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ang\Desktop\Final\Sources\Develop\Users\HoangNK\UT\"/>
    </mc:Choice>
  </mc:AlternateContent>
  <bookViews>
    <workbookView xWindow="3780" yWindow="0" windowWidth="25605" windowHeight="16065" tabRatio="713" firstSheet="15" activeTab="15"/>
  </bookViews>
  <sheets>
    <sheet name="Cover" sheetId="4" r:id="rId1"/>
    <sheet name="TestCaseList" sheetId="5" r:id="rId2"/>
    <sheet name="TestReport" sheetId="6" r:id="rId3"/>
    <sheet name="Template" sheetId="15" r:id="rId4"/>
    <sheet name="AD_Function22" sheetId="44" r:id="rId5"/>
    <sheet name="AD_Function21" sheetId="43" r:id="rId6"/>
    <sheet name="AD_Function20" sheetId="42" r:id="rId7"/>
    <sheet name="AD_Function19" sheetId="41" r:id="rId8"/>
    <sheet name="AD_Function18" sheetId="40" r:id="rId9"/>
    <sheet name="AD_Function17" sheetId="39" r:id="rId10"/>
    <sheet name="AD_Function16" sheetId="38" r:id="rId11"/>
    <sheet name="AD_Function15" sheetId="37" r:id="rId12"/>
    <sheet name="AD_Function14" sheetId="36" r:id="rId13"/>
    <sheet name="AD_Function13" sheetId="34" r:id="rId14"/>
    <sheet name="AD_Function12" sheetId="32" r:id="rId15"/>
    <sheet name="AD_Function11" sheetId="31" r:id="rId16"/>
    <sheet name="AD_Function10" sheetId="30" r:id="rId17"/>
    <sheet name="AD_Function9" sheetId="28" r:id="rId18"/>
    <sheet name="AD_Function8" sheetId="27" r:id="rId19"/>
    <sheet name="AD_Function7" sheetId="26" r:id="rId20"/>
    <sheet name="AD_Function6" sheetId="25" r:id="rId21"/>
    <sheet name="AD_Function5" sheetId="23" r:id="rId22"/>
    <sheet name="AD_Function4" sheetId="21" r:id="rId23"/>
    <sheet name="AD_Function3" sheetId="20" r:id="rId24"/>
    <sheet name="AD_Function2" sheetId="16" r:id="rId25"/>
    <sheet name="AD_Function1" sheetId="7" r:id="rId26"/>
  </sheets>
  <definedNames>
    <definedName name="ACTION" localSheetId="16">#REF!</definedName>
    <definedName name="ACTION" localSheetId="15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10">#REF!</definedName>
    <definedName name="ACTION" localSheetId="9">#REF!</definedName>
    <definedName name="ACTION" localSheetId="8">#REF!</definedName>
    <definedName name="ACTION" localSheetId="7">#REF!</definedName>
    <definedName name="ACTION" localSheetId="24">#REF!</definedName>
    <definedName name="ACTION" localSheetId="6">#REF!</definedName>
    <definedName name="ACTION" localSheetId="5">#REF!</definedName>
    <definedName name="ACTION" localSheetId="4">#REF!</definedName>
    <definedName name="ACTION" localSheetId="23">#REF!</definedName>
    <definedName name="ACTION" localSheetId="22">#REF!</definedName>
    <definedName name="ACTION" localSheetId="21">#REF!</definedName>
    <definedName name="ACTION" localSheetId="20">#REF!</definedName>
    <definedName name="ACTION" localSheetId="19">#REF!</definedName>
    <definedName name="ACTION" localSheetId="18">#REF!</definedName>
    <definedName name="ACTION" localSheetId="17">#REF!</definedName>
    <definedName name="ACTION" localSheetId="3">#REF!</definedName>
    <definedName name="ACTION">#REF!</definedName>
    <definedName name="_xlnm.Print_Area" localSheetId="25">AD_Function1!$A$1:$T$50</definedName>
    <definedName name="_xlnm.Print_Area" localSheetId="16">AD_Function10!$A$1:$T$43</definedName>
    <definedName name="_xlnm.Print_Area" localSheetId="15">AD_Function11!$A$1:$T$47</definedName>
    <definedName name="_xlnm.Print_Area" localSheetId="14">AD_Function12!$A$1:$T$54</definedName>
    <definedName name="_xlnm.Print_Area" localSheetId="13">AD_Function13!$A$1:$T$53</definedName>
    <definedName name="_xlnm.Print_Area" localSheetId="12">AD_Function14!$A$1:$T$53</definedName>
    <definedName name="_xlnm.Print_Area" localSheetId="11">AD_Function15!$A$1:$T$53</definedName>
    <definedName name="_xlnm.Print_Area" localSheetId="10">AD_Function16!$A$1:$T$53</definedName>
    <definedName name="_xlnm.Print_Area" localSheetId="9">AD_Function17!$A$1:$T$53</definedName>
    <definedName name="_xlnm.Print_Area" localSheetId="8">AD_Function18!$A$1:$T$53</definedName>
    <definedName name="_xlnm.Print_Area" localSheetId="7">AD_Function19!$A$1:$T$53</definedName>
    <definedName name="_xlnm.Print_Area" localSheetId="24">AD_Function2!$A$1:$T$57</definedName>
    <definedName name="_xlnm.Print_Area" localSheetId="6">AD_Function20!$A$1:$T$53</definedName>
    <definedName name="_xlnm.Print_Area" localSheetId="5">AD_Function21!$A$1:$T$53</definedName>
    <definedName name="_xlnm.Print_Area" localSheetId="4">AD_Function22!$A$1:$T$53</definedName>
    <definedName name="_xlnm.Print_Area" localSheetId="23">AD_Function3!$A$1:$T$55</definedName>
    <definedName name="_xlnm.Print_Area" localSheetId="22">AD_Function4!$A$1:$T$49</definedName>
    <definedName name="_xlnm.Print_Area" localSheetId="21">AD_Function5!$A$1:$T$53</definedName>
    <definedName name="_xlnm.Print_Area" localSheetId="20">AD_Function6!$A$1:$T$53</definedName>
    <definedName name="_xlnm.Print_Area" localSheetId="19">AD_Function7!$A$1:$T$54</definedName>
    <definedName name="_xlnm.Print_Area" localSheetId="18">AD_Function8!$A$1:$T$45</definedName>
    <definedName name="_xlnm.Print_Area" localSheetId="17">AD_Function9!$A$1:$T$54</definedName>
    <definedName name="_xlnm.Print_Area" localSheetId="3">Template!$A$1:$T$53</definedName>
    <definedName name="_xlnm.Print_Area" localSheetId="1">TestCaseList!$A$1:$H$40</definedName>
    <definedName name="_xlnm.Print_Area" localSheetId="2">TestReport!$A$1:$I$58</definedName>
    <definedName name="Z_2C0D9096_8D85_462A_A9B5_0B488ADB4269_.wvu.Cols" localSheetId="25" hidden="1">AD_Function1!$E:$E</definedName>
    <definedName name="Z_2C0D9096_8D85_462A_A9B5_0B488ADB4269_.wvu.Cols" localSheetId="16" hidden="1">AD_Function10!$E:$E</definedName>
    <definedName name="Z_2C0D9096_8D85_462A_A9B5_0B488ADB4269_.wvu.Cols" localSheetId="15" hidden="1">AD_Function11!$E:$E</definedName>
    <definedName name="Z_2C0D9096_8D85_462A_A9B5_0B488ADB4269_.wvu.Cols" localSheetId="14" hidden="1">AD_Function12!$E:$E</definedName>
    <definedName name="Z_2C0D9096_8D85_462A_A9B5_0B488ADB4269_.wvu.Cols" localSheetId="13" hidden="1">AD_Function13!$E:$E</definedName>
    <definedName name="Z_2C0D9096_8D85_462A_A9B5_0B488ADB4269_.wvu.Cols" localSheetId="12" hidden="1">AD_Function14!$E:$E</definedName>
    <definedName name="Z_2C0D9096_8D85_462A_A9B5_0B488ADB4269_.wvu.Cols" localSheetId="11" hidden="1">AD_Function15!$E:$E</definedName>
    <definedName name="Z_2C0D9096_8D85_462A_A9B5_0B488ADB4269_.wvu.Cols" localSheetId="10" hidden="1">AD_Function16!$E:$E</definedName>
    <definedName name="Z_2C0D9096_8D85_462A_A9B5_0B488ADB4269_.wvu.Cols" localSheetId="9" hidden="1">AD_Function17!$E:$E</definedName>
    <definedName name="Z_2C0D9096_8D85_462A_A9B5_0B488ADB4269_.wvu.Cols" localSheetId="8" hidden="1">AD_Function18!$E:$E</definedName>
    <definedName name="Z_2C0D9096_8D85_462A_A9B5_0B488ADB4269_.wvu.Cols" localSheetId="7" hidden="1">AD_Function19!$E:$E</definedName>
    <definedName name="Z_2C0D9096_8D85_462A_A9B5_0B488ADB4269_.wvu.Cols" localSheetId="24" hidden="1">AD_Function2!$E:$E</definedName>
    <definedName name="Z_2C0D9096_8D85_462A_A9B5_0B488ADB4269_.wvu.Cols" localSheetId="6" hidden="1">AD_Function20!$E:$E</definedName>
    <definedName name="Z_2C0D9096_8D85_462A_A9B5_0B488ADB4269_.wvu.Cols" localSheetId="5" hidden="1">AD_Function21!$E:$E</definedName>
    <definedName name="Z_2C0D9096_8D85_462A_A9B5_0B488ADB4269_.wvu.Cols" localSheetId="4" hidden="1">AD_Function22!$E:$E</definedName>
    <definedName name="Z_2C0D9096_8D85_462A_A9B5_0B488ADB4269_.wvu.Cols" localSheetId="23" hidden="1">AD_Function3!$E:$E</definedName>
    <definedName name="Z_2C0D9096_8D85_462A_A9B5_0B488ADB4269_.wvu.Cols" localSheetId="22" hidden="1">AD_Function4!$E:$E</definedName>
    <definedName name="Z_2C0D9096_8D85_462A_A9B5_0B488ADB4269_.wvu.Cols" localSheetId="21" hidden="1">AD_Function5!$E:$E</definedName>
    <definedName name="Z_2C0D9096_8D85_462A_A9B5_0B488ADB4269_.wvu.Cols" localSheetId="20" hidden="1">AD_Function6!$E:$E</definedName>
    <definedName name="Z_2C0D9096_8D85_462A_A9B5_0B488ADB4269_.wvu.Cols" localSheetId="19" hidden="1">AD_Function7!$E:$E</definedName>
    <definedName name="Z_2C0D9096_8D85_462A_A9B5_0B488ADB4269_.wvu.Cols" localSheetId="18" hidden="1">AD_Function8!$E:$E</definedName>
    <definedName name="Z_2C0D9096_8D85_462A_A9B5_0B488ADB4269_.wvu.Cols" localSheetId="17" hidden="1">AD_Function9!$E:$E</definedName>
    <definedName name="Z_2C0D9096_8D85_462A_A9B5_0B488ADB4269_.wvu.Cols" localSheetId="3" hidden="1">Template!$E:$E</definedName>
    <definedName name="Z_2C0D9096_8D85_462A_A9B5_0B488ADB4269_.wvu.PrintArea" localSheetId="2" hidden="1">TestReport!$A:$I</definedName>
    <definedName name="Z_6F1DCD5D_5DAC_4817_BF40_2B66F6F593E6_.wvu.Cols" localSheetId="25" hidden="1">AD_Function1!$E:$E</definedName>
    <definedName name="Z_6F1DCD5D_5DAC_4817_BF40_2B66F6F593E6_.wvu.Cols" localSheetId="16" hidden="1">AD_Function10!$E:$E</definedName>
    <definedName name="Z_6F1DCD5D_5DAC_4817_BF40_2B66F6F593E6_.wvu.Cols" localSheetId="15" hidden="1">AD_Function11!$E:$E</definedName>
    <definedName name="Z_6F1DCD5D_5DAC_4817_BF40_2B66F6F593E6_.wvu.Cols" localSheetId="14" hidden="1">AD_Function12!$E:$E</definedName>
    <definedName name="Z_6F1DCD5D_5DAC_4817_BF40_2B66F6F593E6_.wvu.Cols" localSheetId="13" hidden="1">AD_Function13!$E:$E</definedName>
    <definedName name="Z_6F1DCD5D_5DAC_4817_BF40_2B66F6F593E6_.wvu.Cols" localSheetId="12" hidden="1">AD_Function14!$E:$E</definedName>
    <definedName name="Z_6F1DCD5D_5DAC_4817_BF40_2B66F6F593E6_.wvu.Cols" localSheetId="11" hidden="1">AD_Function15!$E:$E</definedName>
    <definedName name="Z_6F1DCD5D_5DAC_4817_BF40_2B66F6F593E6_.wvu.Cols" localSheetId="10" hidden="1">AD_Function16!$E:$E</definedName>
    <definedName name="Z_6F1DCD5D_5DAC_4817_BF40_2B66F6F593E6_.wvu.Cols" localSheetId="9" hidden="1">AD_Function17!$E:$E</definedName>
    <definedName name="Z_6F1DCD5D_5DAC_4817_BF40_2B66F6F593E6_.wvu.Cols" localSheetId="8" hidden="1">AD_Function18!$E:$E</definedName>
    <definedName name="Z_6F1DCD5D_5DAC_4817_BF40_2B66F6F593E6_.wvu.Cols" localSheetId="7" hidden="1">AD_Function19!$E:$E</definedName>
    <definedName name="Z_6F1DCD5D_5DAC_4817_BF40_2B66F6F593E6_.wvu.Cols" localSheetId="24" hidden="1">AD_Function2!$E:$E</definedName>
    <definedName name="Z_6F1DCD5D_5DAC_4817_BF40_2B66F6F593E6_.wvu.Cols" localSheetId="6" hidden="1">AD_Function20!$E:$E</definedName>
    <definedName name="Z_6F1DCD5D_5DAC_4817_BF40_2B66F6F593E6_.wvu.Cols" localSheetId="5" hidden="1">AD_Function21!$E:$E</definedName>
    <definedName name="Z_6F1DCD5D_5DAC_4817_BF40_2B66F6F593E6_.wvu.Cols" localSheetId="4" hidden="1">AD_Function22!$E:$E</definedName>
    <definedName name="Z_6F1DCD5D_5DAC_4817_BF40_2B66F6F593E6_.wvu.Cols" localSheetId="23" hidden="1">AD_Function3!$E:$E</definedName>
    <definedName name="Z_6F1DCD5D_5DAC_4817_BF40_2B66F6F593E6_.wvu.Cols" localSheetId="22" hidden="1">AD_Function4!$E:$E</definedName>
    <definedName name="Z_6F1DCD5D_5DAC_4817_BF40_2B66F6F593E6_.wvu.Cols" localSheetId="21" hidden="1">AD_Function5!$E:$E</definedName>
    <definedName name="Z_6F1DCD5D_5DAC_4817_BF40_2B66F6F593E6_.wvu.Cols" localSheetId="20" hidden="1">AD_Function6!$E:$E</definedName>
    <definedName name="Z_6F1DCD5D_5DAC_4817_BF40_2B66F6F593E6_.wvu.Cols" localSheetId="19" hidden="1">AD_Function7!$E:$E</definedName>
    <definedName name="Z_6F1DCD5D_5DAC_4817_BF40_2B66F6F593E6_.wvu.Cols" localSheetId="18" hidden="1">AD_Function8!$E:$E</definedName>
    <definedName name="Z_6F1DCD5D_5DAC_4817_BF40_2B66F6F593E6_.wvu.Cols" localSheetId="17" hidden="1">AD_Function9!$E:$E</definedName>
    <definedName name="Z_6F1DCD5D_5DAC_4817_BF40_2B66F6F593E6_.wvu.Cols" localSheetId="3" hidden="1">Template!$E:$E</definedName>
    <definedName name="Z_6F1DCD5D_5DAC_4817_BF40_2B66F6F593E6_.wvu.PrintArea" localSheetId="2" hidden="1">TestReport!$A:$I</definedName>
    <definedName name="Z_BE54E0AD_3725_4423_92D7_4F1C045BE1BC_.wvu.Cols" localSheetId="25" hidden="1">AD_Function1!$E:$E</definedName>
    <definedName name="Z_BE54E0AD_3725_4423_92D7_4F1C045BE1BC_.wvu.Cols" localSheetId="16" hidden="1">AD_Function10!$E:$E</definedName>
    <definedName name="Z_BE54E0AD_3725_4423_92D7_4F1C045BE1BC_.wvu.Cols" localSheetId="15" hidden="1">AD_Function11!$E:$E</definedName>
    <definedName name="Z_BE54E0AD_3725_4423_92D7_4F1C045BE1BC_.wvu.Cols" localSheetId="14" hidden="1">AD_Function12!$E:$E</definedName>
    <definedName name="Z_BE54E0AD_3725_4423_92D7_4F1C045BE1BC_.wvu.Cols" localSheetId="13" hidden="1">AD_Function13!$E:$E</definedName>
    <definedName name="Z_BE54E0AD_3725_4423_92D7_4F1C045BE1BC_.wvu.Cols" localSheetId="12" hidden="1">AD_Function14!$E:$E</definedName>
    <definedName name="Z_BE54E0AD_3725_4423_92D7_4F1C045BE1BC_.wvu.Cols" localSheetId="11" hidden="1">AD_Function15!$E:$E</definedName>
    <definedName name="Z_BE54E0AD_3725_4423_92D7_4F1C045BE1BC_.wvu.Cols" localSheetId="10" hidden="1">AD_Function16!$E:$E</definedName>
    <definedName name="Z_BE54E0AD_3725_4423_92D7_4F1C045BE1BC_.wvu.Cols" localSheetId="9" hidden="1">AD_Function17!$E:$E</definedName>
    <definedName name="Z_BE54E0AD_3725_4423_92D7_4F1C045BE1BC_.wvu.Cols" localSheetId="8" hidden="1">AD_Function18!$E:$E</definedName>
    <definedName name="Z_BE54E0AD_3725_4423_92D7_4F1C045BE1BC_.wvu.Cols" localSheetId="7" hidden="1">AD_Function19!$E:$E</definedName>
    <definedName name="Z_BE54E0AD_3725_4423_92D7_4F1C045BE1BC_.wvu.Cols" localSheetId="24" hidden="1">AD_Function2!$E:$E</definedName>
    <definedName name="Z_BE54E0AD_3725_4423_92D7_4F1C045BE1BC_.wvu.Cols" localSheetId="6" hidden="1">AD_Function20!$E:$E</definedName>
    <definedName name="Z_BE54E0AD_3725_4423_92D7_4F1C045BE1BC_.wvu.Cols" localSheetId="5" hidden="1">AD_Function21!$E:$E</definedName>
    <definedName name="Z_BE54E0AD_3725_4423_92D7_4F1C045BE1BC_.wvu.Cols" localSheetId="4" hidden="1">AD_Function22!$E:$E</definedName>
    <definedName name="Z_BE54E0AD_3725_4423_92D7_4F1C045BE1BC_.wvu.Cols" localSheetId="23" hidden="1">AD_Function3!$E:$E</definedName>
    <definedName name="Z_BE54E0AD_3725_4423_92D7_4F1C045BE1BC_.wvu.Cols" localSheetId="22" hidden="1">AD_Function4!$E:$E</definedName>
    <definedName name="Z_BE54E0AD_3725_4423_92D7_4F1C045BE1BC_.wvu.Cols" localSheetId="21" hidden="1">AD_Function5!$E:$E</definedName>
    <definedName name="Z_BE54E0AD_3725_4423_92D7_4F1C045BE1BC_.wvu.Cols" localSheetId="20" hidden="1">AD_Function6!$E:$E</definedName>
    <definedName name="Z_BE54E0AD_3725_4423_92D7_4F1C045BE1BC_.wvu.Cols" localSheetId="19" hidden="1">AD_Function7!$E:$E</definedName>
    <definedName name="Z_BE54E0AD_3725_4423_92D7_4F1C045BE1BC_.wvu.Cols" localSheetId="18" hidden="1">AD_Function8!$E:$E</definedName>
    <definedName name="Z_BE54E0AD_3725_4423_92D7_4F1C045BE1BC_.wvu.Cols" localSheetId="17" hidden="1">AD_Function9!$E:$E</definedName>
    <definedName name="Z_BE54E0AD_3725_4423_92D7_4F1C045BE1BC_.wvu.Cols" localSheetId="3" hidden="1">Template!$E:$E</definedName>
    <definedName name="Z_BE54E0AD_3725_4423_92D7_4F1C045BE1BC_.wvu.PrintArea" localSheetId="2" hidden="1">TestReport!$A:$I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0" l="1"/>
  <c r="O7" i="7"/>
  <c r="L4" i="7"/>
  <c r="O7" i="44"/>
  <c r="N7" i="44"/>
  <c r="M7" i="44"/>
  <c r="L7" i="44"/>
  <c r="A7" i="44"/>
  <c r="C7" i="44"/>
  <c r="F7" i="44"/>
  <c r="L4" i="44"/>
  <c r="L2" i="44"/>
  <c r="C2" i="44"/>
  <c r="O7" i="43"/>
  <c r="N7" i="43"/>
  <c r="M7" i="43"/>
  <c r="L7" i="43"/>
  <c r="A7" i="43"/>
  <c r="C7" i="43"/>
  <c r="F7" i="43"/>
  <c r="L4" i="43"/>
  <c r="L2" i="43"/>
  <c r="C2" i="43"/>
  <c r="O7" i="42"/>
  <c r="N7" i="42"/>
  <c r="M7" i="42"/>
  <c r="L7" i="42"/>
  <c r="A7" i="42"/>
  <c r="C7" i="42"/>
  <c r="F7" i="42"/>
  <c r="L4" i="42"/>
  <c r="L2" i="42"/>
  <c r="C2" i="42"/>
  <c r="O7" i="41"/>
  <c r="N7" i="41"/>
  <c r="M7" i="41"/>
  <c r="L7" i="41"/>
  <c r="A7" i="41"/>
  <c r="C7" i="41"/>
  <c r="F7" i="41"/>
  <c r="L4" i="41"/>
  <c r="L2" i="41"/>
  <c r="C2" i="41"/>
  <c r="O7" i="40"/>
  <c r="N7" i="40"/>
  <c r="M7" i="40"/>
  <c r="L7" i="40"/>
  <c r="A7" i="40"/>
  <c r="C7" i="40"/>
  <c r="F7" i="40"/>
  <c r="L4" i="40"/>
  <c r="L2" i="40"/>
  <c r="C2" i="40"/>
  <c r="O7" i="39"/>
  <c r="N7" i="39"/>
  <c r="M7" i="39"/>
  <c r="L7" i="39"/>
  <c r="A7" i="39"/>
  <c r="C7" i="39"/>
  <c r="F7" i="39"/>
  <c r="L4" i="39"/>
  <c r="L2" i="39"/>
  <c r="C2" i="39"/>
  <c r="O7" i="38"/>
  <c r="N7" i="38"/>
  <c r="M7" i="38"/>
  <c r="L7" i="38"/>
  <c r="A7" i="38"/>
  <c r="C7" i="38"/>
  <c r="F7" i="38"/>
  <c r="L4" i="38"/>
  <c r="L2" i="38"/>
  <c r="C2" i="38"/>
  <c r="O7" i="37"/>
  <c r="N7" i="37"/>
  <c r="M7" i="37"/>
  <c r="L7" i="37"/>
  <c r="A7" i="37"/>
  <c r="C7" i="37"/>
  <c r="F7" i="37"/>
  <c r="L4" i="37"/>
  <c r="L2" i="37"/>
  <c r="C2" i="37"/>
  <c r="O7" i="36"/>
  <c r="N7" i="36"/>
  <c r="M7" i="36"/>
  <c r="L7" i="36"/>
  <c r="A7" i="36"/>
  <c r="C7" i="36"/>
  <c r="F7" i="36"/>
  <c r="L4" i="36"/>
  <c r="L2" i="36"/>
  <c r="C2" i="36"/>
  <c r="B5" i="6"/>
  <c r="B6" i="6"/>
  <c r="O7" i="34"/>
  <c r="I24" i="6"/>
  <c r="N7" i="34"/>
  <c r="H24" i="6"/>
  <c r="M7" i="34"/>
  <c r="G24" i="6"/>
  <c r="L7" i="34"/>
  <c r="F24" i="6"/>
  <c r="A7" i="34"/>
  <c r="C7" i="34"/>
  <c r="F7" i="34"/>
  <c r="E24" i="6"/>
  <c r="D24" i="6"/>
  <c r="C24" i="6"/>
  <c r="L2" i="34"/>
  <c r="L4" i="34"/>
  <c r="C2" i="34"/>
  <c r="O7" i="32"/>
  <c r="I23" i="6"/>
  <c r="N7" i="32"/>
  <c r="H23" i="6"/>
  <c r="M7" i="32"/>
  <c r="G23" i="6"/>
  <c r="L7" i="32"/>
  <c r="F23" i="6"/>
  <c r="A7" i="32"/>
  <c r="C7" i="32"/>
  <c r="F7" i="32"/>
  <c r="E23" i="6"/>
  <c r="D23" i="6"/>
  <c r="C23" i="6"/>
  <c r="L2" i="32"/>
  <c r="L4" i="32"/>
  <c r="C2" i="32"/>
  <c r="O7" i="31"/>
  <c r="I22" i="6"/>
  <c r="N7" i="31"/>
  <c r="H22" i="6"/>
  <c r="M7" i="31"/>
  <c r="G22" i="6"/>
  <c r="L7" i="31"/>
  <c r="F22" i="6"/>
  <c r="A7" i="31"/>
  <c r="C7" i="31"/>
  <c r="F7" i="31"/>
  <c r="E22" i="6"/>
  <c r="D22" i="6"/>
  <c r="C22" i="6"/>
  <c r="L2" i="31"/>
  <c r="L4" i="31"/>
  <c r="C2" i="31"/>
  <c r="O7" i="30"/>
  <c r="I21" i="6"/>
  <c r="N7" i="30"/>
  <c r="H21" i="6"/>
  <c r="M7" i="30"/>
  <c r="G21" i="6"/>
  <c r="L7" i="30"/>
  <c r="F21" i="6"/>
  <c r="A7" i="30"/>
  <c r="C7" i="30"/>
  <c r="F7" i="30"/>
  <c r="E21" i="6"/>
  <c r="D21" i="6"/>
  <c r="C21" i="6"/>
  <c r="L4" i="30"/>
  <c r="C2" i="30"/>
  <c r="O7" i="28"/>
  <c r="I20" i="6"/>
  <c r="N7" i="28"/>
  <c r="H20" i="6"/>
  <c r="M7" i="28"/>
  <c r="G20" i="6"/>
  <c r="L7" i="28"/>
  <c r="F20" i="6"/>
  <c r="A7" i="28"/>
  <c r="C7" i="28"/>
  <c r="F7" i="28"/>
  <c r="E20" i="6"/>
  <c r="D20" i="6"/>
  <c r="C20" i="6"/>
  <c r="L2" i="28"/>
  <c r="L4" i="28"/>
  <c r="C2" i="28"/>
  <c r="O7" i="27"/>
  <c r="I19" i="6"/>
  <c r="N7" i="27"/>
  <c r="H19" i="6"/>
  <c r="M7" i="27"/>
  <c r="G19" i="6"/>
  <c r="L7" i="27"/>
  <c r="F19" i="6"/>
  <c r="A7" i="27"/>
  <c r="C7" i="27"/>
  <c r="F7" i="27"/>
  <c r="E19" i="6"/>
  <c r="D19" i="6"/>
  <c r="C19" i="6"/>
  <c r="L2" i="27"/>
  <c r="L4" i="27"/>
  <c r="C2" i="27"/>
  <c r="O7" i="26"/>
  <c r="I18" i="6"/>
  <c r="N7" i="26"/>
  <c r="H18" i="6"/>
  <c r="M7" i="26"/>
  <c r="G18" i="6"/>
  <c r="L7" i="26"/>
  <c r="F18" i="6"/>
  <c r="A7" i="26"/>
  <c r="C7" i="26"/>
  <c r="F7" i="26"/>
  <c r="E18" i="6"/>
  <c r="D18" i="6"/>
  <c r="C18" i="6"/>
  <c r="L2" i="26"/>
  <c r="L4" i="26"/>
  <c r="C2" i="26"/>
  <c r="O7" i="25"/>
  <c r="I17" i="6"/>
  <c r="N7" i="25"/>
  <c r="H17" i="6"/>
  <c r="M7" i="25"/>
  <c r="G17" i="6"/>
  <c r="L7" i="25"/>
  <c r="F17" i="6"/>
  <c r="A7" i="25"/>
  <c r="C7" i="25"/>
  <c r="F7" i="25"/>
  <c r="E17" i="6"/>
  <c r="D17" i="6"/>
  <c r="C17" i="6"/>
  <c r="L2" i="25"/>
  <c r="L4" i="25"/>
  <c r="C2" i="25"/>
  <c r="O7" i="23"/>
  <c r="I16" i="6"/>
  <c r="N7" i="23"/>
  <c r="H16" i="6"/>
  <c r="M7" i="23"/>
  <c r="G16" i="6"/>
  <c r="L7" i="23"/>
  <c r="F16" i="6"/>
  <c r="A7" i="23"/>
  <c r="C7" i="23"/>
  <c r="F7" i="23"/>
  <c r="E16" i="6"/>
  <c r="D16" i="6"/>
  <c r="C16" i="6"/>
  <c r="O7" i="21"/>
  <c r="I15" i="6"/>
  <c r="N7" i="21"/>
  <c r="H15" i="6"/>
  <c r="M7" i="21"/>
  <c r="G15" i="6"/>
  <c r="L7" i="21"/>
  <c r="F15" i="6"/>
  <c r="A7" i="21"/>
  <c r="C7" i="21"/>
  <c r="F7" i="21"/>
  <c r="E15" i="6"/>
  <c r="D15" i="6"/>
  <c r="C15" i="6"/>
  <c r="L2" i="23"/>
  <c r="L4" i="23"/>
  <c r="C2" i="23"/>
  <c r="L2" i="21"/>
  <c r="L4" i="21"/>
  <c r="C2" i="21"/>
  <c r="O7" i="20"/>
  <c r="I14" i="6"/>
  <c r="G14" i="6"/>
  <c r="N7" i="20"/>
  <c r="H14" i="6"/>
  <c r="L7" i="20"/>
  <c r="F14" i="6"/>
  <c r="A7" i="20"/>
  <c r="C7" i="20"/>
  <c r="F7" i="20"/>
  <c r="E14" i="6"/>
  <c r="M7" i="20"/>
  <c r="D14" i="6"/>
  <c r="C14" i="6"/>
  <c r="L2" i="20"/>
  <c r="L4" i="20"/>
  <c r="C2" i="20"/>
  <c r="O7" i="16"/>
  <c r="I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2" i="7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H12" i="6"/>
  <c r="H34" i="6"/>
  <c r="I12" i="6"/>
  <c r="G12" i="6"/>
  <c r="G34" i="6"/>
  <c r="F12" i="6"/>
  <c r="F34" i="6"/>
  <c r="C34" i="6"/>
  <c r="E4" i="5"/>
  <c r="E5" i="5"/>
  <c r="B4" i="6"/>
  <c r="D12" i="6"/>
  <c r="F7" i="7"/>
  <c r="E12" i="6"/>
  <c r="E34" i="6"/>
  <c r="D34" i="6"/>
  <c r="I34" i="6"/>
  <c r="D39" i="6"/>
  <c r="D40" i="6"/>
  <c r="D37" i="6"/>
  <c r="D36" i="6"/>
  <c r="D38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<sst xmlns="http://schemas.openxmlformats.org/spreadsheetml/2006/main" count="1405" uniqueCount="260">
  <si>
    <t>*A,D,M</t>
  </si>
  <si>
    <t>No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</si>
  <si>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</si>
  <si>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</si>
  <si>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</si>
  <si>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</si>
  <si>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</si>
  <si>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</si>
  <si>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</si>
  <si>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</si>
  <si>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</si>
  <si>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</si>
  <si>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</si>
  <si>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</si>
  <si>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</si>
  <si>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</si>
  <si>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</si>
  <si>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</si>
  <si>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</si>
  <si>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</si>
  <si>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</si>
  <si>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</si>
  <si>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</si>
  <si>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</si>
  <si>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</si>
  <si>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</si>
  <si>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</si>
  <si>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</si>
  <si>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</si>
  <si>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</si>
  <si>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</si>
  <si>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</si>
  <si>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</si>
  <si>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</si>
  <si>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</si>
  <si>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</si>
  <si>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O</t>
  </si>
  <si>
    <t>Function code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</si>
  <si>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</si>
  <si>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</si>
  <si>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</si>
  <si>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</si>
  <si>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</si>
  <si>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</si>
  <si>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</si>
  <si>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</si>
  <si>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</si>
  <si>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</si>
  <si>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</si>
  <si>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</si>
  <si>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</si>
  <si>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</si>
  <si>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</si>
  <si>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</si>
  <si>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</si>
  <si>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</si>
  <si>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</si>
  <si>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</si>
  <si>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</si>
  <si>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</si>
  <si>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</si>
  <si>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</si>
  <si>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</si>
  <si>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</si>
  <si>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</si>
  <si>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</si>
  <si>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</si>
  <si>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</si>
  <si>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</si>
  <si>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</si>
  <si>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</si>
  <si>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</si>
  <si>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</si>
  <si>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</si>
  <si>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</si>
  <si>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Anki Pan application</t>
    <phoneticPr fontId="0" type="noConversion"/>
  </si>
  <si>
    <t>AKP</t>
    <phoneticPr fontId="0" type="noConversion"/>
  </si>
  <si>
    <t>Bui Hong Nhung</t>
    <phoneticPr fontId="0" type="noConversion"/>
  </si>
  <si>
    <t>Vu Hong Thai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</si>
  <si>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</si>
  <si>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</si>
  <si>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</si>
  <si>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</si>
  <si>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Create UT test case for functions of AKPImageProcessor ver1.0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</si>
  <si>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</si>
  <si>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</si>
  <si>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</si>
  <si>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</si>
  <si>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</si>
  <si>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</si>
  <si>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</si>
  <si>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</si>
  <si>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</si>
  <si>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</si>
  <si>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Esclipse</t>
    <phoneticPr fontId="0" type="noConversion"/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</si>
  <si>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</si>
  <si>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</si>
  <si>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</si>
  <si>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</si>
  <si>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</si>
  <si>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</si>
  <si>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</si>
  <si>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</si>
  <si>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</si>
  <si>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</si>
  <si>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</si>
  <si>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</si>
  <si>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</si>
  <si>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</si>
  <si>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</si>
  <si>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</si>
  <si>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</si>
  <si>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</si>
  <si>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</si>
  <si>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</si>
  <si>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</si>
  <si>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</si>
  <si>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</si>
  <si>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</si>
  <si>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</si>
  <si>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</si>
  <si>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</si>
  <si>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UTCID01</t>
    <phoneticPr fontId="40"/>
  </si>
  <si>
    <t>Remove all rects that width or height is smaller than defined minimum size</t>
    <phoneticPr fontId="40"/>
  </si>
  <si>
    <t>Null image is passed to extractTextLine(Mat)</t>
  </si>
  <si>
    <t>list&lt;Rect&gt;{...}</t>
    <phoneticPr fontId="40"/>
  </si>
  <si>
    <t>sampleImage1</t>
    <phoneticPr fontId="40"/>
  </si>
  <si>
    <t>sampleImage2</t>
    <phoneticPr fontId="40"/>
  </si>
  <si>
    <t>list&lt;Rect&gt;{…}</t>
    <phoneticPr fontId="40"/>
  </si>
  <si>
    <t>Null image passed to toThresholdLine(Mat)</t>
  </si>
  <si>
    <t>sampleImage1</t>
    <phoneticPr fontId="40"/>
  </si>
  <si>
    <t>sampleImage3</t>
    <phoneticPr fontId="40"/>
  </si>
  <si>
    <t>sampleImage4</t>
    <phoneticPr fontId="40"/>
  </si>
  <si>
    <t>black and while image</t>
    <phoneticPr fontId="40"/>
  </si>
  <si>
    <t>black and white image</t>
    <phoneticPr fontId="40"/>
  </si>
  <si>
    <t>DFIMP601</t>
    <phoneticPr fontId="40"/>
  </si>
  <si>
    <t>Null Mat passed to toThresholdLine(Mat, List&lt;Rect&gt;)</t>
    <phoneticPr fontId="40"/>
  </si>
  <si>
    <t>Null List passed to toThresholdLine(Mat, List&lt;Rect&gt;)</t>
  </si>
  <si>
    <t>Input 1</t>
    <phoneticPr fontId="40"/>
  </si>
  <si>
    <t>list&lt;Rect&gt;{rect(1,1,1,1)}</t>
    <phoneticPr fontId="40"/>
  </si>
  <si>
    <t>list&lt;Rect&gt;{rect(0,0, 50,20), rect(30,10,50,20), rect(60,10, 50, 30) }</t>
    <phoneticPr fontId="40"/>
  </si>
  <si>
    <t>list&lt;Mat&gt; includes 3 black &amp; white image</t>
    <phoneticPr fontId="40"/>
  </si>
  <si>
    <t>Input 3</t>
    <phoneticPr fontId="40"/>
  </si>
  <si>
    <t>null</t>
    <phoneticPr fontId="40"/>
  </si>
  <si>
    <t>Input 2</t>
    <phoneticPr fontId="40"/>
  </si>
  <si>
    <t>Input 1</t>
    <phoneticPr fontId="40"/>
  </si>
  <si>
    <t>sampleImage5</t>
    <phoneticPr fontId="40"/>
  </si>
  <si>
    <t>UTCID02</t>
    <phoneticPr fontId="40"/>
  </si>
  <si>
    <t>UTCID03</t>
    <phoneticPr fontId="40"/>
  </si>
  <si>
    <t>output an integer which is &lt;=2269</t>
    <phoneticPr fontId="40"/>
  </si>
  <si>
    <t>output an integer which is &lt;= 30 &amp;&amp; &gt;= 0</t>
    <phoneticPr fontId="40"/>
  </si>
  <si>
    <t>output an interger which is &gt;=0</t>
    <phoneticPr fontId="40"/>
  </si>
  <si>
    <t>output an integer which is &gt;=100  &amp;&amp; &lt;= 220</t>
    <phoneticPr fontId="40"/>
  </si>
  <si>
    <t>Input 3</t>
    <phoneticPr fontId="40"/>
  </si>
  <si>
    <t>Input 4</t>
    <phoneticPr fontId="40"/>
  </si>
  <si>
    <t>black &amp; white image of sampleImage5</t>
    <phoneticPr fontId="40"/>
  </si>
  <si>
    <t>black &amp; white image crop from sampleImage5</t>
    <phoneticPr fontId="40"/>
  </si>
  <si>
    <t>AKP_UT_TestCase_ver2.0</t>
    <phoneticPr fontId="0" type="noConversion"/>
  </si>
  <si>
    <t>30/7/15</t>
    <phoneticPr fontId="0" type="noConversion"/>
  </si>
  <si>
    <t>2.0</t>
    <phoneticPr fontId="0" type="noConversion"/>
  </si>
  <si>
    <t>A</t>
    <phoneticPr fontId="0" type="noConversion"/>
  </si>
  <si>
    <t>AKPImageProcessor</t>
    <phoneticPr fontId="0" type="noConversion"/>
  </si>
  <si>
    <t>Add IMP_Function8 =&gt; IMP_Funnction13</t>
    <phoneticPr fontId="0" type="noConversion"/>
  </si>
  <si>
    <t>30/7/15</t>
    <phoneticPr fontId="0" type="noConversion"/>
  </si>
  <si>
    <t>30/7/15</t>
    <phoneticPr fontId="0" type="noConversion"/>
  </si>
  <si>
    <t>Vu Hong Thai</t>
    <phoneticPr fontId="0" type="noConversion"/>
  </si>
  <si>
    <t>Bui Hong Nhung</t>
    <phoneticPr fontId="0" type="noConversion"/>
  </si>
  <si>
    <t>AKPImageProcessingLibrary</t>
    <phoneticPr fontId="0" type="noConversion"/>
  </si>
  <si>
    <t>ImageProcessor</t>
  </si>
  <si>
    <t>autoPayment</t>
  </si>
  <si>
    <t>createShipperID</t>
  </si>
  <si>
    <t>addNewUser</t>
  </si>
  <si>
    <t>createStoreID</t>
  </si>
  <si>
    <t>postNewStore</t>
  </si>
  <si>
    <t>getAllShipperWithTask</t>
  </si>
  <si>
    <t>getAllOrderToAssignTask</t>
  </si>
  <si>
    <t>updateTaskForShipper</t>
  </si>
  <si>
    <t>getAllShipper</t>
  </si>
  <si>
    <t>getLatestOrderOfStore</t>
  </si>
  <si>
    <t>updateLedgerForOrder</t>
  </si>
  <si>
    <t>postNewLedger</t>
  </si>
  <si>
    <t>getIssueDetail</t>
  </si>
  <si>
    <t>getAllTask</t>
  </si>
  <si>
    <t>getAllIssue</t>
  </si>
  <si>
    <t>updateResolveIssue</t>
  </si>
  <si>
    <t>getOrderList</t>
  </si>
  <si>
    <t>getStoreDetail</t>
  </si>
  <si>
    <t>getUserDetail</t>
  </si>
  <si>
    <t>getAllLedger</t>
  </si>
  <si>
    <t>getAllStoreWithLedger</t>
  </si>
  <si>
    <t>postBannedLog</t>
  </si>
  <si>
    <t>AD_Function1</t>
  </si>
  <si>
    <t>AD_Function14</t>
  </si>
  <si>
    <t>AD_Function15</t>
  </si>
  <si>
    <t>AD_Function16</t>
  </si>
  <si>
    <t>AD_Function17</t>
  </si>
  <si>
    <t>AD_Function18</t>
  </si>
  <si>
    <t>AD_Function2</t>
  </si>
  <si>
    <t>AD_Function3</t>
  </si>
  <si>
    <t>AD_Function4</t>
  </si>
  <si>
    <t>AD_Function5</t>
  </si>
  <si>
    <t>AD_Function6</t>
  </si>
  <si>
    <t>AD_Function7</t>
  </si>
  <si>
    <t>AD_Function8</t>
  </si>
  <si>
    <t>AD_Function9</t>
  </si>
  <si>
    <t>AD_Function10</t>
  </si>
  <si>
    <t>AD_Function11</t>
  </si>
  <si>
    <t>AD_Function12</t>
  </si>
  <si>
    <t>AD_Function13</t>
  </si>
  <si>
    <t>AD_Function19</t>
  </si>
  <si>
    <t>AD_Function20</t>
  </si>
  <si>
    <t>AD_Function21</t>
  </si>
  <si>
    <t>AD_Function22</t>
  </si>
  <si>
    <t>Nguyen Khac Hoang</t>
  </si>
  <si>
    <t>Calculate delivery fee and cod of all store in last period</t>
  </si>
  <si>
    <t>Day</t>
  </si>
  <si>
    <t>Sunday</t>
  </si>
  <si>
    <t>Monday to Saturday</t>
  </si>
  <si>
    <t>Hour</t>
  </si>
  <si>
    <t>Not 23</t>
  </si>
  <si>
    <t>Minutes</t>
  </si>
  <si>
    <t>Not 59</t>
  </si>
  <si>
    <t>ledger['balance']</t>
  </si>
  <si>
    <t>&lt;0</t>
  </si>
  <si>
    <t>&gt;=0</t>
  </si>
  <si>
    <t>db.generalledger.postNewLedger()</t>
  </si>
  <si>
    <t>server.socket.forward('store:message:confirmPayment')</t>
  </si>
  <si>
    <t>updateLedgerForOrderAfterAuto()</t>
  </si>
  <si>
    <t>Run</t>
  </si>
  <si>
    <t>Not Run</t>
  </si>
  <si>
    <t>=TestCaseList!E11</t>
  </si>
  <si>
    <t>undefined</t>
  </si>
  <si>
    <t>User</t>
  </si>
  <si>
    <t>null</t>
  </si>
  <si>
    <r>
      <t>user.username = "SP000001"</t>
    </r>
    <r>
      <rPr>
        <i/>
        <sz val="8"/>
        <rFont val="Tahoma"/>
        <family val="2"/>
      </rPr>
      <t>(existed)</t>
    </r>
  </si>
  <si>
    <t>user.username = "SP999999"(not existed)</t>
  </si>
  <si>
    <t>Error: empty</t>
  </si>
  <si>
    <t>Null</t>
  </si>
  <si>
    <t>Not Null</t>
  </si>
  <si>
    <t>Add new User to database</t>
  </si>
  <si>
    <t>Store</t>
  </si>
  <si>
    <t>store.storeid="STR001"(existed)</t>
  </si>
  <si>
    <t>store.storeid="STR001"(not existed)</t>
  </si>
  <si>
    <t>Error: Empty</t>
  </si>
  <si>
    <t>Not null</t>
  </si>
  <si>
    <t>ShipperList</t>
  </si>
  <si>
    <t>shipperList.tasks=[]</t>
  </si>
  <si>
    <t>shipperList.tasks.length&gt;0</t>
  </si>
  <si>
    <t>storeid</t>
  </si>
  <si>
    <r>
      <t>"STR999"</t>
    </r>
    <r>
      <rPr>
        <i/>
        <sz val="8"/>
        <rFont val="Tahoma"/>
        <family val="2"/>
      </rPr>
      <t>(not existed)</t>
    </r>
  </si>
  <si>
    <r>
      <t>"STR001"</t>
    </r>
    <r>
      <rPr>
        <i/>
        <sz val="8"/>
        <rFont val="Tahoma"/>
        <family val="2"/>
      </rPr>
      <t>(existed)</t>
    </r>
  </si>
  <si>
    <t>Error: Null Exceiption</t>
  </si>
  <si>
    <t>ledger</t>
  </si>
  <si>
    <t>ledger.storeid =storeid</t>
  </si>
  <si>
    <t>ledger.storeid =null</t>
  </si>
  <si>
    <t>storeid="STR001"(existed)</t>
  </si>
  <si>
    <t>storeid="STR001"(not existed)</t>
  </si>
  <si>
    <t>not null</t>
  </si>
  <si>
    <t>Error:  Empty</t>
  </si>
  <si>
    <t>Error:  Null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</si>
</sst>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mm/dd"/>
    <numFmt numFmtId="166" formatCode="[$-1010000]d/m/yy;@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  <font>
      <b/>
      <u/>
      <sz val="11"/>
      <color indexed="12"/>
      <name val="ＭＳ Ｐゴシック"/>
    </font>
    <font>
      <sz val="10"/>
      <color rgb="FFFF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  <fill>
      <patternFill patternType="solid">
        <fgColor rgb="FFFFFFFF"/>
        <bgColor rgb="FF000000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</cellStyleXfs>
  <cellXfs count="293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35" fillId="28" borderId="27" xfId="41" applyFont="1" applyFill="1" applyBorder="1"/>
    <xf numFmtId="0" fontId="36" fillId="28" borderId="27" xfId="41" applyFont="1" applyFill="1" applyBorder="1" applyAlignment="1">
      <alignment horizontal="left" readingOrder="1"/>
    </xf>
    <xf numFmtId="0" fontId="35" fillId="28" borderId="0" xfId="41" applyFont="1" applyFill="1"/>
    <xf numFmtId="0" fontId="35" fillId="28" borderId="0" xfId="41" applyFont="1" applyFill="1" applyAlignment="1">
      <alignment horizontal="right" readingOrder="1"/>
    </xf>
    <xf numFmtId="49" fontId="35" fillId="28" borderId="0" xfId="41" applyNumberFormat="1" applyFont="1" applyFill="1"/>
    <xf numFmtId="0" fontId="38" fillId="29" borderId="44" xfId="39" applyFont="1" applyFill="1" applyBorder="1" applyAlignment="1">
      <alignment wrapText="1" readingOrder="1"/>
    </xf>
    <xf numFmtId="0" fontId="38" fillId="29" borderId="45" xfId="39" applyFont="1" applyFill="1" applyBorder="1" applyAlignment="1">
      <alignment wrapText="1" readingOrder="1"/>
    </xf>
    <xf numFmtId="0" fontId="38" fillId="29" borderId="48" xfId="39" applyFont="1" applyFill="1" applyBorder="1" applyAlignment="1">
      <alignment horizontal="left" wrapText="1" readingOrder="1"/>
    </xf>
    <xf numFmtId="0" fontId="35" fillId="29" borderId="46" xfId="41" applyNumberFormat="1" applyFont="1" applyFill="1" applyBorder="1" applyAlignment="1">
      <alignment horizontal="center" vertical="center" readingOrder="1"/>
    </xf>
    <xf numFmtId="0" fontId="35" fillId="28" borderId="28" xfId="41" applyFont="1" applyFill="1" applyBorder="1"/>
    <xf numFmtId="0" fontId="36" fillId="28" borderId="0" xfId="41" applyFont="1" applyFill="1" applyAlignment="1">
      <alignment horizontal="left" readingOrder="1"/>
    </xf>
    <xf numFmtId="0" fontId="36" fillId="28" borderId="0" xfId="41" applyFont="1" applyFill="1"/>
    <xf numFmtId="49" fontId="35" fillId="28" borderId="0" xfId="41" applyNumberFormat="1" applyFont="1" applyFill="1" applyBorder="1"/>
    <xf numFmtId="0" fontId="35" fillId="28" borderId="0" xfId="41" applyFont="1" applyFill="1" applyBorder="1"/>
    <xf numFmtId="0" fontId="36" fillId="28" borderId="29" xfId="41" applyFont="1" applyFill="1" applyBorder="1" applyAlignment="1">
      <alignment horizontal="left" vertical="top" readingOrder="1"/>
    </xf>
    <xf numFmtId="0" fontId="35" fillId="28" borderId="30" xfId="41" applyFont="1" applyFill="1" applyBorder="1" applyAlignment="1">
      <alignment horizontal="center" vertical="top" readingOrder="1"/>
    </xf>
    <xf numFmtId="0" fontId="35" fillId="28" borderId="31" xfId="41" applyFont="1" applyFill="1" applyBorder="1" applyAlignment="1">
      <alignment horizontal="right" vertical="top" readingOrder="1"/>
    </xf>
    <xf numFmtId="0" fontId="38" fillId="28" borderId="0" xfId="41" applyFont="1" applyFill="1" applyBorder="1" applyAlignment="1">
      <alignment horizontal="right" readingOrder="1"/>
    </xf>
    <xf numFmtId="0" fontId="35" fillId="28" borderId="0" xfId="41" applyFont="1" applyFill="1" applyBorder="1" applyAlignment="1">
      <alignment vertical="top" readingOrder="1"/>
    </xf>
    <xf numFmtId="0" fontId="35" fillId="28" borderId="0" xfId="41" applyFont="1" applyFill="1" applyBorder="1" applyAlignment="1">
      <alignment horizontal="right" readingOrder="1"/>
    </xf>
    <xf numFmtId="0" fontId="36" fillId="28" borderId="34" xfId="41" applyFont="1" applyFill="1" applyBorder="1" applyAlignment="1">
      <alignment horizontal="left" vertical="top" readingOrder="1"/>
    </xf>
    <xf numFmtId="0" fontId="35" fillId="28" borderId="35" xfId="41" applyFont="1" applyFill="1" applyBorder="1" applyAlignment="1">
      <alignment horizontal="center" vertical="top" readingOrder="1"/>
    </xf>
    <xf numFmtId="0" fontId="35" fillId="28" borderId="36" xfId="41" applyFont="1" applyFill="1" applyBorder="1" applyAlignment="1">
      <alignment horizontal="right" vertical="top" readingOrder="1"/>
    </xf>
    <xf numFmtId="0" fontId="35" fillId="28" borderId="37" xfId="41" applyFont="1" applyFill="1" applyBorder="1" applyAlignment="1">
      <alignment horizontal="right" readingOrder="1"/>
    </xf>
    <xf numFmtId="0" fontId="36" fillId="28" borderId="39" xfId="41" applyFont="1" applyFill="1" applyBorder="1" applyAlignment="1"/>
    <xf numFmtId="0" fontId="36" fillId="28" borderId="40" xfId="41" applyFont="1" applyFill="1" applyBorder="1" applyAlignment="1"/>
    <xf numFmtId="0" fontId="35" fillId="28" borderId="41" xfId="41" applyFont="1" applyFill="1" applyBorder="1" applyAlignment="1">
      <alignment horizontal="right" readingOrder="1"/>
    </xf>
    <xf numFmtId="0" fontId="35" fillId="28" borderId="42" xfId="41" applyFont="1" applyFill="1" applyBorder="1" applyAlignment="1">
      <alignment horizontal="left" readingOrder="1"/>
    </xf>
    <xf numFmtId="0" fontId="35" fillId="28" borderId="30" xfId="41" applyFont="1" applyFill="1" applyBorder="1" applyAlignment="1"/>
    <xf numFmtId="0" fontId="35" fillId="28" borderId="31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36" fillId="28" borderId="29" xfId="41" applyFont="1" applyFill="1" applyBorder="1" applyAlignment="1"/>
    <xf numFmtId="0" fontId="35" fillId="28" borderId="33" xfId="41" applyFont="1" applyFill="1" applyBorder="1"/>
    <xf numFmtId="0" fontId="36" fillId="28" borderId="49" xfId="41" applyFont="1" applyFill="1" applyBorder="1" applyAlignment="1"/>
    <xf numFmtId="0" fontId="35" fillId="28" borderId="32" xfId="41" applyFont="1" applyFill="1" applyBorder="1" applyAlignment="1"/>
    <xf numFmtId="0" fontId="35" fillId="28" borderId="50" xfId="41" applyFont="1" applyFill="1" applyBorder="1" applyAlignment="1">
      <alignment horizontal="right" readingOrder="1"/>
    </xf>
    <xf numFmtId="0" fontId="35" fillId="28" borderId="51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7" fillId="28" borderId="33" xfId="41" applyFont="1" applyFill="1" applyBorder="1" applyAlignment="1">
      <alignment horizontal="left" readingOrder="1"/>
    </xf>
    <xf numFmtId="165" fontId="35" fillId="28" borderId="33" xfId="41" applyNumberFormat="1" applyFont="1" applyFill="1" applyBorder="1" applyAlignment="1">
      <alignment vertical="top" textRotation="255" readingOrder="1"/>
    </xf>
    <xf numFmtId="165" fontId="35" fillId="28" borderId="53" xfId="41" applyNumberFormat="1" applyFont="1" applyFill="1" applyBorder="1" applyAlignment="1">
      <alignment vertical="top" textRotation="255" readingOrder="1"/>
    </xf>
    <xf numFmtId="0" fontId="35" fillId="28" borderId="38" xfId="41" applyFont="1" applyFill="1" applyBorder="1"/>
    <xf numFmtId="0" fontId="35" fillId="28" borderId="38" xfId="41" applyFont="1" applyFill="1" applyBorder="1" applyAlignment="1">
      <alignment textRotation="255" readingOrder="1"/>
    </xf>
    <xf numFmtId="0" fontId="35" fillId="28" borderId="55" xfId="41" applyFont="1" applyFill="1" applyBorder="1" applyAlignment="1">
      <alignment textRotation="255" readingOrder="1"/>
    </xf>
    <xf numFmtId="0" fontId="45" fillId="30" borderId="59" xfId="41" applyFont="1" applyFill="1" applyBorder="1" applyAlignment="1">
      <alignment vertical="center" readingOrder="1"/>
    </xf>
    <xf numFmtId="0" fontId="45" fillId="30" borderId="54" xfId="41" applyFont="1" applyFill="1" applyBorder="1" applyAlignment="1">
      <alignment vertical="center" readingOrder="1"/>
    </xf>
    <xf numFmtId="0" fontId="45" fillId="30" borderId="59" xfId="41" applyFont="1" applyFill="1" applyBorder="1" applyAlignment="1">
      <alignment vertical="top" readingOrder="1"/>
    </xf>
    <xf numFmtId="0" fontId="45" fillId="30" borderId="54" xfId="41" applyFont="1" applyFill="1" applyBorder="1" applyAlignment="1">
      <alignment vertical="top" readingOrder="1"/>
    </xf>
    <xf numFmtId="0" fontId="45" fillId="30" borderId="60" xfId="41" applyFont="1" applyFill="1" applyBorder="1" applyAlignment="1">
      <alignment vertical="top" readingOrder="1"/>
    </xf>
    <xf numFmtId="0" fontId="36" fillId="28" borderId="39" xfId="41" applyFont="1" applyFill="1" applyBorder="1" applyAlignment="1">
      <alignment horizontal="left" vertical="top" readingOrder="1"/>
    </xf>
    <xf numFmtId="0" fontId="35" fillId="28" borderId="40" xfId="41" applyFont="1" applyFill="1" applyBorder="1" applyAlignment="1">
      <alignment horizontal="center" vertical="top" readingOrder="1"/>
    </xf>
    <xf numFmtId="0" fontId="35" fillId="28" borderId="41" xfId="41" applyFont="1" applyFill="1" applyBorder="1" applyAlignment="1">
      <alignment horizontal="right" vertical="top" readingOrder="1"/>
    </xf>
    <xf numFmtId="0" fontId="44" fillId="28" borderId="42" xfId="41" applyFont="1" applyFill="1" applyBorder="1" applyAlignment="1">
      <alignment horizontal="center" readingOrder="1"/>
    </xf>
    <xf numFmtId="0" fontId="44" fillId="28" borderId="56" xfId="41" applyFont="1" applyFill="1" applyBorder="1" applyAlignment="1">
      <alignment horizontal="center" readingOrder="1"/>
    </xf>
    <xf numFmtId="0" fontId="44" fillId="28" borderId="33" xfId="41" applyFont="1" applyFill="1" applyBorder="1" applyAlignment="1">
      <alignment horizontal="center" readingOrder="1"/>
    </xf>
    <xf numFmtId="0" fontId="44" fillId="28" borderId="53" xfId="41" applyFont="1" applyFill="1" applyBorder="1" applyAlignment="1">
      <alignment horizontal="center" readingOrder="1"/>
    </xf>
    <xf numFmtId="0" fontId="36" fillId="28" borderId="0" xfId="41" applyFont="1" applyFill="1" applyAlignment="1">
      <alignment horizontal="center" readingOrder="1"/>
    </xf>
    <xf numFmtId="0" fontId="44" fillId="28" borderId="38" xfId="41" applyFont="1" applyFill="1" applyBorder="1" applyAlignment="1">
      <alignment horizontal="center" readingOrder="1"/>
    </xf>
    <xf numFmtId="0" fontId="44" fillId="28" borderId="55" xfId="41" applyFont="1" applyFill="1" applyBorder="1" applyAlignment="1">
      <alignment horizontal="center" readingOrder="1"/>
    </xf>
    <xf numFmtId="0" fontId="43" fillId="28" borderId="30" xfId="41" applyFont="1" applyFill="1" applyBorder="1" applyAlignment="1"/>
    <xf numFmtId="0" fontId="44" fillId="28" borderId="51" xfId="41" applyFont="1" applyFill="1" applyBorder="1" applyAlignment="1">
      <alignment horizontal="center" readingOrder="1"/>
    </xf>
    <xf numFmtId="0" fontId="44" fillId="28" borderId="57" xfId="41" applyFont="1" applyFill="1" applyBorder="1" applyAlignment="1">
      <alignment horizontal="center" readingOrder="1"/>
    </xf>
    <xf numFmtId="0" fontId="35" fillId="28" borderId="52" xfId="41" applyFont="1" applyFill="1" applyBorder="1" applyAlignment="1">
      <alignment horizontal="center" readingOrder="1"/>
    </xf>
    <xf numFmtId="0" fontId="35" fillId="28" borderId="58" xfId="41" applyFont="1" applyFill="1" applyBorder="1" applyAlignment="1">
      <alignment horizontal="center" readingOrder="1"/>
    </xf>
    <xf numFmtId="0" fontId="35" fillId="28" borderId="33" xfId="41" applyFont="1" applyFill="1" applyBorder="1" applyAlignment="1">
      <alignment horizontal="center" readingOrder="1"/>
    </xf>
    <xf numFmtId="0" fontId="35" fillId="28" borderId="53" xfId="41" applyFont="1" applyFill="1" applyBorder="1" applyAlignment="1">
      <alignment horizontal="center" readingOrder="1"/>
    </xf>
    <xf numFmtId="0" fontId="45" fillId="28" borderId="0" xfId="41" applyFont="1" applyFill="1" applyBorder="1" applyAlignment="1">
      <alignment vertical="top" readingOrder="1"/>
    </xf>
    <xf numFmtId="164" fontId="27" fillId="31" borderId="61" xfId="41" applyNumberFormat="1" applyFont="1" applyFill="1" applyBorder="1" applyAlignment="1">
      <alignment horizontal="center" vertical="center" readingOrder="1"/>
    </xf>
    <xf numFmtId="0" fontId="45" fillId="30" borderId="62" xfId="41" applyFont="1" applyFill="1" applyBorder="1" applyAlignment="1">
      <alignment horizontal="left" readingOrder="1"/>
    </xf>
    <xf numFmtId="0" fontId="46" fillId="30" borderId="62" xfId="41" applyFont="1" applyFill="1" applyBorder="1"/>
    <xf numFmtId="0" fontId="46" fillId="30" borderId="62" xfId="41" applyFont="1" applyFill="1" applyBorder="1" applyAlignment="1">
      <alignment horizontal="right" readingOrder="1"/>
    </xf>
    <xf numFmtId="0" fontId="45" fillId="30" borderId="62" xfId="41" applyFont="1" applyFill="1" applyBorder="1" applyAlignment="1">
      <alignment vertical="top" textRotation="180" readingOrder="1"/>
    </xf>
    <xf numFmtId="0" fontId="45" fillId="30" borderId="63" xfId="41" applyFont="1" applyFill="1" applyBorder="1" applyAlignment="1">
      <alignment vertical="top" textRotation="180" readingOrder="1"/>
    </xf>
    <xf numFmtId="0" fontId="22" fillId="28" borderId="10" xfId="41" applyFont="1" applyFill="1" applyBorder="1" applyAlignment="1">
      <alignment horizontal="center" vertical="center" readingOrder="1"/>
    </xf>
    <xf numFmtId="0" fontId="24" fillId="28" borderId="0" xfId="41" applyFont="1" applyFill="1" applyAlignment="1">
      <alignment horizontal="center" vertical="center" readingOrder="1"/>
    </xf>
    <xf numFmtId="0" fontId="25" fillId="29" borderId="0" xfId="41" applyFont="1" applyFill="1" applyAlignment="1">
      <alignment horizontal="left" indent="1" readingOrder="1"/>
    </xf>
    <xf numFmtId="0" fontId="26" fillId="28" borderId="0" xfId="41" applyFont="1" applyFill="1" applyAlignment="1">
      <alignment horizontal="left" indent="1" readingOrder="1"/>
    </xf>
    <xf numFmtId="0" fontId="24" fillId="28" borderId="0" xfId="41" applyFont="1" applyFill="1"/>
    <xf numFmtId="0" fontId="24" fillId="29" borderId="0" xfId="41" applyFont="1" applyFill="1"/>
    <xf numFmtId="0" fontId="30" fillId="28" borderId="0" xfId="41" applyFont="1" applyFill="1" applyBorder="1"/>
    <xf numFmtId="0" fontId="26" fillId="28" borderId="0" xfId="41" applyFont="1" applyFill="1" applyBorder="1" applyAlignment="1">
      <alignment horizontal="left" readingOrder="1"/>
    </xf>
    <xf numFmtId="0" fontId="24" fillId="28" borderId="0" xfId="41" applyFont="1" applyFill="1" applyBorder="1" applyAlignment="1"/>
    <xf numFmtId="0" fontId="25" fillId="28" borderId="0" xfId="41" applyFont="1" applyFill="1" applyBorder="1" applyAlignment="1">
      <alignment horizontal="left" indent="1" readingOrder="1"/>
    </xf>
    <xf numFmtId="0" fontId="26" fillId="28" borderId="0" xfId="41" applyFont="1" applyFill="1" applyBorder="1" applyAlignment="1">
      <alignment horizontal="left" indent="1" readingOrder="1"/>
    </xf>
    <xf numFmtId="0" fontId="24" fillId="28" borderId="0" xfId="41" applyFont="1" applyFill="1" applyBorder="1"/>
    <xf numFmtId="0" fontId="24" fillId="28" borderId="0" xfId="41" applyFont="1" applyFill="1" applyAlignment="1">
      <alignment vertical="center" readingOrder="1"/>
    </xf>
    <xf numFmtId="0" fontId="24" fillId="28" borderId="0" xfId="41" applyFont="1" applyFill="1" applyAlignment="1">
      <alignment vertical="top" readingOrder="1"/>
    </xf>
    <xf numFmtId="0" fontId="24" fillId="28" borderId="0" xfId="41" applyFont="1" applyFill="1" applyAlignment="1">
      <alignment horizontal="left" indent="1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0" fillId="24" borderId="0" xfId="41" applyFont="1" applyFill="1" applyBorder="1" applyAlignment="1">
      <alignment horizontal="left" readingOrder="1"/>
    </xf>
    <xf numFmtId="2" fontId="51" fillId="24" borderId="0" xfId="41" applyNumberFormat="1" applyFont="1" applyFill="1" applyBorder="1" applyAlignment="1">
      <alignment horizontal="right" wrapText="1" readingOrder="1"/>
    </xf>
    <xf numFmtId="0" fontId="27" fillId="27" borderId="0" xfId="0" applyFont="1" applyFill="1">
      <alignment vertical="center" readingOrder="1"/>
    </xf>
    <xf numFmtId="0" fontId="52" fillId="0" borderId="11" xfId="0" applyFont="1" applyBorder="1" applyAlignment="1"/>
    <xf numFmtId="0" fontId="52" fillId="0" borderId="11" xfId="0" applyFont="1" applyBorder="1" applyAlignment="1">
      <alignment horizontal="left" indent="1"/>
    </xf>
    <xf numFmtId="49" fontId="52" fillId="0" borderId="15" xfId="0" applyNumberFormat="1" applyFont="1" applyBorder="1" applyAlignment="1">
      <alignment vertical="top"/>
    </xf>
    <xf numFmtId="0" fontId="52" fillId="0" borderId="15" xfId="0" applyFont="1" applyBorder="1" applyAlignment="1">
      <alignment vertical="top"/>
    </xf>
    <xf numFmtId="164" fontId="52" fillId="0" borderId="16" xfId="0" applyNumberFormat="1" applyFont="1" applyBorder="1" applyAlignment="1">
      <alignment vertical="top"/>
    </xf>
    <xf numFmtId="0" fontId="52" fillId="0" borderId="17" xfId="0" applyFont="1" applyBorder="1" applyAlignment="1">
      <alignment vertical="top"/>
    </xf>
    <xf numFmtId="164" fontId="52" fillId="0" borderId="18" xfId="0" applyNumberFormat="1" applyFont="1" applyBorder="1" applyAlignment="1">
      <alignment vertical="top"/>
    </xf>
    <xf numFmtId="49" fontId="52" fillId="0" borderId="19" xfId="0" applyNumberFormat="1" applyFont="1" applyBorder="1" applyAlignment="1">
      <alignment vertical="top"/>
    </xf>
    <xf numFmtId="0" fontId="52" fillId="0" borderId="19" xfId="0" applyFont="1" applyBorder="1" applyAlignment="1">
      <alignment vertical="top"/>
    </xf>
    <xf numFmtId="0" fontId="52" fillId="0" borderId="20" xfId="0" applyFont="1" applyBorder="1" applyAlignment="1">
      <alignment vertical="top"/>
    </xf>
    <xf numFmtId="0" fontId="52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2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3" fillId="24" borderId="48" xfId="41" applyFont="1" applyFill="1" applyBorder="1" applyAlignment="1">
      <alignment horizontal="left" readingOrder="1"/>
    </xf>
    <xf numFmtId="0" fontId="53" fillId="24" borderId="11" xfId="41" applyFont="1" applyFill="1" applyBorder="1" applyAlignment="1">
      <alignment horizontal="left" readingOrder="1"/>
    </xf>
    <xf numFmtId="0" fontId="35" fillId="29" borderId="44" xfId="39" applyFont="1" applyFill="1" applyBorder="1" applyAlignment="1">
      <alignment wrapText="1" readingOrder="1"/>
    </xf>
    <xf numFmtId="0" fontId="35" fillId="29" borderId="45" xfId="39" applyFont="1" applyFill="1" applyBorder="1" applyAlignment="1">
      <alignment wrapText="1" readingOrder="1"/>
    </xf>
    <xf numFmtId="0" fontId="35" fillId="29" borderId="48" xfId="39" applyFont="1" applyFill="1" applyBorder="1" applyAlignment="1">
      <alignment horizontal="left" wrapText="1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33" xfId="41" applyFont="1" applyFill="1" applyBorder="1" applyAlignment="1">
      <alignment horizontal="left" readingOrder="1"/>
    </xf>
    <xf numFmtId="0" fontId="24" fillId="24" borderId="83" xfId="41" applyNumberFormat="1" applyFont="1" applyFill="1" applyBorder="1" applyAlignment="1">
      <alignment horizontal="center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32" borderId="31" xfId="0" applyFont="1" applyFill="1" applyBorder="1" applyAlignment="1">
      <alignment horizontal="right" vertical="top"/>
    </xf>
    <xf numFmtId="0" fontId="24" fillId="29" borderId="15" xfId="41" applyFont="1" applyFill="1" applyBorder="1" applyAlignment="1">
      <alignment horizontal="center" vertical="center" readingOrder="1"/>
    </xf>
    <xf numFmtId="0" fontId="24" fillId="29" borderId="26" xfId="41" applyFont="1" applyFill="1" applyBorder="1" applyAlignment="1">
      <alignment horizontal="center" vertical="center" readingOrder="1"/>
    </xf>
    <xf numFmtId="0" fontId="35" fillId="28" borderId="30" xfId="41" applyFont="1" applyFill="1" applyBorder="1" applyAlignment="1">
      <alignment horizontal="right" readingOrder="1"/>
    </xf>
    <xf numFmtId="166" fontId="24" fillId="0" borderId="16" xfId="0" applyNumberFormat="1" applyFont="1" applyBorder="1" applyAlignment="1">
      <alignment horizontal="right" vertical="top" wrapText="1"/>
    </xf>
    <xf numFmtId="1" fontId="27" fillId="26" borderId="85" xfId="41" applyNumberFormat="1" applyFont="1" applyFill="1" applyBorder="1" applyAlignment="1">
      <alignment horizontal="center" vertical="center" readingOrder="1"/>
    </xf>
    <xf numFmtId="1" fontId="27" fillId="26" borderId="86" xfId="41" applyNumberFormat="1" applyFont="1" applyFill="1" applyBorder="1" applyAlignment="1">
      <alignment horizontal="center" vertical="center" wrapText="1" readingOrder="1"/>
    </xf>
    <xf numFmtId="1" fontId="27" fillId="26" borderId="86" xfId="41" applyNumberFormat="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readingOrder="1"/>
    </xf>
    <xf numFmtId="0" fontId="27" fillId="26" borderId="87" xfId="41" applyFont="1" applyFill="1" applyBorder="1" applyAlignment="1">
      <alignment horizontal="center" vertical="center" wrapText="1" readingOrder="1"/>
    </xf>
    <xf numFmtId="0" fontId="27" fillId="26" borderId="88" xfId="41" applyFont="1" applyFill="1" applyBorder="1" applyAlignment="1">
      <alignment horizontal="center" vertical="center" readingOrder="1"/>
    </xf>
    <xf numFmtId="0" fontId="27" fillId="26" borderId="89" xfId="41" applyFont="1" applyFill="1" applyBorder="1" applyAlignment="1">
      <alignment horizontal="center" vertical="center" readingOrder="1"/>
    </xf>
    <xf numFmtId="1" fontId="24" fillId="24" borderId="90" xfId="41" applyNumberFormat="1" applyFont="1" applyFill="1" applyBorder="1" applyAlignment="1">
      <alignment horizontal="center" vertical="center" readingOrder="1"/>
    </xf>
    <xf numFmtId="1" fontId="24" fillId="24" borderId="91" xfId="41" applyNumberFormat="1" applyFont="1" applyFill="1" applyBorder="1" applyAlignment="1">
      <alignment vertical="center" readingOrder="1"/>
    </xf>
    <xf numFmtId="0" fontId="24" fillId="24" borderId="91" xfId="41" applyFont="1" applyFill="1" applyBorder="1" applyAlignment="1">
      <alignment horizontal="left" readingOrder="1"/>
    </xf>
    <xf numFmtId="49" fontId="24" fillId="24" borderId="91" xfId="41" applyNumberFormat="1" applyFont="1" applyFill="1" applyBorder="1" applyAlignment="1">
      <alignment horizontal="left" vertical="center" wrapText="1" readingOrder="1"/>
    </xf>
    <xf numFmtId="0" fontId="42" fillId="24" borderId="91" xfId="34" applyNumberFormat="1" applyFont="1" applyFill="1" applyBorder="1" applyAlignment="1" applyProtection="1">
      <alignment horizontal="left" vertical="center" readingOrder="1"/>
    </xf>
    <xf numFmtId="0" fontId="31" fillId="24" borderId="91" xfId="34" applyNumberFormat="1" applyFont="1" applyFill="1" applyBorder="1" applyAlignment="1" applyProtection="1">
      <alignment horizontal="left" vertical="center" readingOrder="1"/>
    </xf>
    <xf numFmtId="0" fontId="24" fillId="24" borderId="92" xfId="41" applyFont="1" applyFill="1" applyBorder="1" applyAlignment="1">
      <alignment horizontal="left" vertical="center" readingOrder="1"/>
    </xf>
    <xf numFmtId="1" fontId="24" fillId="24" borderId="93" xfId="41" applyNumberFormat="1" applyFont="1" applyFill="1" applyBorder="1" applyAlignment="1">
      <alignment horizontal="center" vertical="center" readingOrder="1"/>
    </xf>
    <xf numFmtId="1" fontId="24" fillId="24" borderId="94" xfId="41" applyNumberFormat="1" applyFont="1" applyFill="1" applyBorder="1" applyAlignment="1">
      <alignment vertical="center" readingOrder="1"/>
    </xf>
    <xf numFmtId="49" fontId="24" fillId="24" borderId="94" xfId="41" applyNumberFormat="1" applyFont="1" applyFill="1" applyBorder="1" applyAlignment="1">
      <alignment horizontal="left" vertical="center" readingOrder="1"/>
    </xf>
    <xf numFmtId="49" fontId="24" fillId="24" borderId="94" xfId="41" applyNumberFormat="1" applyFont="1" applyFill="1" applyBorder="1" applyAlignment="1">
      <alignment horizontal="left" vertical="center" wrapText="1" readingOrder="1"/>
    </xf>
    <xf numFmtId="0" fontId="42" fillId="24" borderId="94" xfId="34" applyNumberFormat="1" applyFont="1" applyFill="1" applyBorder="1" applyAlignment="1" applyProtection="1">
      <alignment horizontal="left" vertical="center" readingOrder="1"/>
    </xf>
    <xf numFmtId="0" fontId="31" fillId="24" borderId="94" xfId="34" applyNumberFormat="1" applyFont="1" applyFill="1" applyBorder="1" applyAlignment="1" applyProtection="1">
      <alignment horizontal="left" vertical="center" readingOrder="1"/>
    </xf>
    <xf numFmtId="0" fontId="24" fillId="24" borderId="95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vertical="center" readingOrder="1"/>
    </xf>
    <xf numFmtId="0" fontId="24" fillId="24" borderId="94" xfId="41" applyFont="1" applyFill="1" applyBorder="1" applyAlignment="1">
      <alignment horizontal="left" readingOrder="1"/>
    </xf>
    <xf numFmtId="1" fontId="24" fillId="24" borderId="94" xfId="41" applyNumberFormat="1" applyFont="1" applyFill="1" applyBorder="1"/>
    <xf numFmtId="0" fontId="24" fillId="24" borderId="94" xfId="41" applyFont="1" applyFill="1" applyBorder="1" applyAlignment="1">
      <alignment horizontal="left" wrapText="1" readingOrder="1"/>
    </xf>
    <xf numFmtId="0" fontId="24" fillId="24" borderId="95" xfId="41" applyFont="1" applyFill="1" applyBorder="1" applyAlignment="1">
      <alignment horizontal="left" readingOrder="1"/>
    </xf>
    <xf numFmtId="1" fontId="24" fillId="24" borderId="96" xfId="41" applyNumberFormat="1" applyFont="1" applyFill="1" applyBorder="1" applyAlignment="1">
      <alignment horizontal="center" vertical="center" readingOrder="1"/>
    </xf>
    <xf numFmtId="1" fontId="24" fillId="24" borderId="97" xfId="41" applyNumberFormat="1" applyFont="1" applyFill="1" applyBorder="1"/>
    <xf numFmtId="0" fontId="24" fillId="24" borderId="97" xfId="41" applyFont="1" applyFill="1" applyBorder="1" applyAlignment="1">
      <alignment horizontal="left" readingOrder="1"/>
    </xf>
    <xf numFmtId="0" fontId="24" fillId="24" borderId="97" xfId="41" applyFont="1" applyFill="1" applyBorder="1" applyAlignment="1">
      <alignment horizontal="left" wrapText="1" readingOrder="1"/>
    </xf>
    <xf numFmtId="0" fontId="24" fillId="24" borderId="98" xfId="41" applyFont="1" applyFill="1" applyBorder="1" applyAlignment="1">
      <alignment horizontal="left" readingOrder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13" fillId="24" borderId="91" xfId="34" applyNumberFormat="1" applyFill="1" applyBorder="1" applyAlignment="1" applyProtection="1">
      <alignment horizontal="left" vertical="center" readingOrder="1"/>
    </xf>
    <xf numFmtId="0" fontId="55" fillId="24" borderId="91" xfId="34" applyNumberFormat="1" applyFont="1" applyFill="1" applyBorder="1" applyAlignment="1" applyProtection="1">
      <alignment horizontal="left" vertical="center" readingOrder="1"/>
    </xf>
    <xf numFmtId="0" fontId="13" fillId="24" borderId="94" xfId="34" applyNumberFormat="1" applyFill="1" applyBorder="1" applyAlignment="1" applyProtection="1">
      <alignment horizontal="left" vertical="center" readingOrder="1"/>
    </xf>
    <xf numFmtId="0" fontId="35" fillId="0" borderId="0" xfId="0" applyFont="1" applyAlignment="1">
      <alignment horizontal="right" vertical="center"/>
    </xf>
    <xf numFmtId="0" fontId="35" fillId="28" borderId="31" xfId="41" applyFont="1" applyFill="1" applyBorder="1" applyAlignment="1">
      <alignment horizontal="left" readingOrder="1"/>
    </xf>
    <xf numFmtId="0" fontId="35" fillId="28" borderId="0" xfId="41" applyFont="1" applyFill="1" applyAlignment="1">
      <alignment horizontal="right"/>
    </xf>
    <xf numFmtId="0" fontId="35" fillId="0" borderId="0" xfId="0" applyFont="1" applyAlignment="1">
      <alignment horizontal="left" vertical="center"/>
    </xf>
    <xf numFmtId="0" fontId="35" fillId="28" borderId="31" xfId="41" applyFont="1" applyFill="1" applyBorder="1"/>
    <xf numFmtId="0" fontId="35" fillId="28" borderId="30" xfId="41" applyFont="1" applyFill="1" applyBorder="1"/>
    <xf numFmtId="49" fontId="56" fillId="24" borderId="94" xfId="41" applyNumberFormat="1" applyFont="1" applyFill="1" applyBorder="1" applyAlignment="1">
      <alignment horizontal="left" vertical="center" readingOrder="1"/>
    </xf>
    <xf numFmtId="0" fontId="56" fillId="24" borderId="94" xfId="41" applyFont="1" applyFill="1" applyBorder="1" applyAlignment="1">
      <alignment horizontal="left" readingOrder="1"/>
    </xf>
    <xf numFmtId="0" fontId="56" fillId="24" borderId="97" xfId="41" applyFont="1" applyFill="1" applyBorder="1" applyAlignment="1">
      <alignment horizontal="left" readingOrder="1"/>
    </xf>
    <xf numFmtId="0" fontId="23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2" fillId="0" borderId="43" xfId="0" applyFont="1" applyBorder="1" applyAlignment="1">
      <alignment horizontal="left" vertical="center"/>
    </xf>
    <xf numFmtId="1" fontId="50" fillId="24" borderId="43" xfId="41" applyNumberFormat="1" applyFont="1" applyFill="1" applyBorder="1" applyAlignment="1">
      <alignment vertical="center" wrapText="1" readingOrder="1"/>
    </xf>
    <xf numFmtId="1" fontId="50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3" fillId="24" borderId="48" xfId="41" applyFont="1" applyFill="1" applyBorder="1" applyAlignment="1">
      <alignment horizontal="left" vertical="top" wrapText="1" readingOrder="1"/>
    </xf>
    <xf numFmtId="0" fontId="53" fillId="24" borderId="11" xfId="41" applyFont="1" applyFill="1" applyBorder="1" applyAlignment="1">
      <alignment horizontal="left" vertical="top" wrapText="1" readingOrder="1"/>
    </xf>
    <xf numFmtId="1" fontId="50" fillId="24" borderId="10" xfId="41" applyNumberFormat="1" applyFont="1" applyFill="1" applyBorder="1" applyAlignment="1">
      <alignment horizontal="left" readingOrder="1"/>
    </xf>
    <xf numFmtId="1" fontId="50" fillId="24" borderId="48" xfId="41" applyNumberFormat="1" applyFont="1" applyFill="1" applyBorder="1" applyAlignment="1">
      <alignment horizontal="left" readingOrder="1"/>
    </xf>
    <xf numFmtId="1" fontId="50" fillId="24" borderId="11" xfId="41" applyNumberFormat="1" applyFont="1" applyFill="1" applyBorder="1" applyAlignment="1">
      <alignment horizontal="left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24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0" fontId="36" fillId="29" borderId="76" xfId="39" applyFont="1" applyFill="1" applyBorder="1" applyAlignment="1">
      <alignment horizontal="left" wrapText="1" readingOrder="1"/>
    </xf>
    <xf numFmtId="0" fontId="36" fillId="29" borderId="66" xfId="39" applyFont="1" applyFill="1" applyBorder="1" applyAlignment="1">
      <alignment horizontal="left" wrapText="1" readingOrder="1"/>
    </xf>
    <xf numFmtId="49" fontId="38" fillId="29" borderId="65" xfId="39" applyNumberFormat="1" applyFont="1" applyFill="1" applyBorder="1" applyAlignment="1">
      <alignment horizontal="left" wrapText="1" readingOrder="1"/>
    </xf>
    <xf numFmtId="0" fontId="38" fillId="29" borderId="66" xfId="39" applyFont="1" applyFill="1" applyBorder="1" applyAlignment="1">
      <alignment horizontal="left" wrapText="1" readingOrder="1"/>
    </xf>
    <xf numFmtId="0" fontId="38" fillId="29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49" fontId="35" fillId="29" borderId="65" xfId="39" applyNumberFormat="1" applyFont="1" applyFill="1" applyBorder="1" applyAlignment="1">
      <alignment horizontal="center" wrapText="1" readingOrder="1"/>
    </xf>
    <xf numFmtId="0" fontId="35" fillId="29" borderId="66" xfId="39" applyFont="1" applyFill="1" applyBorder="1" applyAlignment="1">
      <alignment horizontal="center" wrapText="1" readingOrder="1"/>
    </xf>
    <xf numFmtId="0" fontId="35" fillId="29" borderId="67" xfId="39" applyFont="1" applyFill="1" applyBorder="1" applyAlignment="1">
      <alignment horizontal="center" wrapText="1" readingOrder="1"/>
    </xf>
    <xf numFmtId="0" fontId="36" fillId="29" borderId="71" xfId="39" applyFont="1" applyFill="1" applyBorder="1" applyAlignment="1">
      <alignment horizontal="left" wrapText="1" readingOrder="1"/>
    </xf>
    <xf numFmtId="0" fontId="36" fillId="29" borderId="11" xfId="39" applyFont="1" applyFill="1" applyBorder="1" applyAlignment="1">
      <alignment horizontal="left" wrapText="1" readingOrder="1"/>
    </xf>
    <xf numFmtId="0" fontId="38" fillId="29" borderId="69" xfId="39" applyFont="1" applyFill="1" applyBorder="1" applyAlignment="1">
      <alignment horizontal="left" wrapText="1" readingOrder="1"/>
    </xf>
    <xf numFmtId="0" fontId="38" fillId="29" borderId="44" xfId="39" applyFont="1" applyFill="1" applyBorder="1" applyAlignment="1">
      <alignment horizontal="left" wrapText="1" readingOrder="1"/>
    </xf>
    <xf numFmtId="0" fontId="38" fillId="29" borderId="70" xfId="39" applyFont="1" applyFill="1" applyBorder="1" applyAlignment="1">
      <alignment horizontal="left" wrapText="1" readingOrder="1"/>
    </xf>
    <xf numFmtId="0" fontId="36" fillId="24" borderId="43" xfId="40" applyFont="1" applyFill="1" applyBorder="1" applyAlignment="1">
      <alignment horizontal="left" wrapText="1"/>
    </xf>
    <xf numFmtId="0" fontId="35" fillId="29" borderId="81" xfId="41" applyFont="1" applyFill="1" applyBorder="1" applyAlignment="1">
      <alignment horizontal="center" vertical="center" readingOrder="1"/>
    </xf>
    <xf numFmtId="0" fontId="35" fillId="29" borderId="80" xfId="41" applyFont="1" applyFill="1" applyBorder="1" applyAlignment="1">
      <alignment horizontal="center" vertical="center" readingOrder="1"/>
    </xf>
    <xf numFmtId="0" fontId="35" fillId="29" borderId="78" xfId="41" applyFont="1" applyFill="1" applyBorder="1" applyAlignment="1">
      <alignment horizontal="center" vertical="center" readingOrder="1"/>
    </xf>
    <xf numFmtId="0" fontId="35" fillId="29" borderId="74" xfId="41" applyFont="1" applyFill="1" applyBorder="1" applyAlignment="1">
      <alignment horizontal="center" vertical="center" readingOrder="1"/>
    </xf>
    <xf numFmtId="0" fontId="35" fillId="29" borderId="79" xfId="41" applyFont="1" applyFill="1" applyBorder="1" applyAlignment="1">
      <alignment horizontal="center" vertical="center" readingOrder="1"/>
    </xf>
    <xf numFmtId="0" fontId="35" fillId="29" borderId="46" xfId="41" applyFont="1" applyFill="1" applyBorder="1" applyAlignment="1">
      <alignment horizontal="center" vertical="center" readingOrder="1"/>
    </xf>
    <xf numFmtId="0" fontId="35" fillId="29" borderId="75" xfId="41" applyFont="1" applyFill="1" applyBorder="1" applyAlignment="1">
      <alignment horizontal="center" vertical="center" readingOrder="1"/>
    </xf>
    <xf numFmtId="0" fontId="38" fillId="29" borderId="10" xfId="39" applyFont="1" applyFill="1" applyBorder="1" applyAlignment="1">
      <alignment horizontal="center" wrapText="1" readingOrder="1"/>
    </xf>
    <xf numFmtId="0" fontId="38" fillId="29" borderId="48" xfId="39" applyFont="1" applyFill="1" applyBorder="1" applyAlignment="1">
      <alignment horizontal="center" wrapText="1" readingOrder="1"/>
    </xf>
    <xf numFmtId="0" fontId="35" fillId="29" borderId="64" xfId="39" applyFont="1" applyFill="1" applyBorder="1" applyAlignment="1">
      <alignment horizontal="center" wrapText="1" readingOrder="1"/>
    </xf>
    <xf numFmtId="0" fontId="35" fillId="29" borderId="48" xfId="39" applyFont="1" applyFill="1" applyBorder="1" applyAlignment="1">
      <alignment horizontal="center" wrapText="1" readingOrder="1"/>
    </xf>
    <xf numFmtId="0" fontId="35" fillId="29" borderId="68" xfId="39" applyFont="1" applyFill="1" applyBorder="1" applyAlignment="1">
      <alignment horizontal="center" wrapText="1" readingOrder="1"/>
    </xf>
    <xf numFmtId="0" fontId="38" fillId="29" borderId="72" xfId="39" applyFont="1" applyFill="1" applyBorder="1" applyAlignment="1">
      <alignment horizontal="left" wrapText="1" readingOrder="1"/>
    </xf>
    <xf numFmtId="0" fontId="38" fillId="29" borderId="73" xfId="39" applyFont="1" applyFill="1" applyBorder="1" applyAlignment="1">
      <alignment horizontal="left" wrapText="1" readingOrder="1"/>
    </xf>
    <xf numFmtId="0" fontId="36" fillId="24" borderId="82" xfId="42" applyFont="1" applyFill="1" applyBorder="1" applyAlignment="1">
      <alignment horizontal="center" vertical="center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8" xfId="42" applyFont="1" applyFill="1" applyBorder="1" applyAlignment="1">
      <alignment horizontal="center" vertical="center" wrapText="1"/>
    </xf>
    <xf numFmtId="0" fontId="36" fillId="24" borderId="72" xfId="42" applyFont="1" applyFill="1" applyBorder="1" applyAlignment="1">
      <alignment horizontal="center" vertical="center" wrapText="1"/>
    </xf>
    <xf numFmtId="0" fontId="35" fillId="28" borderId="0" xfId="41" applyFont="1" applyFill="1" applyBorder="1" applyAlignment="1">
      <alignment horizontal="right" readingOrder="1"/>
    </xf>
    <xf numFmtId="0" fontId="35" fillId="28" borderId="52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readingOrder="1"/>
    </xf>
    <xf numFmtId="0" fontId="35" fillId="28" borderId="33" xfId="41" applyFont="1" applyFill="1" applyBorder="1" applyAlignment="1">
      <alignment horizontal="left" vertical="top" readingOrder="1"/>
    </xf>
    <xf numFmtId="0" fontId="35" fillId="28" borderId="38" xfId="41" applyFont="1" applyFill="1" applyBorder="1" applyAlignment="1">
      <alignment horizontal="left" vertical="top" readingOrder="1"/>
    </xf>
    <xf numFmtId="0" fontId="35" fillId="29" borderId="69" xfId="39" applyFont="1" applyFill="1" applyBorder="1" applyAlignment="1">
      <alignment horizontal="left" wrapText="1" readingOrder="1"/>
    </xf>
    <xf numFmtId="0" fontId="35" fillId="29" borderId="44" xfId="39" applyFont="1" applyFill="1" applyBorder="1" applyAlignment="1">
      <alignment horizontal="left" wrapText="1" readingOrder="1"/>
    </xf>
    <xf numFmtId="0" fontId="35" fillId="29" borderId="70" xfId="39" applyFont="1" applyFill="1" applyBorder="1" applyAlignment="1">
      <alignment horizontal="left" wrapText="1" readingOrder="1"/>
    </xf>
    <xf numFmtId="0" fontId="35" fillId="28" borderId="84" xfId="41" applyFont="1" applyFill="1" applyBorder="1" applyAlignment="1">
      <alignment horizontal="right" readingOrder="1"/>
    </xf>
    <xf numFmtId="49" fontId="35" fillId="29" borderId="65" xfId="39" applyNumberFormat="1" applyFont="1" applyFill="1" applyBorder="1" applyAlignment="1">
      <alignment horizontal="left" wrapText="1" readingOrder="1"/>
    </xf>
    <xf numFmtId="0" fontId="35" fillId="29" borderId="66" xfId="39" applyFont="1" applyFill="1" applyBorder="1" applyAlignment="1">
      <alignment horizontal="left" wrapText="1" readingOrder="1"/>
    </xf>
    <xf numFmtId="0" fontId="35" fillId="29" borderId="77" xfId="39" applyFont="1" applyFill="1" applyBorder="1" applyAlignment="1">
      <alignment horizontal="left" wrapText="1" readingOrder="1"/>
    </xf>
    <xf numFmtId="0" fontId="35" fillId="29" borderId="10" xfId="39" applyFont="1" applyFill="1" applyBorder="1" applyAlignment="1">
      <alignment horizontal="center" wrapText="1" readingOrder="1"/>
    </xf>
    <xf numFmtId="0" fontId="35" fillId="29" borderId="72" xfId="39" applyFont="1" applyFill="1" applyBorder="1" applyAlignment="1">
      <alignment horizontal="left" wrapText="1" readingOrder="1"/>
    </xf>
    <xf numFmtId="0" fontId="35" fillId="29" borderId="73" xfId="39" applyFont="1" applyFill="1" applyBorder="1" applyAlignment="1">
      <alignment horizontal="left" wrapText="1" readingOrder="1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TestReport!$F$33:$H$33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TestReport!$F$34:$H$34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49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TestReport!$C$33:$E$33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TestReport!$C$34:$E$34</c:f>
              <c:numCache>
                <c:formatCode>General</c:formatCode>
                <c:ptCount val="3"/>
                <c:pt idx="0">
                  <c:v>49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43</xdr:row>
      <xdr:rowOff>101600</xdr:rowOff>
    </xdr:from>
    <xdr:to>
      <xdr:col>9</xdr:col>
      <xdr:colOff>162560</xdr:colOff>
      <xdr:row>58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43</xdr:row>
      <xdr:rowOff>100330</xdr:rowOff>
    </xdr:from>
    <xdr:to>
      <xdr:col>3</xdr:col>
      <xdr:colOff>299085</xdr:colOff>
      <xdr:row>58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6" sqref="B6:D7"/>
    </sheetView>
  </sheetViews>
  <sheetFormatPr defaultColWidth="8.875" defaultRowHeight="12.75"/>
  <cols>
    <col min="1" max="1" width="21.375" style="123" customWidth="1"/>
    <col min="2" max="2" width="10" style="113" customWidth="1"/>
    <col min="3" max="3" width="19.125" style="113" customWidth="1"/>
    <col min="4" max="4" width="11.125" style="113" customWidth="1"/>
    <col min="5" max="5" width="38" style="113" customWidth="1"/>
    <col min="6" max="6" width="48.125" style="113" customWidth="1"/>
    <col min="7" max="16384" width="8.875" style="113"/>
  </cols>
  <sheetData>
    <row r="2" spans="1:6" s="110" customFormat="1" ht="75.75" customHeight="1">
      <c r="A2" s="109"/>
      <c r="B2" s="223" t="s">
        <v>51</v>
      </c>
      <c r="C2" s="223"/>
      <c r="D2" s="223"/>
      <c r="E2" s="223"/>
      <c r="F2" s="223"/>
    </row>
    <row r="3" spans="1:6">
      <c r="A3" s="111"/>
      <c r="B3" s="112"/>
      <c r="E3" s="114"/>
    </row>
    <row r="4" spans="1:6" ht="14.25" customHeight="1">
      <c r="A4" s="130" t="s">
        <v>40</v>
      </c>
      <c r="B4" s="224" t="s">
        <v>75</v>
      </c>
      <c r="C4" s="224"/>
      <c r="D4" s="224"/>
      <c r="E4" s="130" t="s">
        <v>39</v>
      </c>
      <c r="F4" s="145" t="s">
        <v>77</v>
      </c>
    </row>
    <row r="5" spans="1:6" ht="14.25" customHeight="1">
      <c r="A5" s="130" t="s">
        <v>41</v>
      </c>
      <c r="B5" s="224" t="s">
        <v>76</v>
      </c>
      <c r="C5" s="224"/>
      <c r="D5" s="224"/>
      <c r="E5" s="130" t="s">
        <v>42</v>
      </c>
      <c r="F5" s="145" t="s">
        <v>78</v>
      </c>
    </row>
    <row r="6" spans="1:6" ht="15.75" customHeight="1">
      <c r="A6" s="225" t="s">
        <v>43</v>
      </c>
      <c r="B6" s="226" t="s">
        <v>157</v>
      </c>
      <c r="C6" s="226"/>
      <c r="D6" s="226"/>
      <c r="E6" s="130" t="s">
        <v>44</v>
      </c>
      <c r="F6" s="156" t="s">
        <v>163</v>
      </c>
    </row>
    <row r="7" spans="1:6" ht="13.5" customHeight="1">
      <c r="A7" s="225"/>
      <c r="B7" s="226"/>
      <c r="C7" s="226"/>
      <c r="D7" s="226"/>
      <c r="E7" s="130" t="s">
        <v>45</v>
      </c>
      <c r="F7" s="146" t="s">
        <v>79</v>
      </c>
    </row>
    <row r="8" spans="1:6">
      <c r="A8" s="115"/>
      <c r="B8" s="116"/>
      <c r="C8" s="117"/>
      <c r="D8" s="117"/>
      <c r="E8" s="118"/>
      <c r="F8" s="119"/>
    </row>
    <row r="9" spans="1:6">
      <c r="A9" s="113"/>
      <c r="B9" s="120"/>
      <c r="C9" s="120"/>
      <c r="D9" s="120"/>
      <c r="E9" s="120"/>
    </row>
    <row r="10" spans="1:6">
      <c r="A10" s="131" t="s">
        <v>46</v>
      </c>
      <c r="B10" s="132"/>
      <c r="C10" s="132"/>
      <c r="D10" s="132"/>
      <c r="E10" s="132"/>
      <c r="F10" s="132"/>
    </row>
    <row r="11" spans="1:6" s="121" customFormat="1">
      <c r="A11" s="133" t="s">
        <v>47</v>
      </c>
      <c r="B11" s="134" t="s">
        <v>45</v>
      </c>
      <c r="C11" s="134" t="s">
        <v>48</v>
      </c>
      <c r="D11" s="134" t="s">
        <v>0</v>
      </c>
      <c r="E11" s="134" t="s">
        <v>49</v>
      </c>
      <c r="F11" s="135" t="s">
        <v>50</v>
      </c>
    </row>
    <row r="12" spans="1:6" s="122" customFormat="1" ht="26.25" customHeight="1">
      <c r="A12" s="157">
        <v>42254</v>
      </c>
      <c r="B12" s="147" t="s">
        <v>80</v>
      </c>
      <c r="C12" s="148" t="s">
        <v>82</v>
      </c>
      <c r="D12" s="148" t="s">
        <v>81</v>
      </c>
      <c r="E12" s="158" t="s">
        <v>83</v>
      </c>
      <c r="F12" s="155"/>
    </row>
    <row r="13" spans="1:6" s="122" customFormat="1" ht="21.75" customHeight="1">
      <c r="A13" s="176" t="s">
        <v>158</v>
      </c>
      <c r="B13" s="147" t="s">
        <v>159</v>
      </c>
      <c r="C13" s="148" t="s">
        <v>161</v>
      </c>
      <c r="D13" s="148" t="s">
        <v>160</v>
      </c>
      <c r="E13" s="148" t="s">
        <v>162</v>
      </c>
      <c r="F13" s="150"/>
    </row>
    <row r="14" spans="1:6" s="122" customFormat="1" ht="19.5" customHeight="1">
      <c r="A14" s="149"/>
      <c r="B14" s="147"/>
      <c r="C14" s="148"/>
      <c r="D14" s="148"/>
      <c r="E14" s="148"/>
      <c r="F14" s="150"/>
    </row>
    <row r="15" spans="1:6" s="122" customFormat="1" ht="21.75" customHeight="1">
      <c r="A15" s="149"/>
      <c r="B15" s="147"/>
      <c r="C15" s="148"/>
      <c r="D15" s="148"/>
      <c r="E15" s="148"/>
      <c r="F15" s="150"/>
    </row>
    <row r="16" spans="1:6" s="122" customFormat="1" ht="19.5" customHeight="1">
      <c r="A16" s="149"/>
      <c r="B16" s="147"/>
      <c r="C16" s="148"/>
      <c r="D16" s="148"/>
      <c r="E16" s="148"/>
      <c r="F16" s="150"/>
    </row>
    <row r="17" spans="1:6" s="122" customFormat="1" ht="21.75" customHeight="1">
      <c r="A17" s="149"/>
      <c r="B17" s="147"/>
      <c r="C17" s="148"/>
      <c r="D17" s="148"/>
      <c r="E17" s="148"/>
      <c r="F17" s="150"/>
    </row>
    <row r="18" spans="1:6" s="122" customFormat="1" ht="19.5" customHeight="1">
      <c r="A18" s="151"/>
      <c r="B18" s="152"/>
      <c r="C18" s="153"/>
      <c r="D18" s="153"/>
      <c r="E18" s="153"/>
      <c r="F18" s="154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6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144</v>
      </c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169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169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153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169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169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170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TestCaseList!$D$22</f>
        <v>postNewLedger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17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-1.64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COUNTIF(F41:HQ41,"P")</f>
        <v>3</v>
      </c>
      <c r="B7" s="261"/>
      <c r="C7" s="262">
        <f>COUNTIF(F41:HQ41,"F")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147</v>
      </c>
      <c r="H9" s="107" t="s">
        <v>148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145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146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144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202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100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151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>
        <v>202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152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9" t="s">
        <v>18</v>
      </c>
      <c r="C40" s="279"/>
      <c r="D40" s="279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80" t="s">
        <v>22</v>
      </c>
      <c r="C41" s="280"/>
      <c r="D41" s="280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81" t="s">
        <v>25</v>
      </c>
      <c r="C42" s="281"/>
      <c r="D42" s="281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82" t="s">
        <v>26</v>
      </c>
      <c r="C43" s="282"/>
      <c r="D43" s="282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9">
      <formula1>"O,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40:T40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abSelected="1" zoomScale="150" zoomScaleNormal="150" zoomScalePageLayoutView="150" workbookViewId="0">
      <selection activeCell="L29" sqref="L29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TestCaseList!$D$21</f>
        <v>updateLedgerForOrder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17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-1.64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COUNTIF(F34:HQ34,"P")</f>
        <v>3</v>
      </c>
      <c r="B7" s="261"/>
      <c r="C7" s="262">
        <f>COUNTIF(F34:HQ34,"F")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COUNTIF(E33:HQ33,"N")</f>
        <v>1</v>
      </c>
      <c r="M7" s="44">
        <f>COUNTIF(E33:HQ33,"A")</f>
        <v>2</v>
      </c>
      <c r="N7" s="44">
        <f>COUNTIF(E33:HQ33,"B")</f>
        <v>0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147</v>
      </c>
      <c r="H9" s="107" t="s">
        <v>148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248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102</v>
      </c>
      <c r="E15" s="169"/>
      <c r="F15" s="90" t="s">
        <v>36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255</v>
      </c>
      <c r="E16" s="169"/>
      <c r="F16" s="90"/>
      <c r="G16" s="90" t="s">
        <v>36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256</v>
      </c>
      <c r="E17" s="169"/>
      <c r="F17" s="90"/>
      <c r="G17" s="90"/>
      <c r="H17" s="90" t="s">
        <v>36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9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9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 thickBot="1">
      <c r="A23" s="81"/>
      <c r="B23" s="56"/>
      <c r="C23" s="57"/>
      <c r="D23" s="58"/>
      <c r="E23" s="59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4"/>
    </row>
    <row r="24" spans="1:21" ht="13.5" customHeight="1" thickTop="1">
      <c r="A24" s="82" t="s">
        <v>96</v>
      </c>
      <c r="B24" s="60" t="s">
        <v>33</v>
      </c>
      <c r="C24" s="61"/>
      <c r="D24" s="62"/>
      <c r="E24" s="63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9"/>
    </row>
    <row r="25" spans="1:21" ht="13.5" customHeight="1">
      <c r="A25" s="83"/>
      <c r="B25" s="67"/>
      <c r="C25" s="64" t="s">
        <v>252</v>
      </c>
      <c r="D25" s="65"/>
      <c r="E25" s="17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3"/>
      <c r="B26" s="67"/>
      <c r="C26" s="95"/>
      <c r="D26" s="65" t="s">
        <v>233</v>
      </c>
      <c r="E26" s="68"/>
      <c r="F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3"/>
      <c r="B27" s="67"/>
      <c r="C27" s="95"/>
      <c r="D27" s="65" t="s">
        <v>257</v>
      </c>
      <c r="E27" s="68"/>
      <c r="F27" s="90"/>
      <c r="G27" s="90"/>
      <c r="H27" s="90" t="s">
        <v>36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3"/>
      <c r="B28" s="67" t="s">
        <v>34</v>
      </c>
      <c r="C28" s="95"/>
      <c r="D28" s="65"/>
      <c r="E28" s="6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3"/>
      <c r="B29" s="67"/>
      <c r="C29" s="95"/>
      <c r="D29" s="65" t="s">
        <v>258</v>
      </c>
      <c r="E29" s="68"/>
      <c r="F29" s="90"/>
      <c r="G29" s="90" t="s">
        <v>36</v>
      </c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>
      <c r="A30" s="83"/>
      <c r="B30" s="67"/>
      <c r="C30" s="95"/>
      <c r="D30" s="65" t="s">
        <v>259</v>
      </c>
      <c r="E30" s="68"/>
      <c r="F30" s="90" t="s">
        <v>36</v>
      </c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</row>
    <row r="31" spans="1:21" ht="13.5" customHeight="1">
      <c r="A31" s="83"/>
      <c r="B31" s="67"/>
      <c r="C31" s="95"/>
      <c r="D31" s="65"/>
      <c r="E31" s="68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1"/>
    </row>
    <row r="32" spans="1:21" ht="13.5" customHeight="1" thickBot="1">
      <c r="A32" s="83"/>
      <c r="B32" s="69"/>
      <c r="C32" s="70"/>
      <c r="D32" s="71"/>
      <c r="E32" s="72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7"/>
    </row>
    <row r="33" spans="1:20" ht="13.5" customHeight="1" thickTop="1">
      <c r="A33" s="82" t="s">
        <v>97</v>
      </c>
      <c r="B33" s="279" t="s">
        <v>18</v>
      </c>
      <c r="C33" s="279"/>
      <c r="D33" s="279"/>
      <c r="E33" s="170"/>
      <c r="F33" s="98" t="s">
        <v>21</v>
      </c>
      <c r="G33" s="98" t="s">
        <v>21</v>
      </c>
      <c r="H33" s="98" t="s">
        <v>19</v>
      </c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9"/>
    </row>
    <row r="34" spans="1:20" ht="13.5" customHeight="1">
      <c r="A34" s="83"/>
      <c r="B34" s="280" t="s">
        <v>22</v>
      </c>
      <c r="C34" s="280"/>
      <c r="D34" s="280"/>
      <c r="E34" s="74"/>
      <c r="F34" s="100" t="s">
        <v>23</v>
      </c>
      <c r="G34" s="100" t="s">
        <v>23</v>
      </c>
      <c r="H34" s="100" t="s">
        <v>23</v>
      </c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1"/>
    </row>
    <row r="35" spans="1:20" ht="13.5" customHeight="1">
      <c r="A35" s="83"/>
      <c r="B35" s="281" t="s">
        <v>25</v>
      </c>
      <c r="C35" s="281"/>
      <c r="D35" s="281"/>
      <c r="E35" s="68"/>
      <c r="F35" s="75">
        <v>42254</v>
      </c>
      <c r="G35" s="75">
        <v>42254</v>
      </c>
      <c r="H35" s="75">
        <v>42254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6"/>
    </row>
    <row r="36" spans="1:20" ht="11.25" thickBot="1">
      <c r="A36" s="84"/>
      <c r="B36" s="282" t="s">
        <v>26</v>
      </c>
      <c r="C36" s="282"/>
      <c r="D36" s="282"/>
      <c r="E36" s="77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</row>
    <row r="37" spans="1:20" ht="11.25" thickTop="1">
      <c r="A37" s="102"/>
    </row>
  </sheetData>
  <mergeCells count="28">
    <mergeCell ref="D19:E19"/>
    <mergeCell ref="B33:D33"/>
    <mergeCell ref="B34:D34"/>
    <mergeCell ref="B35:D35"/>
    <mergeCell ref="B36:D3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3:T33">
      <formula1>"N,A,B, "</formula1>
    </dataValidation>
    <dataValidation type="list" allowBlank="1" showInputMessage="1" showErrorMessage="1" sqref="F34:T34">
      <formula1>"P,F, "</formula1>
    </dataValidation>
    <dataValidation type="list" allowBlank="1" showInputMessage="1" showErrorMessage="1" sqref="I10:T32 G10:H14 F26:F32 F10:F24 H15:H32 G16:G25 G27:G32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topLeftCell="A13" zoomScale="150" zoomScaleNormal="150" zoomScalePageLayoutView="150" workbookViewId="0">
      <selection activeCell="D17" sqref="D17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TestCaseList!$D$20</f>
        <v>getLatestOrderOfStore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16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-1.72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COUNTIF(F30:HQ30,"P")</f>
        <v>3</v>
      </c>
      <c r="B7" s="261"/>
      <c r="C7" s="262">
        <f>COUNTIF(F30:HQ30,"F")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COUNTIF(E29:HQ29,"N")</f>
        <v>1</v>
      </c>
      <c r="M7" s="44">
        <f>COUNTIF(E29:HQ29,"A")</f>
        <v>2</v>
      </c>
      <c r="N7" s="44">
        <f>COUNTIF(E29:HQ29,"B")</f>
        <v>0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147</v>
      </c>
      <c r="H9" s="107" t="s">
        <v>148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248</v>
      </c>
      <c r="C12" s="51"/>
      <c r="D12" s="52"/>
      <c r="E12" s="16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233</v>
      </c>
      <c r="E13" s="169"/>
      <c r="F13" s="90" t="s">
        <v>36</v>
      </c>
      <c r="G13" s="90" t="s">
        <v>36</v>
      </c>
      <c r="H13" s="90" t="s">
        <v>36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249</v>
      </c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250</v>
      </c>
      <c r="E15" s="16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  <c r="U15" s="92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  <c r="U16" s="92"/>
    </row>
    <row r="17" spans="1:20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</row>
    <row r="18" spans="1:20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</row>
    <row r="19" spans="1:20" ht="13.5" customHeight="1" thickBot="1">
      <c r="A19" s="81"/>
      <c r="B19" s="56"/>
      <c r="C19" s="57"/>
      <c r="D19" s="58"/>
      <c r="E19" s="59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4"/>
    </row>
    <row r="20" spans="1:20" ht="13.5" customHeight="1" thickTop="1">
      <c r="A20" s="82" t="s">
        <v>96</v>
      </c>
      <c r="B20" s="60" t="s">
        <v>33</v>
      </c>
      <c r="C20" s="61"/>
      <c r="D20" s="62"/>
      <c r="E20" s="63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9"/>
    </row>
    <row r="21" spans="1:20" ht="13.5" customHeight="1">
      <c r="A21" s="83"/>
      <c r="B21" s="67"/>
      <c r="C21" s="64" t="s">
        <v>252</v>
      </c>
      <c r="D21" s="65"/>
      <c r="E21" s="17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0" ht="13.5" customHeight="1">
      <c r="A22" s="83"/>
      <c r="B22" s="67"/>
      <c r="C22" s="95"/>
      <c r="D22" s="65" t="s">
        <v>253</v>
      </c>
      <c r="E22" s="68"/>
      <c r="F22" s="90"/>
      <c r="H22" s="90" t="s">
        <v>36</v>
      </c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0" ht="13.5" customHeight="1">
      <c r="A23" s="83"/>
      <c r="B23" s="67"/>
      <c r="C23" s="95"/>
      <c r="D23" s="65" t="s">
        <v>254</v>
      </c>
      <c r="E23" s="68"/>
      <c r="F23" s="90"/>
      <c r="G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0" ht="13.5" customHeight="1">
      <c r="A24" s="83"/>
      <c r="B24" s="67" t="s">
        <v>34</v>
      </c>
      <c r="C24" s="95"/>
      <c r="D24" s="65"/>
      <c r="E24" s="6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0" ht="13.5" customHeight="1">
      <c r="A25" s="83"/>
      <c r="B25" s="67"/>
      <c r="C25" s="95"/>
      <c r="D25" s="65" t="s">
        <v>243</v>
      </c>
      <c r="E25" s="68"/>
      <c r="F25" s="90"/>
      <c r="G25" s="90" t="s">
        <v>36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0" ht="13.5" customHeight="1">
      <c r="A26" s="83"/>
      <c r="B26" s="67"/>
      <c r="C26" s="95"/>
      <c r="D26" s="65" t="s">
        <v>251</v>
      </c>
      <c r="E26" s="68"/>
      <c r="F26" s="90" t="s">
        <v>36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0" ht="13.5" customHeight="1">
      <c r="A27" s="83"/>
      <c r="B27" s="67"/>
      <c r="C27" s="95"/>
      <c r="D27" s="65"/>
      <c r="E27" s="6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0" ht="13.5" customHeight="1" thickBot="1">
      <c r="A28" s="83"/>
      <c r="B28" s="69"/>
      <c r="C28" s="70"/>
      <c r="D28" s="71"/>
      <c r="E28" s="72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7"/>
    </row>
    <row r="29" spans="1:20" ht="13.5" customHeight="1" thickTop="1">
      <c r="A29" s="82" t="s">
        <v>97</v>
      </c>
      <c r="B29" s="279" t="s">
        <v>18</v>
      </c>
      <c r="C29" s="279"/>
      <c r="D29" s="279"/>
      <c r="E29" s="170"/>
      <c r="F29" s="98" t="s">
        <v>21</v>
      </c>
      <c r="G29" s="98" t="s">
        <v>21</v>
      </c>
      <c r="H29" s="98" t="s">
        <v>19</v>
      </c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9"/>
    </row>
    <row r="30" spans="1:20" ht="13.5" customHeight="1">
      <c r="A30" s="83"/>
      <c r="B30" s="280" t="s">
        <v>22</v>
      </c>
      <c r="C30" s="280"/>
      <c r="D30" s="280"/>
      <c r="E30" s="74"/>
      <c r="F30" s="100" t="s">
        <v>23</v>
      </c>
      <c r="G30" s="100" t="s">
        <v>23</v>
      </c>
      <c r="H30" s="100" t="s">
        <v>23</v>
      </c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</row>
    <row r="31" spans="1:20" ht="13.5" customHeight="1">
      <c r="A31" s="83"/>
      <c r="B31" s="281" t="s">
        <v>25</v>
      </c>
      <c r="C31" s="281"/>
      <c r="D31" s="281"/>
      <c r="E31" s="68"/>
      <c r="F31" s="75">
        <v>42254</v>
      </c>
      <c r="G31" s="75">
        <v>42254</v>
      </c>
      <c r="H31" s="75">
        <v>42254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6"/>
    </row>
    <row r="32" spans="1:20" ht="11.25" thickBot="1">
      <c r="A32" s="84"/>
      <c r="B32" s="282" t="s">
        <v>26</v>
      </c>
      <c r="C32" s="282"/>
      <c r="D32" s="282"/>
      <c r="E32" s="77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</row>
    <row r="33" spans="1:1" ht="11.25" thickTop="1">
      <c r="A33" s="102"/>
    </row>
  </sheetData>
  <mergeCells count="27">
    <mergeCell ref="B29:D29"/>
    <mergeCell ref="B30:D30"/>
    <mergeCell ref="B31:D31"/>
    <mergeCell ref="B32:D3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30:T30">
      <formula1>"P,F, "</formula1>
    </dataValidation>
    <dataValidation type="list" allowBlank="1" showInputMessage="1" showErrorMessage="1" sqref="F29:T29">
      <formula1>"N,A,B, "</formula1>
    </dataValidation>
    <dataValidation type="list" allowBlank="1" showInputMessage="1" showErrorMessage="1" sqref="F22:F28 G23:G28 H24:H28 H10:H22 I10:T28 G10:G21 F10:F20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opLeftCell="A7"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TestCaseList!$D$19</f>
        <v>getAllShipper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21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-1.32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COUNTIF(F41:HQ41,"P")</f>
        <v>3</v>
      </c>
      <c r="B7" s="261"/>
      <c r="C7" s="262">
        <f>COUNTIF(F41:HQ41,"F")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COUNTIF(E40:HQ40,"N")</f>
        <v>1</v>
      </c>
      <c r="M7" s="44">
        <f>COUNTIF(E40:HQ40,"A")</f>
        <v>0</v>
      </c>
      <c r="N7" s="44">
        <f>COUNTIF(E40:HQ40,"B")</f>
        <v>2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147</v>
      </c>
      <c r="H9" s="107" t="s">
        <v>148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145</v>
      </c>
      <c r="C14" s="51"/>
      <c r="D14" s="52"/>
      <c r="E14" s="16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146</v>
      </c>
      <c r="E15" s="169"/>
      <c r="F15" s="90" t="s">
        <v>36</v>
      </c>
      <c r="G15" s="90" t="s">
        <v>36</v>
      </c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144</v>
      </c>
      <c r="C20" s="51"/>
      <c r="D20" s="52"/>
      <c r="E20" s="16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0</v>
      </c>
      <c r="E21" s="169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169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>
        <v>30</v>
      </c>
      <c r="E23" s="169"/>
      <c r="F23" s="90"/>
      <c r="G23" s="90"/>
      <c r="H23" s="90" t="s">
        <v>36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39">
        <v>0</v>
      </c>
      <c r="E32" s="171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149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150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 t="s">
        <v>34</v>
      </c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9" t="s">
        <v>18</v>
      </c>
      <c r="C40" s="279"/>
      <c r="D40" s="279"/>
      <c r="E40" s="170"/>
      <c r="F40" s="98" t="s">
        <v>20</v>
      </c>
      <c r="G40" s="98" t="s">
        <v>20</v>
      </c>
      <c r="H40" s="98" t="s">
        <v>19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80" t="s">
        <v>22</v>
      </c>
      <c r="C41" s="280"/>
      <c r="D41" s="280"/>
      <c r="E41" s="74"/>
      <c r="F41" s="100" t="s">
        <v>23</v>
      </c>
      <c r="G41" s="100" t="s">
        <v>23</v>
      </c>
      <c r="H41" s="100" t="s">
        <v>23</v>
      </c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81" t="s">
        <v>25</v>
      </c>
      <c r="C42" s="281"/>
      <c r="D42" s="281"/>
      <c r="E42" s="68"/>
      <c r="F42" s="75">
        <v>42254</v>
      </c>
      <c r="G42" s="75">
        <v>42254</v>
      </c>
      <c r="H42" s="75">
        <v>42254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82" t="s">
        <v>26</v>
      </c>
      <c r="C43" s="282"/>
      <c r="D43" s="282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5"/>
  <sheetViews>
    <sheetView topLeftCell="A19" zoomScale="150" zoomScaleNormal="150" zoomScalePageLayoutView="150" workbookViewId="0">
      <selection activeCell="J13" sqref="J1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22" width="3" style="38" customWidth="1"/>
    <col min="23" max="23" width="3.375" style="38" customWidth="1"/>
    <col min="24" max="16384" width="8.875" style="38"/>
  </cols>
  <sheetData>
    <row r="1" spans="1:26" ht="13.5" customHeight="1" thickBot="1">
      <c r="A1" s="36"/>
      <c r="B1" s="37"/>
    </row>
    <row r="2" spans="1:26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TestCaseList!$D$18</f>
        <v>updateTaskForShipper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6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6" ht="13.5" customHeight="1">
      <c r="A4" s="254" t="s">
        <v>86</v>
      </c>
      <c r="B4" s="255"/>
      <c r="C4" s="267">
        <v>17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-1.64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6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6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6" ht="13.5" customHeight="1" thickBot="1">
      <c r="A7" s="260">
        <f>COUNTIF(F32:HT32,"P")</f>
        <v>3</v>
      </c>
      <c r="B7" s="261"/>
      <c r="C7" s="262">
        <f>COUNTIF(F32:HT32,"F")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COUNTIF(E31:HT31,"N")</f>
        <v>1</v>
      </c>
      <c r="M7" s="44">
        <f>COUNTIF(E31:HT31,"A")</f>
        <v>2</v>
      </c>
      <c r="N7" s="44">
        <f>COUNTIF(E31:HT31,"B")</f>
        <v>0</v>
      </c>
      <c r="O7" s="265">
        <f>COUNTA(E9:HW9)</f>
        <v>3</v>
      </c>
      <c r="P7" s="263"/>
      <c r="Q7" s="263"/>
      <c r="R7" s="263"/>
      <c r="S7" s="263"/>
      <c r="T7" s="266"/>
      <c r="U7" s="45"/>
    </row>
    <row r="8" spans="1:26" ht="11.25" thickBot="1"/>
    <row r="9" spans="1:26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47"/>
      <c r="Y9" s="48"/>
      <c r="Z9" s="49"/>
    </row>
    <row r="10" spans="1:26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9"/>
    </row>
    <row r="11" spans="1:26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Y11" s="40"/>
    </row>
    <row r="12" spans="1:26" ht="13.5" customHeight="1">
      <c r="A12" s="81"/>
      <c r="B12" s="50" t="s">
        <v>245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1:26" ht="13.5" customHeight="1">
      <c r="A13" s="81"/>
      <c r="B13" s="50"/>
      <c r="C13" s="51"/>
      <c r="D13" s="52" t="s">
        <v>143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1"/>
    </row>
    <row r="14" spans="1:26" ht="13.5" customHeight="1">
      <c r="A14" s="81"/>
      <c r="B14" s="50"/>
      <c r="C14" s="51"/>
      <c r="D14" s="52" t="s">
        <v>246</v>
      </c>
      <c r="E14" s="166"/>
      <c r="F14" s="90"/>
      <c r="G14" s="90" t="s">
        <v>36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1"/>
    </row>
    <row r="15" spans="1:26" ht="13.5" customHeight="1">
      <c r="A15" s="81"/>
      <c r="B15" s="50"/>
      <c r="C15" s="51"/>
      <c r="D15" s="52" t="s">
        <v>247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1"/>
    </row>
    <row r="16" spans="1:26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</row>
    <row r="17" spans="1:23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1"/>
    </row>
    <row r="18" spans="1:23" ht="13.5" customHeight="1">
      <c r="A18" s="81"/>
      <c r="B18" s="50"/>
      <c r="C18" s="51"/>
      <c r="D18" s="52"/>
      <c r="E18" s="16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</row>
    <row r="19" spans="1:23" ht="13.5" customHeight="1">
      <c r="A19" s="81"/>
      <c r="B19" s="50"/>
      <c r="C19" s="51"/>
      <c r="D19" s="52"/>
      <c r="E19" s="16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1:23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1"/>
    </row>
    <row r="21" spans="1:23" ht="13.5" customHeight="1" thickBot="1">
      <c r="A21" s="81"/>
      <c r="B21" s="56"/>
      <c r="C21" s="57"/>
      <c r="D21" s="58"/>
      <c r="E21" s="59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</row>
    <row r="22" spans="1:23" ht="13.5" customHeight="1" thickTop="1">
      <c r="A22" s="82" t="s">
        <v>96</v>
      </c>
      <c r="B22" s="60" t="s">
        <v>33</v>
      </c>
      <c r="C22" s="61"/>
      <c r="D22" s="62"/>
      <c r="E22" s="63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9"/>
    </row>
    <row r="23" spans="1:23" ht="13.5" customHeight="1">
      <c r="A23" s="83"/>
      <c r="B23" s="67"/>
      <c r="C23" s="64"/>
      <c r="D23" s="65" t="s">
        <v>237</v>
      </c>
      <c r="E23" s="167"/>
      <c r="F23" s="90"/>
      <c r="G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1"/>
    </row>
    <row r="24" spans="1:23" ht="13.5" customHeight="1">
      <c r="A24" s="83"/>
      <c r="B24" s="67"/>
      <c r="C24" s="95"/>
      <c r="D24" s="65" t="s">
        <v>244</v>
      </c>
      <c r="E24" s="68"/>
      <c r="F24" s="90"/>
      <c r="G24" s="90"/>
      <c r="H24" s="90" t="s">
        <v>36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1"/>
    </row>
    <row r="25" spans="1:23" ht="13.5" customHeight="1">
      <c r="A25" s="83"/>
      <c r="B25" s="67" t="s">
        <v>34</v>
      </c>
      <c r="C25" s="95"/>
      <c r="D25" s="65"/>
      <c r="E25" s="68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1:23" ht="13.5" customHeight="1">
      <c r="A26" s="83"/>
      <c r="B26" s="67"/>
      <c r="C26" s="95"/>
      <c r="D26" s="65" t="s">
        <v>236</v>
      </c>
      <c r="E26" s="68"/>
      <c r="F26" s="90" t="s">
        <v>36</v>
      </c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1"/>
    </row>
    <row r="27" spans="1:23" ht="13.5" customHeight="1">
      <c r="A27" s="83"/>
      <c r="B27" s="67"/>
      <c r="C27" s="95"/>
      <c r="D27" s="65"/>
      <c r="E27" s="68"/>
      <c r="F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1"/>
    </row>
    <row r="28" spans="1:23" ht="13.5" customHeight="1">
      <c r="A28" s="83"/>
      <c r="B28" s="67" t="s">
        <v>35</v>
      </c>
      <c r="C28" s="95"/>
      <c r="D28" s="65"/>
      <c r="E28" s="6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1"/>
    </row>
    <row r="29" spans="1:23" ht="13.5" customHeight="1">
      <c r="A29" s="83"/>
      <c r="B29" s="67"/>
      <c r="C29" s="95"/>
      <c r="D29" s="65"/>
      <c r="E29" s="6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1"/>
    </row>
    <row r="30" spans="1:23" ht="13.5" customHeight="1" thickBot="1">
      <c r="A30" s="83"/>
      <c r="B30" s="69"/>
      <c r="C30" s="70"/>
      <c r="D30" s="71"/>
      <c r="E30" s="72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7"/>
    </row>
    <row r="31" spans="1:23" ht="13.5" customHeight="1" thickTop="1">
      <c r="A31" s="82" t="s">
        <v>97</v>
      </c>
      <c r="B31" s="279" t="s">
        <v>18</v>
      </c>
      <c r="C31" s="279"/>
      <c r="D31" s="279"/>
      <c r="E31" s="165"/>
      <c r="F31" s="98" t="s">
        <v>21</v>
      </c>
      <c r="G31" s="98" t="s">
        <v>21</v>
      </c>
      <c r="H31" s="98" t="s">
        <v>19</v>
      </c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9"/>
    </row>
    <row r="32" spans="1:23" ht="13.5" customHeight="1">
      <c r="A32" s="83"/>
      <c r="B32" s="280" t="s">
        <v>22</v>
      </c>
      <c r="C32" s="280"/>
      <c r="D32" s="280"/>
      <c r="E32" s="74"/>
      <c r="F32" s="100" t="s">
        <v>23</v>
      </c>
      <c r="G32" s="100" t="s">
        <v>23</v>
      </c>
      <c r="H32" s="100" t="s">
        <v>23</v>
      </c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1"/>
    </row>
    <row r="33" spans="1:23" ht="13.5" customHeight="1">
      <c r="A33" s="83"/>
      <c r="B33" s="281" t="s">
        <v>25</v>
      </c>
      <c r="C33" s="281"/>
      <c r="D33" s="281"/>
      <c r="E33" s="68"/>
      <c r="F33" s="75">
        <v>42254</v>
      </c>
      <c r="G33" s="75">
        <v>42254</v>
      </c>
      <c r="H33" s="75">
        <v>42254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3" ht="11.25" thickBot="1">
      <c r="A34" s="84"/>
      <c r="B34" s="282" t="s">
        <v>26</v>
      </c>
      <c r="C34" s="282"/>
      <c r="D34" s="282"/>
      <c r="E34" s="77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9"/>
    </row>
    <row r="35" spans="1:23" ht="11.25" thickTop="1">
      <c r="A35" s="102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31:D31"/>
    <mergeCell ref="B32:D32"/>
    <mergeCell ref="B33:D33"/>
    <mergeCell ref="B34:D34"/>
  </mergeCells>
  <phoneticPr fontId="40"/>
  <dataValidations count="3">
    <dataValidation type="list" allowBlank="1" showInputMessage="1" showErrorMessage="1" sqref="F31:W31">
      <formula1>"N,A,B, "</formula1>
    </dataValidation>
    <dataValidation type="list" allowBlank="1" showInputMessage="1" showErrorMessage="1" sqref="F32:W32">
      <formula1>"P,F, "</formula1>
    </dataValidation>
    <dataValidation type="list" allowBlank="1" showInputMessage="1" showErrorMessage="1" sqref="H10:H13 I10:W30 F10:F30 G10:G26 G28:H30 H24:H27 H15:H22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7" zoomScale="125" zoomScaleNormal="125" zoomScalePageLayoutView="125" workbookViewId="0">
      <selection activeCell="F13" sqref="F13"/>
    </sheetView>
  </sheetViews>
  <sheetFormatPr defaultColWidth="8.875" defaultRowHeight="12.75"/>
  <cols>
    <col min="1" max="1" width="7.125" style="17" customWidth="1"/>
    <col min="2" max="2" width="14.625" style="17" customWidth="1"/>
    <col min="3" max="3" width="19" style="17" customWidth="1"/>
    <col min="4" max="4" width="23.625" style="3" customWidth="1"/>
    <col min="5" max="5" width="21" style="4" customWidth="1"/>
    <col min="6" max="6" width="14.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36" t="s">
        <v>52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28" t="s">
        <v>53</v>
      </c>
      <c r="B4" s="228"/>
      <c r="C4" s="228"/>
      <c r="D4" s="228"/>
      <c r="E4" s="229" t="str">
        <f>Cover!B4</f>
        <v>Anki Pan application</v>
      </c>
      <c r="F4" s="230"/>
      <c r="G4" s="230"/>
      <c r="H4" s="231"/>
    </row>
    <row r="5" spans="1:8" ht="14.25" customHeight="1">
      <c r="A5" s="228" t="s">
        <v>38</v>
      </c>
      <c r="B5" s="228"/>
      <c r="C5" s="228"/>
      <c r="D5" s="228"/>
      <c r="E5" s="229" t="str">
        <f>Cover!B5</f>
        <v>AKP</v>
      </c>
      <c r="F5" s="230"/>
      <c r="G5" s="230"/>
      <c r="H5" s="231"/>
    </row>
    <row r="6" spans="1:8" ht="14.25" customHeight="1">
      <c r="A6" s="235" t="s">
        <v>54</v>
      </c>
      <c r="B6" s="236"/>
      <c r="C6" s="236"/>
      <c r="D6" s="237"/>
      <c r="E6" s="159">
        <v>80</v>
      </c>
      <c r="F6" s="160"/>
      <c r="G6" s="160"/>
      <c r="H6" s="161"/>
    </row>
    <row r="7" spans="1:8" s="8" customFormat="1" ht="12.75" customHeight="1">
      <c r="A7" s="227" t="s">
        <v>55</v>
      </c>
      <c r="B7" s="227"/>
      <c r="C7" s="227"/>
      <c r="D7" s="227"/>
      <c r="E7" s="232" t="s">
        <v>94</v>
      </c>
      <c r="F7" s="233"/>
      <c r="G7" s="233"/>
      <c r="H7" s="234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177" t="s">
        <v>1</v>
      </c>
      <c r="B10" s="178" t="s">
        <v>57</v>
      </c>
      <c r="C10" s="179" t="s">
        <v>58</v>
      </c>
      <c r="D10" s="180" t="s">
        <v>100</v>
      </c>
      <c r="E10" s="181" t="s">
        <v>62</v>
      </c>
      <c r="F10" s="180" t="s">
        <v>59</v>
      </c>
      <c r="G10" s="182" t="s">
        <v>60</v>
      </c>
      <c r="H10" s="183" t="s">
        <v>61</v>
      </c>
    </row>
    <row r="11" spans="1:8" ht="13.5">
      <c r="A11" s="184">
        <v>1</v>
      </c>
      <c r="B11" s="185"/>
      <c r="C11" s="185" t="s">
        <v>168</v>
      </c>
      <c r="D11" s="186" t="s">
        <v>169</v>
      </c>
      <c r="E11" s="187"/>
      <c r="F11" s="212" t="s">
        <v>191</v>
      </c>
      <c r="G11" s="189"/>
      <c r="H11" s="190"/>
    </row>
    <row r="12" spans="1:8" ht="13.5">
      <c r="A12" s="191">
        <v>2</v>
      </c>
      <c r="B12" s="192"/>
      <c r="C12" s="192"/>
      <c r="D12" s="220" t="s">
        <v>170</v>
      </c>
      <c r="E12" s="194"/>
      <c r="F12" s="213" t="s">
        <v>197</v>
      </c>
      <c r="G12" s="196"/>
      <c r="H12" s="197"/>
    </row>
    <row r="13" spans="1:8" ht="13.5">
      <c r="A13" s="191">
        <v>3</v>
      </c>
      <c r="B13" s="192"/>
      <c r="C13" s="192"/>
      <c r="D13" s="193" t="s">
        <v>171</v>
      </c>
      <c r="E13" s="194"/>
      <c r="F13" s="211" t="s">
        <v>198</v>
      </c>
      <c r="G13" s="196"/>
      <c r="H13" s="197"/>
    </row>
    <row r="14" spans="1:8" ht="13.5">
      <c r="A14" s="191">
        <v>4</v>
      </c>
      <c r="B14" s="192"/>
      <c r="C14" s="192"/>
      <c r="D14" s="193" t="s">
        <v>173</v>
      </c>
      <c r="E14" s="194"/>
      <c r="F14" s="213" t="s">
        <v>199</v>
      </c>
      <c r="G14" s="196"/>
      <c r="H14" s="197"/>
    </row>
    <row r="15" spans="1:8" ht="13.5">
      <c r="A15" s="191">
        <v>5</v>
      </c>
      <c r="B15" s="192"/>
      <c r="C15" s="192"/>
      <c r="D15" s="193" t="s">
        <v>172</v>
      </c>
      <c r="E15" s="194"/>
      <c r="F15" s="211" t="s">
        <v>200</v>
      </c>
      <c r="G15" s="196"/>
      <c r="H15" s="197"/>
    </row>
    <row r="16" spans="1:8" ht="13.5">
      <c r="A16" s="191">
        <v>6</v>
      </c>
      <c r="B16" s="192"/>
      <c r="C16" s="192"/>
      <c r="D16" s="220" t="s">
        <v>174</v>
      </c>
      <c r="E16" s="194"/>
      <c r="F16" s="213" t="s">
        <v>201</v>
      </c>
      <c r="G16" s="198"/>
      <c r="H16" s="197"/>
    </row>
    <row r="17" spans="1:8" ht="13.5">
      <c r="A17" s="191">
        <v>7</v>
      </c>
      <c r="B17" s="192"/>
      <c r="C17" s="192"/>
      <c r="D17" s="220" t="s">
        <v>175</v>
      </c>
      <c r="E17" s="194"/>
      <c r="F17" s="211" t="s">
        <v>202</v>
      </c>
      <c r="G17" s="198"/>
      <c r="H17" s="197"/>
    </row>
    <row r="18" spans="1:8" ht="13.5">
      <c r="A18" s="191">
        <v>8</v>
      </c>
      <c r="B18" s="192"/>
      <c r="C18" s="192"/>
      <c r="D18" s="193" t="s">
        <v>176</v>
      </c>
      <c r="E18" s="194"/>
      <c r="F18" s="213" t="s">
        <v>203</v>
      </c>
      <c r="G18" s="199"/>
      <c r="H18" s="197"/>
    </row>
    <row r="19" spans="1:8" ht="13.5">
      <c r="A19" s="191">
        <v>9</v>
      </c>
      <c r="B19" s="192"/>
      <c r="C19" s="192"/>
      <c r="D19" s="220" t="s">
        <v>177</v>
      </c>
      <c r="E19" s="194"/>
      <c r="F19" s="211" t="s">
        <v>204</v>
      </c>
      <c r="G19" s="198"/>
      <c r="H19" s="197"/>
    </row>
    <row r="20" spans="1:8" ht="13.5">
      <c r="A20" s="191">
        <v>10</v>
      </c>
      <c r="B20" s="192"/>
      <c r="C20" s="192"/>
      <c r="D20" s="193" t="s">
        <v>178</v>
      </c>
      <c r="E20" s="194"/>
      <c r="F20" s="213" t="s">
        <v>205</v>
      </c>
      <c r="G20" s="198"/>
      <c r="H20" s="197"/>
    </row>
    <row r="21" spans="1:8" ht="13.5">
      <c r="A21" s="191">
        <v>11</v>
      </c>
      <c r="B21" s="192"/>
      <c r="C21" s="192"/>
      <c r="D21" s="193" t="s">
        <v>179</v>
      </c>
      <c r="E21" s="194"/>
      <c r="F21" s="211" t="s">
        <v>206</v>
      </c>
      <c r="G21" s="198"/>
      <c r="H21" s="197"/>
    </row>
    <row r="22" spans="1:8" ht="13.5">
      <c r="A22" s="191">
        <v>12</v>
      </c>
      <c r="B22" s="192"/>
      <c r="C22" s="192"/>
      <c r="D22" s="193" t="s">
        <v>180</v>
      </c>
      <c r="E22" s="194"/>
      <c r="F22" s="213" t="s">
        <v>207</v>
      </c>
      <c r="G22" s="199"/>
      <c r="H22" s="197"/>
    </row>
    <row r="23" spans="1:8" ht="13.5">
      <c r="A23" s="191">
        <v>13</v>
      </c>
      <c r="B23" s="192"/>
      <c r="C23" s="192"/>
      <c r="D23" s="193" t="s">
        <v>181</v>
      </c>
      <c r="E23" s="194"/>
      <c r="F23" s="211" t="s">
        <v>208</v>
      </c>
      <c r="G23" s="199"/>
      <c r="H23" s="197"/>
    </row>
    <row r="24" spans="1:8" ht="13.5">
      <c r="A24" s="191">
        <v>14</v>
      </c>
      <c r="B24" s="192"/>
      <c r="C24" s="192"/>
      <c r="D24" s="220" t="s">
        <v>182</v>
      </c>
      <c r="E24" s="194"/>
      <c r="F24" s="213" t="s">
        <v>192</v>
      </c>
      <c r="G24" s="198"/>
      <c r="H24" s="197"/>
    </row>
    <row r="25" spans="1:8" ht="13.5">
      <c r="A25" s="191">
        <v>15</v>
      </c>
      <c r="B25" s="200"/>
      <c r="C25" s="200"/>
      <c r="D25" s="221" t="s">
        <v>183</v>
      </c>
      <c r="E25" s="201"/>
      <c r="F25" s="211" t="s">
        <v>193</v>
      </c>
      <c r="G25" s="199"/>
      <c r="H25" s="202"/>
    </row>
    <row r="26" spans="1:8" ht="13.5">
      <c r="A26" s="191">
        <v>16</v>
      </c>
      <c r="B26" s="200"/>
      <c r="C26" s="200"/>
      <c r="D26" s="199" t="s">
        <v>184</v>
      </c>
      <c r="E26" s="201"/>
      <c r="F26" s="213" t="s">
        <v>194</v>
      </c>
      <c r="G26" s="199"/>
      <c r="H26" s="202"/>
    </row>
    <row r="27" spans="1:8" ht="13.5">
      <c r="A27" s="191">
        <v>17</v>
      </c>
      <c r="B27" s="200"/>
      <c r="C27" s="200"/>
      <c r="D27" s="221" t="s">
        <v>185</v>
      </c>
      <c r="E27" s="201"/>
      <c r="F27" s="211" t="s">
        <v>195</v>
      </c>
      <c r="G27" s="199"/>
      <c r="H27" s="202"/>
    </row>
    <row r="28" spans="1:8" ht="13.5">
      <c r="A28" s="191">
        <v>18</v>
      </c>
      <c r="B28" s="200"/>
      <c r="C28" s="200"/>
      <c r="D28" s="199" t="s">
        <v>186</v>
      </c>
      <c r="E28" s="201"/>
      <c r="F28" s="213" t="s">
        <v>196</v>
      </c>
      <c r="G28" s="199"/>
      <c r="H28" s="202"/>
    </row>
    <row r="29" spans="1:8" ht="13.5">
      <c r="A29" s="191">
        <v>19</v>
      </c>
      <c r="B29" s="200"/>
      <c r="C29" s="200"/>
      <c r="D29" s="221" t="s">
        <v>187</v>
      </c>
      <c r="E29" s="201"/>
      <c r="F29" s="211" t="s">
        <v>209</v>
      </c>
      <c r="G29" s="199"/>
      <c r="H29" s="202"/>
    </row>
    <row r="30" spans="1:8" ht="13.5">
      <c r="A30" s="191">
        <v>20</v>
      </c>
      <c r="B30" s="200"/>
      <c r="C30" s="200"/>
      <c r="D30" s="221" t="s">
        <v>189</v>
      </c>
      <c r="E30" s="201"/>
      <c r="F30" s="213" t="s">
        <v>210</v>
      </c>
      <c r="G30" s="199"/>
      <c r="H30" s="202"/>
    </row>
    <row r="31" spans="1:8" ht="13.5">
      <c r="A31" s="191">
        <v>21</v>
      </c>
      <c r="B31" s="200"/>
      <c r="C31" s="200"/>
      <c r="D31" s="221" t="s">
        <v>188</v>
      </c>
      <c r="E31" s="201"/>
      <c r="F31" s="211" t="s">
        <v>211</v>
      </c>
      <c r="G31" s="199"/>
      <c r="H31" s="202"/>
    </row>
    <row r="32" spans="1:8" ht="13.5">
      <c r="A32" s="203">
        <v>22</v>
      </c>
      <c r="B32" s="204"/>
      <c r="C32" s="204"/>
      <c r="D32" s="222" t="s">
        <v>190</v>
      </c>
      <c r="E32" s="206"/>
      <c r="F32" s="213" t="s">
        <v>212</v>
      </c>
      <c r="G32" s="205"/>
      <c r="H32" s="207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AD_Function1!Print_Area" display="AD_Function1"/>
    <hyperlink ref="F12" location="AD_Function2!Print_Area" display="AD_Function2"/>
    <hyperlink ref="F13" location="AD_Function3!Print_Area" display="AD_Function3"/>
    <hyperlink ref="F15" location="AD_Function5!Print_Area" display="AD_Function5"/>
    <hyperlink ref="F17" location="AD_Function7!Print_Area" display="AD_Function7"/>
    <hyperlink ref="F19" location="AD_Function9!Print_Area" display="AD_Function9"/>
    <hyperlink ref="F21" location="AD_Function11!Print_Area" display="AD_Function11"/>
    <hyperlink ref="F23" location="AD_Function13!Print_Area" display="AD_Function13"/>
    <hyperlink ref="F25" location="AD_Function15!Print_Area" display="AD_Function15"/>
    <hyperlink ref="F14" location="AD_Function4!Print_Area" display="AD_Function4"/>
    <hyperlink ref="F16" location="AD_Function6!Print_Area" display="AD_Function6"/>
    <hyperlink ref="F18" location="AD_Function8!Print_Area" display="AD_Function8"/>
    <hyperlink ref="F20" location="AD_Function10!Print_Area" display="AD_Function10"/>
    <hyperlink ref="F22" location="AD_Function12!Print_Area" display="AD_Function12"/>
    <hyperlink ref="F24" location="AD_Function14!Print_Area" display="AD_Function14"/>
    <hyperlink ref="F26" location="AD_Function16!Print_Area" display="AD_Function16"/>
    <hyperlink ref="F27" location="AD_Function17!Print_Area" display="AD_Function17"/>
    <hyperlink ref="F28" location="AD_Function18!Print_Area" display="AD_Function18"/>
    <hyperlink ref="F29" location="AD_Function19!Print_Area" display="AD_Function19"/>
    <hyperlink ref="F31" location="AD_Function21!Print_Area" display="AD_Function21"/>
    <hyperlink ref="F30" location="AD_Function20!Print_Area" display="AD_Function20"/>
    <hyperlink ref="F32" location="AD_Function22!Print_Area" display="AD_Function22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TestCaseList!$D$17</f>
        <v>getAllOrderToAssignTask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10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-3.2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COUNTIF(F41:HQ41,"P")</f>
        <v>4</v>
      </c>
      <c r="B7" s="261"/>
      <c r="C7" s="262">
        <f>COUNTIF(F41:HQ41,"F")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COUNTIF(E40:HQ40,"N")</f>
        <v>1</v>
      </c>
      <c r="M7" s="44">
        <f>COUNTIF(E40:HQ40,"A")</f>
        <v>3</v>
      </c>
      <c r="N7" s="44">
        <f>COUNTIF(E40:HQ40,"B")</f>
        <v>0</v>
      </c>
      <c r="O7" s="265">
        <f>COUNTA(E9:HT9)</f>
        <v>4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 t="s">
        <v>138</v>
      </c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102</v>
      </c>
      <c r="E14" s="166"/>
      <c r="F14" s="90" t="s">
        <v>36</v>
      </c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130</v>
      </c>
      <c r="E15" s="166"/>
      <c r="F15" s="90"/>
      <c r="G15" s="90"/>
      <c r="H15" s="90" t="s">
        <v>36</v>
      </c>
      <c r="I15" s="90" t="s">
        <v>36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52" t="s">
        <v>102</v>
      </c>
      <c r="F19" s="90" t="s">
        <v>36</v>
      </c>
      <c r="G19" s="90"/>
      <c r="H19" s="90" t="s">
        <v>36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278" t="s">
        <v>139</v>
      </c>
      <c r="E20" s="286"/>
      <c r="F20" s="90"/>
      <c r="G20" s="90" t="s">
        <v>36</v>
      </c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175" t="s">
        <v>140</v>
      </c>
      <c r="F21" s="90"/>
      <c r="G21" s="90"/>
      <c r="H21" s="90"/>
      <c r="I21" s="90" t="s">
        <v>36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141</v>
      </c>
      <c r="E32" s="167"/>
      <c r="F32" s="90"/>
      <c r="G32" s="90"/>
      <c r="H32" s="90"/>
      <c r="I32" s="90" t="s">
        <v>36</v>
      </c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136</v>
      </c>
      <c r="E35" s="68"/>
      <c r="F35" s="90" t="s">
        <v>36</v>
      </c>
      <c r="G35" s="90" t="s">
        <v>36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137</v>
      </c>
      <c r="E36" s="68"/>
      <c r="F36" s="90"/>
      <c r="G36" s="90"/>
      <c r="H36" s="90" t="s">
        <v>36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 t="s">
        <v>35</v>
      </c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/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 thickBot="1">
      <c r="A39" s="83"/>
      <c r="B39" s="69"/>
      <c r="C39" s="70"/>
      <c r="D39" s="71"/>
      <c r="E39" s="72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7"/>
    </row>
    <row r="40" spans="1:20" ht="13.5" customHeight="1" thickTop="1">
      <c r="A40" s="82" t="s">
        <v>97</v>
      </c>
      <c r="B40" s="279" t="s">
        <v>18</v>
      </c>
      <c r="C40" s="279"/>
      <c r="D40" s="279"/>
      <c r="E40" s="165"/>
      <c r="F40" s="98" t="s">
        <v>21</v>
      </c>
      <c r="G40" s="98" t="s">
        <v>21</v>
      </c>
      <c r="H40" s="98" t="s">
        <v>21</v>
      </c>
      <c r="I40" s="98" t="s">
        <v>19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9"/>
    </row>
    <row r="41" spans="1:20" ht="13.5" customHeight="1">
      <c r="A41" s="83"/>
      <c r="B41" s="280" t="s">
        <v>22</v>
      </c>
      <c r="C41" s="280"/>
      <c r="D41" s="280"/>
      <c r="E41" s="74"/>
      <c r="F41" s="100" t="s">
        <v>23</v>
      </c>
      <c r="G41" s="100" t="s">
        <v>23</v>
      </c>
      <c r="H41" s="100" t="s">
        <v>23</v>
      </c>
      <c r="I41" s="100" t="s">
        <v>23</v>
      </c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1"/>
    </row>
    <row r="42" spans="1:20" ht="13.5" customHeight="1">
      <c r="A42" s="83"/>
      <c r="B42" s="281" t="s">
        <v>25</v>
      </c>
      <c r="C42" s="281"/>
      <c r="D42" s="281"/>
      <c r="E42" s="68"/>
      <c r="F42" s="75">
        <v>42254</v>
      </c>
      <c r="G42" s="75">
        <v>42254</v>
      </c>
      <c r="H42" s="75">
        <v>42254</v>
      </c>
      <c r="I42" s="75">
        <v>42254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6"/>
    </row>
    <row r="43" spans="1:20" ht="11.25" thickBot="1">
      <c r="A43" s="84"/>
      <c r="B43" s="282" t="s">
        <v>26</v>
      </c>
      <c r="C43" s="282"/>
      <c r="D43" s="282"/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</row>
    <row r="44" spans="1:20" ht="11.25" thickTop="1">
      <c r="A44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40:D40"/>
    <mergeCell ref="B41:D41"/>
    <mergeCell ref="B42:D42"/>
    <mergeCell ref="B43:D43"/>
  </mergeCells>
  <phoneticPr fontId="40"/>
  <dataValidations count="3">
    <dataValidation type="list" allowBlank="1" showInputMessage="1" showErrorMessage="1" sqref="F40:T40">
      <formula1>"N,A,B, "</formula1>
    </dataValidation>
    <dataValidation type="list" allowBlank="1" showInputMessage="1" showErrorMessage="1" sqref="F41:T41">
      <formula1>"P,F, "</formula1>
    </dataValidation>
    <dataValidation type="list" allowBlank="1" showInputMessage="1" showErrorMessage="1" sqref="F10:T39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7"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TestCaseList!$D$16</f>
        <v>getAllShipperWithTask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-2.2800000000000002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1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3</v>
      </c>
      <c r="M7" s="44">
        <f>COUNTIF(E39:HQ39,"A")</f>
        <v>0</v>
      </c>
      <c r="N7" s="44">
        <f>COUNTIF(E39:HQ39,"B")</f>
        <v>0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131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132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133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134</v>
      </c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129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165"/>
      <c r="F39" s="98" t="s">
        <v>19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 t="s">
        <v>24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86.25" thickBot="1">
      <c r="A42" s="84"/>
      <c r="B42" s="282" t="s">
        <v>26</v>
      </c>
      <c r="C42" s="282"/>
      <c r="D42" s="282"/>
      <c r="E42" s="77"/>
      <c r="F42" s="78"/>
      <c r="G42" s="78"/>
      <c r="H42" s="78" t="s">
        <v>135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TestCaseList!$D$15</f>
        <v>createStoreID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19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-1.48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3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2</v>
      </c>
      <c r="M7" s="44">
        <f>COUNTIF(E39:HQ39,"A")</f>
        <v>1</v>
      </c>
      <c r="N7" s="44">
        <f>COUNTIF(E39:HQ39,"B")</f>
        <v>0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126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127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6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6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6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6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6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6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6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125</v>
      </c>
      <c r="E32" s="167"/>
      <c r="F32" s="90"/>
      <c r="G32" s="90" t="s">
        <v>36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128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172" t="s">
        <v>124</v>
      </c>
      <c r="E35" s="68"/>
      <c r="F35" s="90" t="s">
        <v>36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165"/>
      <c r="F39" s="98" t="s">
        <v>21</v>
      </c>
      <c r="G39" s="98" t="s">
        <v>19</v>
      </c>
      <c r="H39" s="98" t="s">
        <v>19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 t="s">
        <v>23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>
        <v>42254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A4" zoomScale="150" zoomScaleNormal="150" zoomScalePageLayoutView="150" workbookViewId="0">
      <selection activeCell="D13" sqref="D13:D15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TestCaseList!$D$14</f>
        <v>postNewStore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22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-1.24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123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COUNTIF(F36:HQ36,"P")</f>
        <v>3</v>
      </c>
      <c r="B7" s="261"/>
      <c r="C7" s="262">
        <f>COUNTIF(F36:HQ36,"F")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COUNTIF(E35:HQ35,"N")</f>
        <v>1</v>
      </c>
      <c r="M7" s="44">
        <f>COUNTIF(E35:HQ35,"A")</f>
        <v>2</v>
      </c>
      <c r="N7" s="44">
        <f>COUNTIF(E35:HQ35,"B")</f>
        <v>0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240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102</v>
      </c>
      <c r="E13" s="54"/>
      <c r="F13" s="90" t="s">
        <v>36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241</v>
      </c>
      <c r="E14" s="166"/>
      <c r="F14" s="90"/>
      <c r="G14" s="90" t="s">
        <v>36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242</v>
      </c>
      <c r="E15" s="166"/>
      <c r="F15" s="90"/>
      <c r="G15" s="90"/>
      <c r="H15" s="90" t="s">
        <v>36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6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0" ht="13.5" customHeight="1">
      <c r="A17" s="81"/>
      <c r="B17" s="50"/>
      <c r="C17" s="51"/>
      <c r="D17" s="52"/>
      <c r="E17" s="16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</row>
    <row r="18" spans="1:20" ht="13.5" customHeight="1">
      <c r="A18" s="81"/>
      <c r="B18" s="50"/>
      <c r="C18" s="51"/>
      <c r="D18" s="52"/>
      <c r="E18" s="16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</row>
    <row r="19" spans="1:20" ht="13.5" customHeight="1">
      <c r="A19" s="81"/>
      <c r="B19" s="50"/>
      <c r="C19" s="51"/>
      <c r="D19" s="52"/>
      <c r="E19" s="166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0" ht="13.5" customHeight="1">
      <c r="A20" s="81"/>
      <c r="B20" s="50"/>
      <c r="C20" s="51"/>
      <c r="D20" s="52"/>
      <c r="E20" s="16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0" ht="13.5" customHeight="1">
      <c r="A21" s="81"/>
      <c r="B21" s="50"/>
      <c r="C21" s="51"/>
      <c r="D21" s="52"/>
      <c r="E21" s="16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0" ht="13.5" customHeight="1">
      <c r="A22" s="81"/>
      <c r="B22" s="50"/>
      <c r="C22" s="51"/>
      <c r="D22" s="52"/>
      <c r="E22" s="16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0" ht="13.5" customHeight="1" thickBot="1">
      <c r="A23" s="81"/>
      <c r="B23" s="56"/>
      <c r="C23" s="57"/>
      <c r="D23" s="58"/>
      <c r="E23" s="59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4"/>
    </row>
    <row r="24" spans="1:20" ht="13.5" customHeight="1" thickTop="1">
      <c r="A24" s="82" t="s">
        <v>96</v>
      </c>
      <c r="B24" s="60" t="s">
        <v>33</v>
      </c>
      <c r="C24" s="61"/>
      <c r="D24" s="62"/>
      <c r="E24" s="63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9"/>
    </row>
    <row r="25" spans="1:20" ht="13.5" customHeight="1">
      <c r="A25" s="83"/>
      <c r="B25" s="67"/>
      <c r="C25" s="64" t="s">
        <v>240</v>
      </c>
      <c r="D25" s="65"/>
      <c r="E25" s="167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0" ht="13.5" customHeight="1">
      <c r="A26" s="83"/>
      <c r="B26" s="67"/>
      <c r="C26" s="95"/>
      <c r="D26" s="65" t="s">
        <v>233</v>
      </c>
      <c r="E26" s="68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0" ht="13.5" customHeight="1">
      <c r="A27" s="83"/>
      <c r="B27" s="67"/>
      <c r="C27" s="95"/>
      <c r="D27" s="65" t="s">
        <v>244</v>
      </c>
      <c r="E27" s="68"/>
      <c r="F27" s="90"/>
      <c r="G27" s="90"/>
      <c r="H27" s="90" t="s">
        <v>36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0" ht="13.5" customHeight="1">
      <c r="A28" s="83"/>
      <c r="B28" s="67"/>
      <c r="C28" s="95"/>
      <c r="D28" s="65"/>
      <c r="E28" s="6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0" ht="13.5" customHeight="1">
      <c r="A29" s="83"/>
      <c r="B29" s="67"/>
      <c r="C29" s="95"/>
      <c r="D29" s="65"/>
      <c r="E29" s="6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0" ht="13.5" customHeight="1">
      <c r="A30" s="83"/>
      <c r="B30" s="67" t="s">
        <v>34</v>
      </c>
      <c r="C30" s="95"/>
      <c r="D30" s="65"/>
      <c r="E30" s="68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</row>
    <row r="31" spans="1:20" ht="13.5" customHeight="1">
      <c r="A31" s="83"/>
      <c r="B31" s="67"/>
      <c r="C31" s="95"/>
      <c r="D31" s="65" t="s">
        <v>243</v>
      </c>
      <c r="E31" s="68"/>
      <c r="F31" s="90" t="s">
        <v>36</v>
      </c>
      <c r="G31" s="90" t="s">
        <v>36</v>
      </c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1"/>
    </row>
    <row r="32" spans="1:20" ht="13.5" customHeight="1">
      <c r="A32" s="83"/>
      <c r="B32" s="67"/>
      <c r="C32" s="95"/>
      <c r="D32" s="65"/>
      <c r="E32" s="68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 thickBot="1">
      <c r="A34" s="83"/>
      <c r="B34" s="69"/>
      <c r="C34" s="70"/>
      <c r="D34" s="71"/>
      <c r="E34" s="72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7"/>
    </row>
    <row r="35" spans="1:20" ht="13.5" customHeight="1" thickTop="1">
      <c r="A35" s="82" t="s">
        <v>97</v>
      </c>
      <c r="B35" s="279" t="s">
        <v>18</v>
      </c>
      <c r="C35" s="279"/>
      <c r="D35" s="279"/>
      <c r="E35" s="165"/>
      <c r="F35" s="98" t="s">
        <v>21</v>
      </c>
      <c r="G35" s="98" t="s">
        <v>21</v>
      </c>
      <c r="H35" s="98" t="s">
        <v>19</v>
      </c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9"/>
    </row>
    <row r="36" spans="1:20" ht="13.5" customHeight="1">
      <c r="A36" s="83"/>
      <c r="B36" s="280" t="s">
        <v>22</v>
      </c>
      <c r="C36" s="280"/>
      <c r="D36" s="280"/>
      <c r="E36" s="74"/>
      <c r="F36" s="100" t="s">
        <v>23</v>
      </c>
      <c r="G36" s="100" t="s">
        <v>23</v>
      </c>
      <c r="H36" s="100" t="s">
        <v>23</v>
      </c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1"/>
    </row>
    <row r="37" spans="1:20" ht="13.5" customHeight="1">
      <c r="A37" s="83"/>
      <c r="B37" s="281" t="s">
        <v>25</v>
      </c>
      <c r="C37" s="281"/>
      <c r="D37" s="281"/>
      <c r="E37" s="68"/>
      <c r="F37" s="75">
        <v>42254</v>
      </c>
      <c r="G37" s="75">
        <v>42254</v>
      </c>
      <c r="H37" s="75">
        <v>42254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6"/>
    </row>
    <row r="38" spans="1:20" ht="11.25" thickBot="1">
      <c r="A38" s="84"/>
      <c r="B38" s="282" t="s">
        <v>26</v>
      </c>
      <c r="C38" s="282"/>
      <c r="D38" s="282"/>
      <c r="E38" s="77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1.25" thickTop="1">
      <c r="A39" s="102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35:D35"/>
    <mergeCell ref="B36:D36"/>
    <mergeCell ref="B37:D37"/>
    <mergeCell ref="B38:D38"/>
  </mergeCells>
  <phoneticPr fontId="40"/>
  <dataValidations count="3">
    <dataValidation type="list" allowBlank="1" showInputMessage="1" showErrorMessage="1" sqref="F35:T35">
      <formula1>"N,A,B, "</formula1>
    </dataValidation>
    <dataValidation type="list" allowBlank="1" showInputMessage="1" showErrorMessage="1" sqref="F36:T36">
      <formula1>"P,F, "</formula1>
    </dataValidation>
    <dataValidation type="list" allowBlank="1" showInputMessage="1" showErrorMessage="1" sqref="F10:T34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opLeftCell="A25" zoomScale="150" zoomScaleNormal="150" zoomScalePageLayoutView="150" workbookViewId="0">
      <selection activeCell="C2" sqref="C2:E2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TestCaseList!$D$13</f>
        <v>addNewUser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20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-1.4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239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COUNTIF(F42:HQ42,"P")</f>
        <v>3</v>
      </c>
      <c r="B7" s="261"/>
      <c r="C7" s="262">
        <f>COUNTIF(F42:HQ42,"F")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COUNTIF(E41:HQ41,"N")</f>
        <v>1</v>
      </c>
      <c r="M7" s="44">
        <f>COUNTIF(E41:HQ41,"A")</f>
        <v>2</v>
      </c>
      <c r="N7" s="44">
        <f>COUNTIF(E41:HQ41,"B")</f>
        <v>0</v>
      </c>
      <c r="O7" s="265">
        <f>COUNTA(E9:HT9)</f>
        <v>3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122</v>
      </c>
      <c r="G9" s="107" t="s">
        <v>4</v>
      </c>
      <c r="H9" s="107" t="s">
        <v>5</v>
      </c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 t="s">
        <v>232</v>
      </c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233</v>
      </c>
      <c r="E14" s="128"/>
      <c r="F14" s="90" t="s">
        <v>36</v>
      </c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234</v>
      </c>
      <c r="E15" s="128"/>
      <c r="F15" s="90"/>
      <c r="G15" s="90" t="s">
        <v>36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2.95" customHeight="1">
      <c r="A16" s="81"/>
      <c r="B16" s="50"/>
      <c r="C16" s="51"/>
      <c r="D16" s="52" t="s">
        <v>235</v>
      </c>
      <c r="E16" s="128"/>
      <c r="F16" s="90"/>
      <c r="G16" s="90"/>
      <c r="H16" s="90" t="s">
        <v>36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8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8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8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8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8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 t="s">
        <v>232</v>
      </c>
      <c r="D32" s="65"/>
      <c r="E32" s="12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237</v>
      </c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238</v>
      </c>
      <c r="E34" s="68"/>
      <c r="F34" s="90"/>
      <c r="G34" s="90"/>
      <c r="H34" s="90" t="s">
        <v>36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34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236</v>
      </c>
      <c r="E37" s="68"/>
      <c r="F37" s="90" t="s">
        <v>36</v>
      </c>
      <c r="G37" s="90" t="s">
        <v>36</v>
      </c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35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/>
      <c r="E39" s="68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 thickBot="1">
      <c r="A40" s="83"/>
      <c r="B40" s="69"/>
      <c r="C40" s="70"/>
      <c r="D40" s="71"/>
      <c r="E40" s="72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7"/>
    </row>
    <row r="41" spans="1:20" ht="13.5" customHeight="1" thickTop="1">
      <c r="A41" s="82" t="s">
        <v>97</v>
      </c>
      <c r="B41" s="279" t="s">
        <v>18</v>
      </c>
      <c r="C41" s="279"/>
      <c r="D41" s="279"/>
      <c r="E41" s="127"/>
      <c r="F41" s="98" t="s">
        <v>21</v>
      </c>
      <c r="G41" s="98" t="s">
        <v>21</v>
      </c>
      <c r="H41" s="98" t="s">
        <v>19</v>
      </c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9"/>
    </row>
    <row r="42" spans="1:20" ht="13.5" customHeight="1">
      <c r="A42" s="83"/>
      <c r="B42" s="280" t="s">
        <v>22</v>
      </c>
      <c r="C42" s="280"/>
      <c r="D42" s="280"/>
      <c r="E42" s="74"/>
      <c r="F42" s="100" t="s">
        <v>23</v>
      </c>
      <c r="G42" s="100" t="s">
        <v>23</v>
      </c>
      <c r="H42" s="100" t="s">
        <v>23</v>
      </c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1"/>
    </row>
    <row r="43" spans="1:20" ht="13.5" customHeight="1">
      <c r="A43" s="83"/>
      <c r="B43" s="281" t="s">
        <v>25</v>
      </c>
      <c r="C43" s="281"/>
      <c r="D43" s="281"/>
      <c r="E43" s="68"/>
      <c r="F43" s="75">
        <v>42254</v>
      </c>
      <c r="G43" s="75">
        <v>42254</v>
      </c>
      <c r="H43" s="75">
        <v>42254</v>
      </c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>
        <v>3</v>
      </c>
      <c r="T43" s="75"/>
    </row>
    <row r="44" spans="1:20" ht="11.25" thickBot="1">
      <c r="A44" s="84"/>
      <c r="B44" s="282" t="s">
        <v>26</v>
      </c>
      <c r="C44" s="282"/>
      <c r="D44" s="282"/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</row>
    <row r="45" spans="1:20" ht="11.25" thickTop="1">
      <c r="A45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1:D41"/>
    <mergeCell ref="B42:D42"/>
    <mergeCell ref="B43:D43"/>
    <mergeCell ref="B44:D44"/>
  </mergeCells>
  <phoneticPr fontId="40"/>
  <dataValidations count="3">
    <dataValidation type="list" allowBlank="1" showInputMessage="1" showErrorMessage="1" sqref="F41:T41">
      <formula1>"N,A,B, "</formula1>
    </dataValidation>
    <dataValidation type="list" allowBlank="1" showInputMessage="1" showErrorMessage="1" sqref="F42:T42">
      <formula1>"P,F, "</formula1>
    </dataValidation>
    <dataValidation type="list" allowBlank="1" showInputMessage="1" showErrorMessage="1" sqref="F14:H16 F10:T13 F17:T40 J14:T16 I14:I1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opLeftCell="A7"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87">
        <f>TestCaseList!E11</f>
        <v>0</v>
      </c>
      <c r="D2" s="288"/>
      <c r="E2" s="289"/>
      <c r="F2" s="250" t="s">
        <v>56</v>
      </c>
      <c r="G2" s="250"/>
      <c r="H2" s="250"/>
      <c r="I2" s="250"/>
      <c r="J2" s="250"/>
      <c r="K2" s="250"/>
      <c r="L2" s="251" t="str">
        <f>TestCaseList!$D$12</f>
        <v>createShipperID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84"/>
      <c r="M3" s="284"/>
      <c r="N3" s="284"/>
      <c r="O3" s="162"/>
      <c r="P3" s="162"/>
      <c r="Q3" s="162"/>
      <c r="R3" s="162"/>
      <c r="S3" s="162"/>
      <c r="T3" s="163"/>
    </row>
    <row r="4" spans="1:23" ht="13.5" customHeight="1">
      <c r="A4" s="254" t="s">
        <v>86</v>
      </c>
      <c r="B4" s="255"/>
      <c r="C4" s="290">
        <v>14</v>
      </c>
      <c r="D4" s="270"/>
      <c r="E4" s="164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-6.88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91" t="s">
        <v>106</v>
      </c>
      <c r="D5" s="291"/>
      <c r="E5" s="291"/>
      <c r="F5" s="292"/>
      <c r="G5" s="292"/>
      <c r="H5" s="292"/>
      <c r="I5" s="292"/>
      <c r="J5" s="292"/>
      <c r="K5" s="292"/>
      <c r="L5" s="291"/>
      <c r="M5" s="291"/>
      <c r="N5" s="291"/>
      <c r="O5" s="291"/>
      <c r="P5" s="291"/>
      <c r="Q5" s="291"/>
      <c r="R5" s="291"/>
      <c r="S5" s="291"/>
      <c r="T5" s="291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COUNTIF(F44:HQ44,"P")</f>
        <v>8</v>
      </c>
      <c r="B7" s="261"/>
      <c r="C7" s="262">
        <f>COUNTIF(F44:HQ44,"F")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COUNTIF(E43:HQ43,"N")</f>
        <v>4</v>
      </c>
      <c r="M7" s="44">
        <f>COUNTIF(E43:HQ43,"A")</f>
        <v>2</v>
      </c>
      <c r="N7" s="44">
        <f>COUNTIF(E43:HQ43,"B")</f>
        <v>2</v>
      </c>
      <c r="O7" s="265">
        <f>COUNTA(E9:HT9)</f>
        <v>8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119</v>
      </c>
      <c r="G9" s="107" t="s">
        <v>4</v>
      </c>
      <c r="H9" s="107" t="s">
        <v>5</v>
      </c>
      <c r="I9" s="107" t="s">
        <v>112</v>
      </c>
      <c r="J9" s="107" t="s">
        <v>113</v>
      </c>
      <c r="K9" s="107" t="s">
        <v>114</v>
      </c>
      <c r="L9" s="107" t="s">
        <v>120</v>
      </c>
      <c r="M9" s="107" t="s">
        <v>121</v>
      </c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98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99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104</v>
      </c>
      <c r="E14" s="126"/>
      <c r="F14" s="90"/>
      <c r="G14" s="90"/>
      <c r="H14" s="90" t="s">
        <v>36</v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 t="s">
        <v>109</v>
      </c>
      <c r="E15" s="126"/>
      <c r="F15" s="90"/>
      <c r="G15" s="90"/>
      <c r="H15" s="90"/>
      <c r="I15" s="90" t="s">
        <v>36</v>
      </c>
      <c r="J15" s="90"/>
      <c r="K15" s="90" t="s">
        <v>36</v>
      </c>
      <c r="L15" s="90" t="s">
        <v>36</v>
      </c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 t="s">
        <v>111</v>
      </c>
      <c r="E16" s="126"/>
      <c r="F16" s="90"/>
      <c r="G16" s="90"/>
      <c r="H16" s="90"/>
      <c r="I16" s="90"/>
      <c r="J16" s="90" t="s">
        <v>36</v>
      </c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117</v>
      </c>
      <c r="E17" s="126"/>
      <c r="F17" s="90"/>
      <c r="G17" s="90"/>
      <c r="H17" s="90"/>
      <c r="I17" s="90"/>
      <c r="J17" s="90"/>
      <c r="K17" s="90"/>
      <c r="L17" s="90"/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 t="s">
        <v>101</v>
      </c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102</v>
      </c>
      <c r="E20" s="126"/>
      <c r="F20" s="90" t="s">
        <v>36</v>
      </c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 t="s">
        <v>105</v>
      </c>
      <c r="E21" s="126"/>
      <c r="F21" s="90"/>
      <c r="G21" s="90" t="s">
        <v>36</v>
      </c>
      <c r="H21" s="90"/>
      <c r="I21" s="90" t="s">
        <v>36</v>
      </c>
      <c r="J21" s="90" t="s">
        <v>36</v>
      </c>
      <c r="K21" s="90"/>
      <c r="L21" s="90" t="s">
        <v>36</v>
      </c>
      <c r="M21" s="90" t="s">
        <v>36</v>
      </c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107</v>
      </c>
      <c r="E22" s="126"/>
      <c r="F22" s="90"/>
      <c r="G22" s="90"/>
      <c r="H22" s="90" t="s">
        <v>36</v>
      </c>
      <c r="I22" s="90"/>
      <c r="J22" s="90"/>
      <c r="K22" s="90" t="s">
        <v>36</v>
      </c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116</v>
      </c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102</v>
      </c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108</v>
      </c>
      <c r="E33" s="68"/>
      <c r="F33" s="90"/>
      <c r="G33" s="90"/>
      <c r="H33" s="90" t="s">
        <v>36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65" t="s">
        <v>110</v>
      </c>
      <c r="E34" s="68"/>
      <c r="F34" s="90"/>
      <c r="G34" s="90"/>
      <c r="H34" s="90"/>
      <c r="I34" s="90" t="s">
        <v>36</v>
      </c>
      <c r="J34" s="90"/>
      <c r="K34" s="90"/>
      <c r="L34" s="90" t="s">
        <v>36</v>
      </c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 t="s">
        <v>105</v>
      </c>
      <c r="E35" s="68"/>
      <c r="F35" s="90"/>
      <c r="G35" s="90"/>
      <c r="H35" s="90"/>
      <c r="I35" s="90"/>
      <c r="J35" s="90" t="s">
        <v>36</v>
      </c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/>
      <c r="C36" s="95"/>
      <c r="D36" s="65" t="s">
        <v>115</v>
      </c>
      <c r="E36" s="68"/>
      <c r="F36" s="90"/>
      <c r="G36" s="90"/>
      <c r="H36" s="90"/>
      <c r="I36" s="90"/>
      <c r="J36" s="90"/>
      <c r="K36" s="90" t="s">
        <v>36</v>
      </c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 t="s">
        <v>118</v>
      </c>
      <c r="E37" s="68"/>
      <c r="F37" s="90"/>
      <c r="G37" s="90"/>
      <c r="H37" s="90"/>
      <c r="I37" s="90"/>
      <c r="J37" s="90"/>
      <c r="K37" s="90"/>
      <c r="L37" s="90"/>
      <c r="M37" s="90" t="s">
        <v>36</v>
      </c>
      <c r="N37" s="90"/>
      <c r="O37" s="90"/>
      <c r="P37" s="90"/>
      <c r="Q37" s="90"/>
      <c r="R37" s="90"/>
      <c r="S37" s="90"/>
      <c r="T37" s="91"/>
    </row>
    <row r="38" spans="1:20" ht="13.5" customHeight="1">
      <c r="A38" s="83"/>
      <c r="B38" s="67" t="s">
        <v>34</v>
      </c>
      <c r="C38" s="95"/>
      <c r="D38" s="65"/>
      <c r="E38" s="6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1:20" ht="13.5" customHeight="1">
      <c r="A39" s="83"/>
      <c r="B39" s="67"/>
      <c r="C39" s="95"/>
      <c r="D39" s="65" t="s">
        <v>103</v>
      </c>
      <c r="E39" s="68"/>
      <c r="F39" s="90" t="s">
        <v>36</v>
      </c>
      <c r="G39" s="90" t="s">
        <v>36</v>
      </c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1:20" ht="13.5" customHeight="1">
      <c r="A40" s="83"/>
      <c r="B40" s="67" t="s">
        <v>35</v>
      </c>
      <c r="C40" s="95"/>
      <c r="D40" s="65"/>
      <c r="E40" s="68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1:20" ht="13.5" customHeight="1">
      <c r="A41" s="83"/>
      <c r="B41" s="67"/>
      <c r="C41" s="95"/>
      <c r="D41" s="65"/>
      <c r="E41" s="68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1:20" ht="13.5" customHeight="1" thickBot="1">
      <c r="A42" s="83"/>
      <c r="B42" s="69"/>
      <c r="C42" s="70"/>
      <c r="D42" s="71"/>
      <c r="E42" s="72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7"/>
    </row>
    <row r="43" spans="1:20" ht="13.5" customHeight="1" thickTop="1">
      <c r="A43" s="82" t="s">
        <v>97</v>
      </c>
      <c r="B43" s="279" t="s">
        <v>18</v>
      </c>
      <c r="C43" s="279"/>
      <c r="D43" s="279"/>
      <c r="E43" s="125"/>
      <c r="F43" s="98" t="s">
        <v>21</v>
      </c>
      <c r="G43" s="98" t="s">
        <v>21</v>
      </c>
      <c r="H43" s="98" t="s">
        <v>20</v>
      </c>
      <c r="I43" s="98" t="s">
        <v>20</v>
      </c>
      <c r="J43" s="98" t="s">
        <v>19</v>
      </c>
      <c r="K43" s="98" t="s">
        <v>19</v>
      </c>
      <c r="L43" s="98" t="s">
        <v>19</v>
      </c>
      <c r="M43" s="98" t="s">
        <v>19</v>
      </c>
      <c r="N43" s="98"/>
      <c r="O43" s="98"/>
      <c r="P43" s="98"/>
      <c r="Q43" s="98"/>
      <c r="R43" s="98"/>
      <c r="S43" s="98"/>
      <c r="T43" s="99"/>
    </row>
    <row r="44" spans="1:20" ht="13.5" customHeight="1">
      <c r="A44" s="83"/>
      <c r="B44" s="280" t="s">
        <v>22</v>
      </c>
      <c r="C44" s="280"/>
      <c r="D44" s="280"/>
      <c r="E44" s="74"/>
      <c r="F44" s="100" t="s">
        <v>23</v>
      </c>
      <c r="G44" s="100" t="s">
        <v>23</v>
      </c>
      <c r="H44" s="100" t="s">
        <v>23</v>
      </c>
      <c r="I44" s="100" t="s">
        <v>23</v>
      </c>
      <c r="J44" s="100" t="s">
        <v>23</v>
      </c>
      <c r="K44" s="100" t="s">
        <v>23</v>
      </c>
      <c r="L44" s="100" t="s">
        <v>23</v>
      </c>
      <c r="M44" s="100" t="s">
        <v>23</v>
      </c>
      <c r="N44" s="100"/>
      <c r="O44" s="100"/>
      <c r="P44" s="100"/>
      <c r="Q44" s="100"/>
      <c r="R44" s="100"/>
      <c r="S44" s="100"/>
      <c r="T44" s="101"/>
    </row>
    <row r="45" spans="1:20" ht="13.5" customHeight="1">
      <c r="A45" s="83"/>
      <c r="B45" s="281" t="s">
        <v>25</v>
      </c>
      <c r="C45" s="281"/>
      <c r="D45" s="281"/>
      <c r="E45" s="68"/>
      <c r="F45" s="75">
        <v>42254</v>
      </c>
      <c r="G45" s="75">
        <v>42254</v>
      </c>
      <c r="H45" s="75">
        <v>42254</v>
      </c>
      <c r="I45" s="75">
        <v>42254</v>
      </c>
      <c r="J45" s="75">
        <v>42254</v>
      </c>
      <c r="K45" s="75">
        <v>42254</v>
      </c>
      <c r="L45" s="75">
        <v>42254</v>
      </c>
      <c r="M45" s="75">
        <v>42254</v>
      </c>
      <c r="N45" s="75"/>
      <c r="O45" s="75"/>
      <c r="P45" s="75"/>
      <c r="Q45" s="75"/>
      <c r="R45" s="75"/>
      <c r="S45" s="75"/>
      <c r="T45" s="76"/>
    </row>
    <row r="46" spans="1:20" ht="11.25" thickBot="1">
      <c r="A46" s="84"/>
      <c r="B46" s="282" t="s">
        <v>26</v>
      </c>
      <c r="C46" s="282"/>
      <c r="D46" s="282"/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</row>
    <row r="47" spans="1:20" ht="11.25" thickTop="1">
      <c r="A47" s="102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4" zoomScale="150" zoomScaleNormal="150" zoomScalePageLayoutView="150" workbookViewId="0">
      <selection activeCell="I18" sqref="I18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87" t="s">
        <v>230</v>
      </c>
      <c r="D2" s="288"/>
      <c r="E2" s="289"/>
      <c r="F2" s="250" t="s">
        <v>56</v>
      </c>
      <c r="G2" s="250"/>
      <c r="H2" s="250"/>
      <c r="I2" s="250"/>
      <c r="J2" s="250"/>
      <c r="K2" s="250"/>
      <c r="L2" s="251" t="str">
        <f>TestCaseList!$D$11</f>
        <v>autoPayment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84"/>
      <c r="M3" s="284"/>
      <c r="N3" s="284"/>
      <c r="O3" s="162"/>
      <c r="P3" s="162"/>
      <c r="Q3" s="162"/>
      <c r="R3" s="162"/>
      <c r="S3" s="162"/>
      <c r="T3" s="163"/>
    </row>
    <row r="4" spans="1:23" ht="13.5" customHeight="1">
      <c r="A4" s="254" t="s">
        <v>86</v>
      </c>
      <c r="B4" s="255"/>
      <c r="C4" s="290">
        <v>80</v>
      </c>
      <c r="D4" s="270"/>
      <c r="E4" s="164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-2.5999999999999996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91" t="s">
        <v>214</v>
      </c>
      <c r="D5" s="291"/>
      <c r="E5" s="291"/>
      <c r="F5" s="292"/>
      <c r="G5" s="292"/>
      <c r="H5" s="292"/>
      <c r="I5" s="292"/>
      <c r="J5" s="292"/>
      <c r="K5" s="292"/>
      <c r="L5" s="291"/>
      <c r="M5" s="291"/>
      <c r="N5" s="291"/>
      <c r="O5" s="291"/>
      <c r="P5" s="291"/>
      <c r="Q5" s="291"/>
      <c r="R5" s="291"/>
      <c r="S5" s="291"/>
      <c r="T5" s="291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COUNTIF(F37:HQ37,"P")</f>
        <v>9</v>
      </c>
      <c r="B7" s="261"/>
      <c r="C7" s="262">
        <f>COUNTIF(F37:HQ37,"F")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COUNTIF(E36:HQ36,"N")</f>
        <v>2</v>
      </c>
      <c r="M7" s="44">
        <f>COUNTIF(E36:HQ36,"A")</f>
        <v>1</v>
      </c>
      <c r="N7" s="44">
        <f>COUNTIF(E36:HQ36,"B")</f>
        <v>6</v>
      </c>
      <c r="O7" s="265">
        <f>COUNTA(E9:HT9)</f>
        <v>9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215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216</v>
      </c>
      <c r="E13" s="54"/>
      <c r="F13" s="90" t="s">
        <v>36</v>
      </c>
      <c r="G13" s="90" t="s">
        <v>36</v>
      </c>
      <c r="H13" s="90" t="s">
        <v>36</v>
      </c>
      <c r="I13" s="90" t="s">
        <v>36</v>
      </c>
      <c r="J13" s="90"/>
      <c r="K13" s="90"/>
      <c r="L13" s="90"/>
      <c r="M13" s="90"/>
      <c r="N13" s="90" t="s">
        <v>36</v>
      </c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 t="s">
        <v>217</v>
      </c>
      <c r="E14" s="55"/>
      <c r="F14" s="90"/>
      <c r="G14" s="90"/>
      <c r="H14" s="90"/>
      <c r="I14" s="90"/>
      <c r="J14" s="90" t="s">
        <v>36</v>
      </c>
      <c r="K14" s="90" t="s">
        <v>36</v>
      </c>
      <c r="L14" s="90" t="s">
        <v>36</v>
      </c>
      <c r="M14" s="90" t="s">
        <v>36</v>
      </c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 t="s">
        <v>218</v>
      </c>
      <c r="C15" s="51"/>
      <c r="D15" s="52"/>
      <c r="E15" s="55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>
        <v>23</v>
      </c>
      <c r="E16" s="55"/>
      <c r="F16" s="90" t="s">
        <v>36</v>
      </c>
      <c r="G16" s="90" t="s">
        <v>36</v>
      </c>
      <c r="I16" s="90"/>
      <c r="J16" s="90" t="s">
        <v>36</v>
      </c>
      <c r="K16" s="90" t="s">
        <v>36</v>
      </c>
      <c r="L16" s="90"/>
      <c r="M16" s="90"/>
      <c r="N16" s="90" t="s">
        <v>36</v>
      </c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 t="s">
        <v>219</v>
      </c>
      <c r="E17" s="55"/>
      <c r="F17" s="90"/>
      <c r="H17" s="90" t="s">
        <v>36</v>
      </c>
      <c r="I17" s="90" t="s">
        <v>36</v>
      </c>
      <c r="J17" s="90"/>
      <c r="K17" s="90"/>
      <c r="L17" s="90" t="s">
        <v>36</v>
      </c>
      <c r="M17" s="90" t="s">
        <v>36</v>
      </c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220</v>
      </c>
      <c r="C18" s="51"/>
      <c r="D18" s="52"/>
      <c r="E18" s="55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>
        <v>59</v>
      </c>
      <c r="E19" s="278"/>
      <c r="F19" s="90" t="s">
        <v>36</v>
      </c>
      <c r="H19" s="90" t="s">
        <v>36</v>
      </c>
      <c r="I19" s="90"/>
      <c r="J19" s="90" t="s">
        <v>36</v>
      </c>
      <c r="K19" s="90"/>
      <c r="L19" s="90" t="s">
        <v>36</v>
      </c>
      <c r="M19" s="90"/>
      <c r="N19" s="90" t="s">
        <v>36</v>
      </c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 t="s">
        <v>221</v>
      </c>
      <c r="E20" s="55"/>
      <c r="F20" s="90"/>
      <c r="G20" s="90" t="s">
        <v>36</v>
      </c>
      <c r="H20" s="90"/>
      <c r="I20" s="90" t="s">
        <v>36</v>
      </c>
      <c r="J20" s="90"/>
      <c r="K20" s="90" t="s">
        <v>36</v>
      </c>
      <c r="L20" s="90"/>
      <c r="M20" s="90" t="s">
        <v>36</v>
      </c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 t="s">
        <v>222</v>
      </c>
      <c r="C21" s="51"/>
      <c r="D21" s="52"/>
      <c r="E21" s="55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 t="s">
        <v>223</v>
      </c>
      <c r="E22" s="55"/>
      <c r="F22" s="90" t="s">
        <v>36</v>
      </c>
      <c r="G22" s="90"/>
      <c r="H22" s="90"/>
      <c r="I22" s="90"/>
      <c r="J22" s="90"/>
      <c r="K22" s="90"/>
      <c r="L22" s="90"/>
      <c r="M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 t="s">
        <v>224</v>
      </c>
      <c r="E23" s="55"/>
      <c r="F23" s="90"/>
      <c r="G23" s="90"/>
      <c r="H23" s="90"/>
      <c r="I23" s="90"/>
      <c r="J23" s="90"/>
      <c r="K23" s="90"/>
      <c r="L23" s="90"/>
      <c r="M23" s="90"/>
      <c r="N23" s="90" t="s">
        <v>36</v>
      </c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 t="s">
        <v>231</v>
      </c>
      <c r="E24" s="55"/>
      <c r="F24" s="90"/>
      <c r="G24" s="90" t="s">
        <v>36</v>
      </c>
      <c r="H24" s="90" t="s">
        <v>36</v>
      </c>
      <c r="I24" s="90" t="s">
        <v>36</v>
      </c>
      <c r="J24" s="90" t="s">
        <v>36</v>
      </c>
      <c r="K24" s="90" t="s">
        <v>36</v>
      </c>
      <c r="L24" s="90" t="s">
        <v>36</v>
      </c>
      <c r="M24" s="90" t="s">
        <v>36</v>
      </c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55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 thickBot="1">
      <c r="A26" s="81"/>
      <c r="B26" s="56"/>
      <c r="C26" s="57"/>
      <c r="D26" s="58"/>
      <c r="E26" s="59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4"/>
    </row>
    <row r="27" spans="1:21" ht="13.5" customHeight="1" thickTop="1">
      <c r="A27" s="82" t="s">
        <v>96</v>
      </c>
      <c r="B27" s="215" t="s">
        <v>225</v>
      </c>
      <c r="C27" s="61"/>
      <c r="D27" s="62"/>
      <c r="E27" s="63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</row>
    <row r="28" spans="1:21" ht="13.5" customHeight="1">
      <c r="A28" s="83"/>
      <c r="B28" s="67"/>
      <c r="C28" s="64"/>
      <c r="D28" s="216" t="s">
        <v>228</v>
      </c>
      <c r="E28" s="66"/>
      <c r="F28" s="90" t="s">
        <v>36</v>
      </c>
      <c r="G28" s="90"/>
      <c r="H28" s="90"/>
      <c r="I28" s="90"/>
      <c r="J28" s="90"/>
      <c r="K28" s="90"/>
      <c r="L28" s="90"/>
      <c r="M28" s="90"/>
      <c r="N28" s="90" t="s">
        <v>36</v>
      </c>
      <c r="O28" s="90"/>
      <c r="P28" s="90"/>
      <c r="Q28" s="90"/>
      <c r="R28" s="90"/>
      <c r="S28" s="90"/>
      <c r="T28" s="91"/>
    </row>
    <row r="29" spans="1:21" ht="13.5" customHeight="1">
      <c r="A29" s="83"/>
      <c r="B29" s="67"/>
      <c r="C29" s="95"/>
      <c r="D29" s="65" t="s">
        <v>229</v>
      </c>
      <c r="E29" s="68"/>
      <c r="F29" s="90"/>
      <c r="G29" s="90" t="s">
        <v>36</v>
      </c>
      <c r="H29" s="90" t="s">
        <v>36</v>
      </c>
      <c r="I29" s="90" t="s">
        <v>36</v>
      </c>
      <c r="J29" s="90" t="s">
        <v>36</v>
      </c>
      <c r="K29" s="90" t="s">
        <v>36</v>
      </c>
      <c r="L29" s="90" t="s">
        <v>36</v>
      </c>
      <c r="M29" s="90" t="s">
        <v>36</v>
      </c>
      <c r="N29" s="90"/>
      <c r="O29" s="90"/>
      <c r="P29" s="90"/>
      <c r="Q29" s="90"/>
      <c r="R29" s="90"/>
      <c r="S29" s="90"/>
      <c r="T29" s="91"/>
    </row>
    <row r="30" spans="1:21" ht="13.5" customHeight="1">
      <c r="A30" s="83"/>
      <c r="B30" s="217" t="s">
        <v>227</v>
      </c>
      <c r="C30" s="95"/>
      <c r="D30" s="219"/>
      <c r="E30" s="218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1"/>
    </row>
    <row r="31" spans="1:21" ht="13.5" customHeight="1">
      <c r="A31" s="83"/>
      <c r="B31" s="67"/>
      <c r="C31" s="95"/>
      <c r="D31" s="216" t="s">
        <v>228</v>
      </c>
      <c r="E31" s="68"/>
      <c r="F31" s="90" t="s">
        <v>36</v>
      </c>
      <c r="G31" s="90"/>
      <c r="H31" s="90"/>
      <c r="I31" s="90"/>
      <c r="J31" s="90"/>
      <c r="K31" s="90"/>
      <c r="L31" s="90"/>
      <c r="M31" s="90"/>
      <c r="N31" s="90" t="s">
        <v>36</v>
      </c>
      <c r="O31" s="90"/>
      <c r="P31" s="90"/>
      <c r="Q31" s="90"/>
      <c r="R31" s="90"/>
      <c r="S31" s="90"/>
      <c r="T31" s="91"/>
    </row>
    <row r="32" spans="1:21" ht="13.5" customHeight="1">
      <c r="A32" s="83"/>
      <c r="B32" s="67"/>
      <c r="C32" s="95"/>
      <c r="D32" s="65" t="s">
        <v>229</v>
      </c>
      <c r="E32" s="68"/>
      <c r="F32" s="90"/>
      <c r="G32" s="90" t="s">
        <v>36</v>
      </c>
      <c r="H32" s="90" t="s">
        <v>36</v>
      </c>
      <c r="I32" s="90" t="s">
        <v>36</v>
      </c>
      <c r="J32" s="90" t="s">
        <v>36</v>
      </c>
      <c r="K32" s="90" t="s">
        <v>36</v>
      </c>
      <c r="L32" s="90" t="s">
        <v>36</v>
      </c>
      <c r="M32" s="90" t="s">
        <v>36</v>
      </c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215" t="s">
        <v>226</v>
      </c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/>
      <c r="C34" s="95"/>
      <c r="D34" s="214" t="s">
        <v>228</v>
      </c>
      <c r="E34" s="68"/>
      <c r="F34" s="90" t="s">
        <v>36</v>
      </c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 thickBot="1">
      <c r="A35" s="83"/>
      <c r="B35" s="69"/>
      <c r="C35" s="70"/>
      <c r="D35" s="71" t="s">
        <v>229</v>
      </c>
      <c r="E35" s="72"/>
      <c r="F35" s="96"/>
      <c r="G35" s="96" t="s">
        <v>36</v>
      </c>
      <c r="H35" s="96" t="s">
        <v>36</v>
      </c>
      <c r="I35" s="96" t="s">
        <v>36</v>
      </c>
      <c r="J35" s="96" t="s">
        <v>36</v>
      </c>
      <c r="K35" s="96" t="s">
        <v>36</v>
      </c>
      <c r="L35" s="96" t="s">
        <v>36</v>
      </c>
      <c r="M35" s="96" t="s">
        <v>36</v>
      </c>
      <c r="N35" s="96" t="s">
        <v>36</v>
      </c>
      <c r="O35" s="96"/>
      <c r="P35" s="96"/>
      <c r="Q35" s="96"/>
      <c r="R35" s="96"/>
      <c r="S35" s="96"/>
      <c r="T35" s="97"/>
    </row>
    <row r="36" spans="1:20" ht="13.5" customHeight="1" thickTop="1">
      <c r="A36" s="82" t="s">
        <v>97</v>
      </c>
      <c r="B36" s="279" t="s">
        <v>18</v>
      </c>
      <c r="C36" s="279"/>
      <c r="D36" s="279"/>
      <c r="E36" s="73"/>
      <c r="F36" s="98" t="s">
        <v>19</v>
      </c>
      <c r="G36" s="98" t="s">
        <v>20</v>
      </c>
      <c r="H36" s="98" t="s">
        <v>20</v>
      </c>
      <c r="I36" s="98" t="s">
        <v>20</v>
      </c>
      <c r="J36" s="98" t="s">
        <v>20</v>
      </c>
      <c r="K36" s="98" t="s">
        <v>20</v>
      </c>
      <c r="L36" s="98" t="s">
        <v>20</v>
      </c>
      <c r="M36" s="98" t="s">
        <v>21</v>
      </c>
      <c r="N36" s="98" t="s">
        <v>19</v>
      </c>
      <c r="O36" s="98"/>
      <c r="P36" s="98"/>
      <c r="Q36" s="98"/>
      <c r="R36" s="98"/>
      <c r="S36" s="98"/>
      <c r="T36" s="99"/>
    </row>
    <row r="37" spans="1:20" ht="13.5" customHeight="1">
      <c r="A37" s="83"/>
      <c r="B37" s="280" t="s">
        <v>22</v>
      </c>
      <c r="C37" s="280"/>
      <c r="D37" s="280"/>
      <c r="E37" s="74"/>
      <c r="F37" s="100" t="s">
        <v>23</v>
      </c>
      <c r="G37" s="100" t="s">
        <v>23</v>
      </c>
      <c r="H37" s="100" t="s">
        <v>23</v>
      </c>
      <c r="I37" s="100" t="s">
        <v>23</v>
      </c>
      <c r="J37" s="100" t="s">
        <v>23</v>
      </c>
      <c r="K37" s="100" t="s">
        <v>23</v>
      </c>
      <c r="L37" s="100" t="s">
        <v>23</v>
      </c>
      <c r="M37" s="100" t="s">
        <v>23</v>
      </c>
      <c r="N37" s="100" t="s">
        <v>23</v>
      </c>
      <c r="O37" s="100"/>
      <c r="P37" s="100"/>
      <c r="Q37" s="100"/>
      <c r="R37" s="100"/>
      <c r="S37" s="100"/>
      <c r="T37" s="101"/>
    </row>
    <row r="38" spans="1:20" ht="13.5" customHeight="1">
      <c r="A38" s="83"/>
      <c r="B38" s="281" t="s">
        <v>25</v>
      </c>
      <c r="C38" s="281"/>
      <c r="D38" s="281"/>
      <c r="E38" s="68"/>
      <c r="F38" s="75">
        <v>42338</v>
      </c>
      <c r="G38" s="75">
        <v>42338</v>
      </c>
      <c r="H38" s="75">
        <v>42338</v>
      </c>
      <c r="I38" s="75">
        <v>42338</v>
      </c>
      <c r="J38" s="75">
        <v>42338</v>
      </c>
      <c r="K38" s="75">
        <v>42338</v>
      </c>
      <c r="L38" s="75">
        <v>42338</v>
      </c>
      <c r="M38" s="75">
        <v>42338</v>
      </c>
      <c r="N38" s="75">
        <v>42338</v>
      </c>
      <c r="O38" s="75"/>
      <c r="P38" s="75"/>
      <c r="Q38" s="75"/>
      <c r="R38" s="75"/>
      <c r="S38" s="75"/>
      <c r="T38" s="76"/>
    </row>
    <row r="39" spans="1:20" ht="11.25" thickBot="1">
      <c r="A39" s="84"/>
      <c r="B39" s="282" t="s">
        <v>26</v>
      </c>
      <c r="C39" s="282"/>
      <c r="D39" s="282"/>
      <c r="E39" s="77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1:20" ht="11.25" thickTop="1">
      <c r="A40" s="102"/>
    </row>
  </sheetData>
  <mergeCells count="28">
    <mergeCell ref="A2:B2"/>
    <mergeCell ref="C2:E2"/>
    <mergeCell ref="F2:K2"/>
    <mergeCell ref="B37:D37"/>
    <mergeCell ref="F7:K7"/>
    <mergeCell ref="C7:E7"/>
    <mergeCell ref="A7:B7"/>
    <mergeCell ref="A3:B3"/>
    <mergeCell ref="A4:B4"/>
    <mergeCell ref="C4:D4"/>
    <mergeCell ref="B38:D38"/>
    <mergeCell ref="B39:D39"/>
    <mergeCell ref="B36:D36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36:T36">
      <formula1>"N,A,B, "</formula1>
    </dataValidation>
    <dataValidation type="list" allowBlank="1" showInputMessage="1" showErrorMessage="1" sqref="F37:T37">
      <formula1>"P,F, "</formula1>
    </dataValidation>
    <dataValidation type="list" allowBlank="1" showInputMessage="1" showErrorMessage="1" sqref="G18 G10:G16 H10:H15 N10:N21 N23:N35 O10:T35 F10:F35 G20:G35 H17:H35 I10:M35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A9" zoomScale="125" zoomScaleNormal="125" zoomScalePageLayoutView="125" workbookViewId="0">
      <selection activeCell="B12" sqref="B12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9" ht="25.5" customHeight="1">
      <c r="A2" s="239" t="s">
        <v>63</v>
      </c>
      <c r="B2" s="239"/>
      <c r="C2" s="239"/>
      <c r="D2" s="239"/>
      <c r="E2" s="239"/>
      <c r="F2" s="239"/>
      <c r="G2" s="239"/>
      <c r="H2" s="239"/>
      <c r="I2" s="239"/>
    </row>
    <row r="3" spans="1:9" ht="14.25" customHeight="1">
      <c r="A3" s="18"/>
      <c r="B3" s="19"/>
      <c r="C3" s="19"/>
      <c r="D3" s="19"/>
      <c r="E3" s="19"/>
      <c r="F3" s="19"/>
      <c r="G3" s="19"/>
      <c r="H3" s="19"/>
      <c r="I3" s="20"/>
    </row>
    <row r="4" spans="1:9" ht="13.5" customHeight="1">
      <c r="A4" s="137" t="s">
        <v>40</v>
      </c>
      <c r="B4" s="240" t="str">
        <f>Cover!B4</f>
        <v>Anki Pan application</v>
      </c>
      <c r="C4" s="240"/>
      <c r="D4" s="241" t="s">
        <v>39</v>
      </c>
      <c r="E4" s="241"/>
      <c r="F4" s="229" t="s">
        <v>166</v>
      </c>
      <c r="G4" s="230"/>
      <c r="H4" s="230"/>
      <c r="I4" s="231"/>
    </row>
    <row r="5" spans="1:9" ht="13.5" customHeight="1">
      <c r="A5" s="137" t="s">
        <v>41</v>
      </c>
      <c r="B5" s="240" t="str">
        <f>Cover!B5</f>
        <v>AKP</v>
      </c>
      <c r="C5" s="240"/>
      <c r="D5" s="241" t="s">
        <v>42</v>
      </c>
      <c r="E5" s="241"/>
      <c r="F5" s="229" t="s">
        <v>165</v>
      </c>
      <c r="G5" s="230"/>
      <c r="H5" s="230"/>
      <c r="I5" s="231"/>
    </row>
    <row r="6" spans="1:9" ht="12.75" customHeight="1">
      <c r="A6" s="138" t="s">
        <v>43</v>
      </c>
      <c r="B6" s="240" t="str">
        <f>B5&amp;"_"&amp;"UT_Test Report"&amp;"_"&amp;"v2.0"</f>
        <v>AKP_UT_Test Report_v2.0</v>
      </c>
      <c r="C6" s="240"/>
      <c r="D6" s="241" t="s">
        <v>44</v>
      </c>
      <c r="E6" s="241"/>
      <c r="F6" s="242" t="s">
        <v>164</v>
      </c>
      <c r="G6" s="243"/>
      <c r="H6" s="243"/>
      <c r="I6" s="244"/>
    </row>
    <row r="7" spans="1:9" ht="15.75" customHeight="1">
      <c r="A7" s="138" t="s">
        <v>64</v>
      </c>
      <c r="B7" s="238" t="s">
        <v>167</v>
      </c>
      <c r="C7" s="238"/>
      <c r="D7" s="238"/>
      <c r="E7" s="238"/>
      <c r="F7" s="238"/>
      <c r="G7" s="238"/>
      <c r="H7" s="238"/>
      <c r="I7" s="238"/>
    </row>
    <row r="8" spans="1:9" ht="14.25" customHeight="1">
      <c r="A8" s="21"/>
      <c r="B8" s="22"/>
      <c r="C8" s="19"/>
      <c r="D8" s="19"/>
      <c r="E8" s="19"/>
      <c r="F8" s="19"/>
      <c r="G8" s="19"/>
      <c r="H8" s="19"/>
      <c r="I8" s="20"/>
    </row>
    <row r="9" spans="1:9">
      <c r="A9" s="21"/>
      <c r="B9" s="22"/>
      <c r="C9" s="19"/>
      <c r="D9" s="19"/>
      <c r="E9" s="19"/>
      <c r="F9" s="19"/>
      <c r="G9" s="19"/>
      <c r="H9" s="19"/>
      <c r="I9" s="20"/>
    </row>
    <row r="10" spans="1:9">
      <c r="A10" s="23"/>
      <c r="B10" s="23"/>
      <c r="C10" s="23"/>
      <c r="D10" s="23"/>
      <c r="E10" s="23"/>
      <c r="F10" s="23"/>
      <c r="G10" s="23"/>
      <c r="H10" s="23"/>
      <c r="I10" s="23"/>
    </row>
    <row r="11" spans="1:9" ht="14.25" customHeight="1">
      <c r="A11" s="24" t="s">
        <v>1</v>
      </c>
      <c r="B11" s="25" t="s">
        <v>37</v>
      </c>
      <c r="C11" s="139" t="s">
        <v>65</v>
      </c>
      <c r="D11" s="140" t="s">
        <v>66</v>
      </c>
      <c r="E11" s="140" t="s">
        <v>67</v>
      </c>
      <c r="F11" s="26" t="s">
        <v>19</v>
      </c>
      <c r="G11" s="26" t="s">
        <v>21</v>
      </c>
      <c r="H11" s="26" t="s">
        <v>20</v>
      </c>
      <c r="I11" s="141" t="s">
        <v>68</v>
      </c>
    </row>
    <row r="12" spans="1:9" ht="14.25">
      <c r="A12" s="27">
        <v>1</v>
      </c>
      <c r="B12" s="188" t="s">
        <v>191</v>
      </c>
      <c r="C12" s="28">
        <f>AD_Function1!A7</f>
        <v>9</v>
      </c>
      <c r="D12" s="28">
        <f>AD_Function1!C7</f>
        <v>0</v>
      </c>
      <c r="E12" s="28">
        <f>AD_Function1!F7</f>
        <v>0</v>
      </c>
      <c r="F12" s="29">
        <f>AD_Function1!L7</f>
        <v>2</v>
      </c>
      <c r="G12" s="28">
        <f>AD_Function1!M7</f>
        <v>1</v>
      </c>
      <c r="H12" s="28">
        <f>AD_Function1!N7</f>
        <v>6</v>
      </c>
      <c r="I12" s="28">
        <f>AD_Function1!O7</f>
        <v>9</v>
      </c>
    </row>
    <row r="13" spans="1:9" ht="14.25">
      <c r="A13" s="27">
        <v>2</v>
      </c>
      <c r="B13" s="195" t="s">
        <v>197</v>
      </c>
      <c r="C13" s="168">
        <f>AD_Function2!$A$7</f>
        <v>8</v>
      </c>
      <c r="D13" s="168">
        <f>AD_Function2!$C$7</f>
        <v>0</v>
      </c>
      <c r="E13" s="28">
        <f>AD_Function2!$F$7</f>
        <v>0</v>
      </c>
      <c r="F13" s="29">
        <f>AD_Function2!$L$7</f>
        <v>4</v>
      </c>
      <c r="G13" s="28">
        <f>AD_Function2!$M$7</f>
        <v>2</v>
      </c>
      <c r="H13" s="28">
        <f>AD_Function2!$N$7</f>
        <v>2</v>
      </c>
      <c r="I13" s="28">
        <f>AD_Function2!$O$7</f>
        <v>8</v>
      </c>
    </row>
    <row r="14" spans="1:9" ht="14.25">
      <c r="A14" s="27">
        <v>3</v>
      </c>
      <c r="B14" s="188" t="s">
        <v>198</v>
      </c>
      <c r="C14" s="173">
        <f>AD_Function3!$A$7</f>
        <v>3</v>
      </c>
      <c r="D14" s="173">
        <f>AD_Function3!$C$7</f>
        <v>0</v>
      </c>
      <c r="E14" s="27">
        <f>AD_Function3!F7</f>
        <v>0</v>
      </c>
      <c r="F14" s="29">
        <f>AD_Function3!L7</f>
        <v>1</v>
      </c>
      <c r="G14" s="27">
        <f>AD_Function3!H7</f>
        <v>0</v>
      </c>
      <c r="H14" s="29">
        <f>AD_Function3!N7</f>
        <v>0</v>
      </c>
      <c r="I14" s="29">
        <f>AD_Function3!O7</f>
        <v>3</v>
      </c>
    </row>
    <row r="15" spans="1:9" ht="14.25">
      <c r="A15" s="27">
        <v>4</v>
      </c>
      <c r="B15" s="195" t="s">
        <v>199</v>
      </c>
      <c r="C15" s="29">
        <f>AD_Function4!$A$7</f>
        <v>3</v>
      </c>
      <c r="D15" s="29">
        <f>AD_Function4!$C$7</f>
        <v>0</v>
      </c>
      <c r="E15" s="28">
        <f>AD_Function4!$F$7</f>
        <v>0</v>
      </c>
      <c r="F15" s="29">
        <f>AD_Function4!$L$7</f>
        <v>1</v>
      </c>
      <c r="G15" s="28">
        <f>AD_Function4!$M$7</f>
        <v>2</v>
      </c>
      <c r="H15" s="28">
        <f>AD_Function4!$N$7</f>
        <v>0</v>
      </c>
      <c r="I15" s="28">
        <f>AD_Function4!$O$7</f>
        <v>3</v>
      </c>
    </row>
    <row r="16" spans="1:9" ht="14.25">
      <c r="A16" s="27">
        <v>5</v>
      </c>
      <c r="B16" s="188" t="s">
        <v>200</v>
      </c>
      <c r="C16" s="28">
        <f>AD_Function5!$A$7</f>
        <v>3</v>
      </c>
      <c r="D16" s="28">
        <f>AD_Function5!$C$7</f>
        <v>0</v>
      </c>
      <c r="E16" s="28">
        <f>AD_Function5!$F$7</f>
        <v>0</v>
      </c>
      <c r="F16" s="29">
        <f>AD_Function5!$L$7</f>
        <v>2</v>
      </c>
      <c r="G16" s="28">
        <f>AD_Function5!$M$7</f>
        <v>1</v>
      </c>
      <c r="H16" s="28">
        <f>AD_Function5!$N$7</f>
        <v>0</v>
      </c>
      <c r="I16" s="28">
        <f>AD_Function5!$O$7</f>
        <v>3</v>
      </c>
    </row>
    <row r="17" spans="1:9" ht="14.25">
      <c r="A17" s="27">
        <v>6</v>
      </c>
      <c r="B17" s="195" t="s">
        <v>201</v>
      </c>
      <c r="C17" s="174">
        <f>AD_Function6!$A$7</f>
        <v>2</v>
      </c>
      <c r="D17" s="174">
        <f>AD_Function6!$C$7</f>
        <v>1</v>
      </c>
      <c r="E17" s="27">
        <f>AD_Function6!$F$7</f>
        <v>0</v>
      </c>
      <c r="F17" s="29">
        <f>AD_Function6!$L$7</f>
        <v>3</v>
      </c>
      <c r="G17" s="27">
        <f>AD_Function6!$M$7</f>
        <v>0</v>
      </c>
      <c r="H17" s="29">
        <f>AD_Function6!$N$7</f>
        <v>0</v>
      </c>
      <c r="I17" s="29">
        <f>AD_Function6!$O$7</f>
        <v>3</v>
      </c>
    </row>
    <row r="18" spans="1:9" ht="14.25">
      <c r="A18" s="27">
        <v>7</v>
      </c>
      <c r="B18" s="188" t="s">
        <v>202</v>
      </c>
      <c r="C18" s="174">
        <f>AD_Function7!$A$7</f>
        <v>4</v>
      </c>
      <c r="D18" s="174">
        <f>AD_Function7!$C$7</f>
        <v>0</v>
      </c>
      <c r="E18" s="27">
        <f>AD_Function7!$F$7</f>
        <v>0</v>
      </c>
      <c r="F18" s="29">
        <f>AD_Function7!$L$7</f>
        <v>1</v>
      </c>
      <c r="G18" s="27">
        <f>AD_Function7!$M$7</f>
        <v>3</v>
      </c>
      <c r="H18" s="29">
        <f>AD_Function7!$N$7</f>
        <v>0</v>
      </c>
      <c r="I18" s="29">
        <f>AD_Function7!$O$7</f>
        <v>4</v>
      </c>
    </row>
    <row r="19" spans="1:9" ht="14.25">
      <c r="A19" s="27">
        <v>8</v>
      </c>
      <c r="B19" s="195" t="s">
        <v>203</v>
      </c>
      <c r="C19" s="174">
        <f>AD_Function8!$A$7</f>
        <v>3</v>
      </c>
      <c r="D19" s="174">
        <f>AD_Function8!$C$7</f>
        <v>0</v>
      </c>
      <c r="E19" s="27">
        <f>AD_Function8!$F$7</f>
        <v>0</v>
      </c>
      <c r="F19" s="29">
        <f>AD_Function8!$L$7</f>
        <v>1</v>
      </c>
      <c r="G19" s="27">
        <f>AD_Function8!$M$7</f>
        <v>2</v>
      </c>
      <c r="H19" s="29">
        <f>AD_Function8!$N$7</f>
        <v>0</v>
      </c>
      <c r="I19" s="29">
        <f>AD_Function8!$O$7</f>
        <v>3</v>
      </c>
    </row>
    <row r="20" spans="1:9" ht="14.25">
      <c r="A20" s="27">
        <v>9</v>
      </c>
      <c r="B20" s="188" t="s">
        <v>204</v>
      </c>
      <c r="C20" s="174">
        <f>AD_Function9!$A$7</f>
        <v>3</v>
      </c>
      <c r="D20" s="174">
        <f>AD_Function9!$C$7</f>
        <v>0</v>
      </c>
      <c r="E20" s="27">
        <f>AD_Function9!$F$7</f>
        <v>0</v>
      </c>
      <c r="F20" s="29">
        <f>AD_Function9!$L$7</f>
        <v>1</v>
      </c>
      <c r="G20" s="27">
        <f>AD_Function9!$M$7</f>
        <v>0</v>
      </c>
      <c r="H20" s="29">
        <f>AD_Function9!$N$7</f>
        <v>2</v>
      </c>
      <c r="I20" s="29">
        <f>AD_Function9!$O$7</f>
        <v>3</v>
      </c>
    </row>
    <row r="21" spans="1:9" ht="14.25">
      <c r="A21" s="27">
        <v>10</v>
      </c>
      <c r="B21" s="195" t="s">
        <v>205</v>
      </c>
      <c r="C21" s="174">
        <f>AD_Function10!$A$7</f>
        <v>3</v>
      </c>
      <c r="D21" s="174">
        <f>AD_Function10!$C$7</f>
        <v>0</v>
      </c>
      <c r="E21" s="27">
        <f>AD_Function10!$F$7</f>
        <v>0</v>
      </c>
      <c r="F21" s="29">
        <f>AD_Function10!$L$7</f>
        <v>1</v>
      </c>
      <c r="G21" s="27">
        <f>AD_Function10!$M$7</f>
        <v>2</v>
      </c>
      <c r="H21" s="29">
        <f>AD_Function10!$N$7</f>
        <v>0</v>
      </c>
      <c r="I21" s="29">
        <f>AD_Function10!$O$7</f>
        <v>3</v>
      </c>
    </row>
    <row r="22" spans="1:9" ht="14.25">
      <c r="A22" s="27">
        <v>11</v>
      </c>
      <c r="B22" s="188" t="s">
        <v>206</v>
      </c>
      <c r="C22" s="174">
        <f>AD_Function11!$A$7</f>
        <v>3</v>
      </c>
      <c r="D22" s="174">
        <f>AD_Function11!$C$7</f>
        <v>0</v>
      </c>
      <c r="E22" s="27">
        <f>AD_Function11!$F$7</f>
        <v>0</v>
      </c>
      <c r="F22" s="29">
        <f>AD_Function11!$L$7</f>
        <v>1</v>
      </c>
      <c r="G22" s="27">
        <f>AD_Function11!$M$7</f>
        <v>2</v>
      </c>
      <c r="H22" s="29">
        <f>AD_Function11!$N$7</f>
        <v>0</v>
      </c>
      <c r="I22" s="29">
        <f>AD_Function11!$O$7</f>
        <v>3</v>
      </c>
    </row>
    <row r="23" spans="1:9" ht="14.25">
      <c r="A23" s="27">
        <v>12</v>
      </c>
      <c r="B23" s="195" t="s">
        <v>207</v>
      </c>
      <c r="C23" s="174">
        <f>AD_Function12!$A$7</f>
        <v>3</v>
      </c>
      <c r="D23" s="174">
        <f>AD_Function12!$C$7</f>
        <v>0</v>
      </c>
      <c r="E23" s="27">
        <f>AD_Function12!$F$7</f>
        <v>0</v>
      </c>
      <c r="F23" s="29">
        <f>AD_Function12!$L$7</f>
        <v>1</v>
      </c>
      <c r="G23" s="27">
        <f>AD_Function12!$M$7</f>
        <v>0</v>
      </c>
      <c r="H23" s="29">
        <f>AD_Function12!$N$7</f>
        <v>2</v>
      </c>
      <c r="I23" s="29">
        <f>AD_Function12!$O$7</f>
        <v>3</v>
      </c>
    </row>
    <row r="24" spans="1:9" ht="14.25">
      <c r="A24" s="27">
        <v>13</v>
      </c>
      <c r="B24" s="188" t="s">
        <v>208</v>
      </c>
      <c r="C24" s="174">
        <f>AD_Function13!$A$7</f>
        <v>2</v>
      </c>
      <c r="D24" s="174">
        <f>AD_Function13!$C$7</f>
        <v>0</v>
      </c>
      <c r="E24" s="27">
        <f>AD_Function13!$F$7</f>
        <v>0</v>
      </c>
      <c r="F24" s="29">
        <f>AD_Function13!$L$7</f>
        <v>1</v>
      </c>
      <c r="G24" s="27">
        <f>AD_Function13!$M$7</f>
        <v>0</v>
      </c>
      <c r="H24" s="29">
        <f>AD_Function13!$N$7</f>
        <v>1</v>
      </c>
      <c r="I24" s="29">
        <f>AD_Function13!$O$7</f>
        <v>2</v>
      </c>
    </row>
    <row r="25" spans="1:9" ht="14.25">
      <c r="A25" s="27">
        <v>14</v>
      </c>
      <c r="B25" s="195" t="s">
        <v>192</v>
      </c>
      <c r="C25" s="174"/>
      <c r="D25" s="174"/>
      <c r="E25" s="27"/>
      <c r="F25" s="29"/>
      <c r="G25" s="27"/>
      <c r="H25" s="29"/>
      <c r="I25" s="29"/>
    </row>
    <row r="26" spans="1:9" ht="14.25">
      <c r="A26" s="27">
        <v>15</v>
      </c>
      <c r="B26" s="188" t="s">
        <v>193</v>
      </c>
      <c r="C26" s="174"/>
      <c r="D26" s="174"/>
      <c r="E26" s="27"/>
      <c r="F26" s="29"/>
      <c r="G26" s="27"/>
      <c r="H26" s="29"/>
      <c r="I26" s="29"/>
    </row>
    <row r="27" spans="1:9" ht="14.25">
      <c r="A27" s="27">
        <v>16</v>
      </c>
      <c r="B27" s="195" t="s">
        <v>194</v>
      </c>
      <c r="C27" s="174"/>
      <c r="D27" s="174"/>
      <c r="E27" s="27"/>
      <c r="F27" s="29"/>
      <c r="G27" s="27"/>
      <c r="H27" s="29"/>
      <c r="I27" s="29"/>
    </row>
    <row r="28" spans="1:9" ht="14.25">
      <c r="A28" s="27">
        <v>17</v>
      </c>
      <c r="B28" s="188" t="s">
        <v>195</v>
      </c>
      <c r="C28" s="174"/>
      <c r="D28" s="174"/>
      <c r="E28" s="27"/>
      <c r="F28" s="29"/>
      <c r="G28" s="27"/>
      <c r="H28" s="29"/>
      <c r="I28" s="29"/>
    </row>
    <row r="29" spans="1:9" ht="14.25">
      <c r="A29" s="27">
        <v>18</v>
      </c>
      <c r="B29" s="195" t="s">
        <v>196</v>
      </c>
      <c r="C29" s="174"/>
      <c r="D29" s="174"/>
      <c r="E29" s="27"/>
      <c r="F29" s="29"/>
      <c r="G29" s="27"/>
      <c r="H29" s="29"/>
      <c r="I29" s="29"/>
    </row>
    <row r="30" spans="1:9" ht="14.25">
      <c r="A30" s="27">
        <v>19</v>
      </c>
      <c r="B30" s="188" t="s">
        <v>209</v>
      </c>
      <c r="C30" s="174"/>
      <c r="D30" s="174"/>
      <c r="E30" s="27"/>
      <c r="F30" s="29"/>
      <c r="G30" s="27"/>
      <c r="H30" s="29"/>
      <c r="I30" s="29"/>
    </row>
    <row r="31" spans="1:9" ht="14.25">
      <c r="A31" s="27">
        <v>20</v>
      </c>
      <c r="B31" s="195" t="s">
        <v>210</v>
      </c>
      <c r="C31" s="174"/>
      <c r="D31" s="174"/>
      <c r="E31" s="27"/>
      <c r="F31" s="29"/>
      <c r="G31" s="27"/>
      <c r="H31" s="29"/>
      <c r="I31" s="29"/>
    </row>
    <row r="32" spans="1:9" ht="14.25">
      <c r="A32" s="27">
        <v>21</v>
      </c>
      <c r="B32" s="188" t="s">
        <v>211</v>
      </c>
      <c r="C32" s="29"/>
      <c r="D32" s="29"/>
      <c r="E32" s="28"/>
      <c r="F32" s="29"/>
      <c r="G32" s="28"/>
      <c r="H32" s="28"/>
      <c r="I32" s="28"/>
    </row>
    <row r="33" spans="1:9" ht="14.25">
      <c r="A33" s="27">
        <v>22</v>
      </c>
      <c r="B33" s="195" t="s">
        <v>212</v>
      </c>
      <c r="C33" s="28"/>
      <c r="D33" s="28"/>
      <c r="E33" s="28"/>
      <c r="F33" s="29"/>
      <c r="G33" s="28"/>
      <c r="H33" s="28"/>
      <c r="I33" s="28"/>
    </row>
    <row r="34" spans="1:9">
      <c r="A34" s="30"/>
      <c r="B34" s="144" t="s">
        <v>69</v>
      </c>
      <c r="C34" s="31">
        <f t="shared" ref="C34:I34" si="0">SUM(C10:C33)</f>
        <v>49</v>
      </c>
      <c r="D34" s="31">
        <f t="shared" si="0"/>
        <v>1</v>
      </c>
      <c r="E34" s="31">
        <f t="shared" si="0"/>
        <v>0</v>
      </c>
      <c r="F34" s="31">
        <f t="shared" si="0"/>
        <v>20</v>
      </c>
      <c r="G34" s="31">
        <f t="shared" si="0"/>
        <v>15</v>
      </c>
      <c r="H34" s="31">
        <f t="shared" si="0"/>
        <v>13</v>
      </c>
      <c r="I34" s="31">
        <f t="shared" si="0"/>
        <v>50</v>
      </c>
    </row>
    <row r="35" spans="1:9">
      <c r="A35" s="32"/>
      <c r="B35" s="23"/>
      <c r="C35" s="33"/>
      <c r="D35" s="34"/>
      <c r="E35" s="34"/>
      <c r="F35" s="34"/>
      <c r="G35" s="34"/>
      <c r="H35" s="34"/>
      <c r="I35" s="34"/>
    </row>
    <row r="36" spans="1:9" ht="15">
      <c r="A36" s="23"/>
      <c r="B36" s="142" t="s">
        <v>70</v>
      </c>
      <c r="C36" s="23"/>
      <c r="D36" s="143">
        <f>(C34+D34)*100/(I34)</f>
        <v>100</v>
      </c>
      <c r="E36" s="23" t="s">
        <v>2</v>
      </c>
      <c r="F36" s="23"/>
      <c r="G36" s="23"/>
      <c r="H36" s="23"/>
      <c r="I36" s="35"/>
    </row>
    <row r="37" spans="1:9" ht="15">
      <c r="A37" s="23"/>
      <c r="B37" s="142" t="s">
        <v>71</v>
      </c>
      <c r="C37" s="23"/>
      <c r="D37" s="143">
        <f>C34*100/(I34)</f>
        <v>98</v>
      </c>
      <c r="E37" s="23" t="s">
        <v>2</v>
      </c>
      <c r="F37" s="23"/>
      <c r="G37" s="23"/>
      <c r="H37" s="23"/>
      <c r="I37" s="35"/>
    </row>
    <row r="38" spans="1:9" ht="15">
      <c r="B38" s="142" t="s">
        <v>72</v>
      </c>
      <c r="C38" s="23"/>
      <c r="D38" s="143">
        <f>F34*100/I34</f>
        <v>40</v>
      </c>
      <c r="E38" s="23" t="s">
        <v>2</v>
      </c>
    </row>
    <row r="39" spans="1:9" ht="15">
      <c r="B39" s="142" t="s">
        <v>74</v>
      </c>
      <c r="D39" s="143">
        <f>G34*100/I34</f>
        <v>30</v>
      </c>
      <c r="E39" s="23" t="s">
        <v>2</v>
      </c>
    </row>
    <row r="40" spans="1:9" ht="15">
      <c r="B40" s="142" t="s">
        <v>73</v>
      </c>
      <c r="D40" s="143">
        <f>H34*100/I34</f>
        <v>26</v>
      </c>
      <c r="E40" s="23" t="s">
        <v>2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IMP_Function1!A1" display="IMP_Function1"/>
    <hyperlink ref="B13" location="IMP_Function2!A1" display="IMP_Function2"/>
    <hyperlink ref="B14" location="IMP_Function1!A1" display="IMP_Function1"/>
    <hyperlink ref="B16" location="IMP_Function1!A1" display="IMP_Function1"/>
    <hyperlink ref="B18" location="IMP_Function1!A1" display="IMP_Function1"/>
    <hyperlink ref="B20" location="IMP_Function1!A1" display="IMP_Function1"/>
    <hyperlink ref="B22" location="IMP_Function1!A1" display="IMP_Function1"/>
    <hyperlink ref="B24" location="IMP_Function1!A1" display="IMP_Function1"/>
    <hyperlink ref="B26" location="IMP_Function1!A1" display="IMP_Function1"/>
    <hyperlink ref="B15" location="IMP_Function2!A1" display="IMP_Function2"/>
    <hyperlink ref="B17" location="IMP_Function2!A1" display="IMP_Function2"/>
    <hyperlink ref="B19" location="IMP_Function2!A1" display="IMP_Function2"/>
    <hyperlink ref="B21" location="IMP_Function2!A1" display="IMP_Function2"/>
    <hyperlink ref="B23" location="IMP_Function2!A1" display="IMP_Function2"/>
    <hyperlink ref="B25" location="IMP_Function2!A1" display="IMP_Function2"/>
    <hyperlink ref="B27" location="IMP_Function2!A1" display="IMP_Function2"/>
    <hyperlink ref="B28" location="IMP_Function1!A1" display="IMP_Function1"/>
    <hyperlink ref="B29" location="IMP_Function2!A1" display="IMP_Function2"/>
    <hyperlink ref="B30" location="IMP_Function1!A1" display="IMP_Function1"/>
    <hyperlink ref="B32" location="IMP_Function1!A1" display="IMP_Function1"/>
    <hyperlink ref="B31" location="IMP_Function2!A1" display="IMP_Function2"/>
    <hyperlink ref="B33" location="IMP_Function2!A1" display="IMP_Function2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D13" sqref="D1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TestCaseList!D15</f>
        <v>createStoreID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56" t="s">
        <v>88</v>
      </c>
      <c r="D3" s="257"/>
      <c r="E3" s="258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-14.28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12</v>
      </c>
      <c r="B7" s="261"/>
      <c r="C7" s="262">
        <f>COUNTIF(F40:HQ40,"F")</f>
        <v>2</v>
      </c>
      <c r="D7" s="263"/>
      <c r="E7" s="261"/>
      <c r="F7" s="262">
        <f>SUM(O7,- A7,- C7)</f>
        <v>1</v>
      </c>
      <c r="G7" s="263"/>
      <c r="H7" s="263"/>
      <c r="I7" s="263"/>
      <c r="J7" s="263"/>
      <c r="K7" s="264"/>
      <c r="L7" s="44">
        <f>COUNTIF(E39:HQ39,"N")</f>
        <v>12</v>
      </c>
      <c r="M7" s="44">
        <f>COUNTIF(E39:HQ39,"A")</f>
        <v>2</v>
      </c>
      <c r="N7" s="44">
        <f>COUNTIF(E39:HQ39,"B")</f>
        <v>1</v>
      </c>
      <c r="O7" s="265">
        <f>COUNTA(E9:HT9)</f>
        <v>15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 t="s">
        <v>5</v>
      </c>
      <c r="I9" s="107" t="s">
        <v>6</v>
      </c>
      <c r="J9" s="107" t="s">
        <v>7</v>
      </c>
      <c r="K9" s="107" t="s">
        <v>8</v>
      </c>
      <c r="L9" s="107" t="s">
        <v>9</v>
      </c>
      <c r="M9" s="107" t="s">
        <v>10</v>
      </c>
      <c r="N9" s="107" t="s">
        <v>11</v>
      </c>
      <c r="O9" s="107" t="s">
        <v>12</v>
      </c>
      <c r="P9" s="107" t="s">
        <v>13</v>
      </c>
      <c r="Q9" s="107" t="s">
        <v>14</v>
      </c>
      <c r="R9" s="107" t="s">
        <v>15</v>
      </c>
      <c r="S9" s="107" t="s">
        <v>16</v>
      </c>
      <c r="T9" s="108" t="s">
        <v>17</v>
      </c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/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/>
      <c r="E13" s="54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 t="s">
        <v>31</v>
      </c>
      <c r="C14" s="51"/>
      <c r="D14" s="52"/>
      <c r="E14" s="126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126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/>
      <c r="C16" s="51"/>
      <c r="D16" s="52"/>
      <c r="E16" s="126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/>
      <c r="E17" s="126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 t="s">
        <v>32</v>
      </c>
      <c r="C18" s="51"/>
      <c r="D18" s="52"/>
      <c r="E18" s="126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/>
      <c r="C20" s="51"/>
      <c r="D20" s="52"/>
      <c r="E20" s="126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/>
      <c r="E21" s="126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/>
      <c r="E22" s="126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126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/>
      <c r="C24" s="51"/>
      <c r="D24" s="52"/>
      <c r="E24" s="126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/>
      <c r="E25" s="126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/>
      <c r="E26" s="12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126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126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126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/>
      <c r="E32" s="124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/>
      <c r="E33" s="68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125"/>
      <c r="F39" s="98" t="s">
        <v>19</v>
      </c>
      <c r="G39" s="98" t="s">
        <v>19</v>
      </c>
      <c r="H39" s="98" t="s">
        <v>19</v>
      </c>
      <c r="I39" s="98" t="s">
        <v>19</v>
      </c>
      <c r="J39" s="98" t="s">
        <v>19</v>
      </c>
      <c r="K39" s="98" t="s">
        <v>20</v>
      </c>
      <c r="L39" s="98" t="s">
        <v>21</v>
      </c>
      <c r="M39" s="98" t="s">
        <v>19</v>
      </c>
      <c r="N39" s="98" t="s">
        <v>19</v>
      </c>
      <c r="O39" s="98" t="s">
        <v>19</v>
      </c>
      <c r="P39" s="98" t="s">
        <v>19</v>
      </c>
      <c r="Q39" s="98" t="s">
        <v>19</v>
      </c>
      <c r="R39" s="98" t="s">
        <v>21</v>
      </c>
      <c r="S39" s="98" t="s">
        <v>19</v>
      </c>
      <c r="T39" s="99" t="s">
        <v>19</v>
      </c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 t="s">
        <v>23</v>
      </c>
      <c r="I40" s="100" t="s">
        <v>23</v>
      </c>
      <c r="J40" s="100" t="s">
        <v>23</v>
      </c>
      <c r="K40" s="100" t="s">
        <v>24</v>
      </c>
      <c r="L40" s="100" t="s">
        <v>24</v>
      </c>
      <c r="M40" s="100" t="s">
        <v>23</v>
      </c>
      <c r="N40" s="100" t="s">
        <v>23</v>
      </c>
      <c r="O40" s="100" t="s">
        <v>23</v>
      </c>
      <c r="P40" s="100" t="s">
        <v>23</v>
      </c>
      <c r="Q40" s="100" t="s">
        <v>23</v>
      </c>
      <c r="R40" s="100"/>
      <c r="S40" s="100" t="s">
        <v>23</v>
      </c>
      <c r="T40" s="101" t="s">
        <v>23</v>
      </c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>
        <v>42254</v>
      </c>
      <c r="I41" s="75">
        <v>42254</v>
      </c>
      <c r="J41" s="75">
        <v>42254</v>
      </c>
      <c r="K41" s="75">
        <v>42254</v>
      </c>
      <c r="L41" s="75">
        <v>42254</v>
      </c>
      <c r="M41" s="75">
        <v>42254</v>
      </c>
      <c r="N41" s="75">
        <v>42254</v>
      </c>
      <c r="O41" s="75">
        <v>42254</v>
      </c>
      <c r="P41" s="75">
        <v>42254</v>
      </c>
      <c r="Q41" s="75">
        <v>42254</v>
      </c>
      <c r="R41" s="75">
        <v>42254</v>
      </c>
      <c r="S41" s="75">
        <v>42254</v>
      </c>
      <c r="T41" s="76">
        <v>42254</v>
      </c>
    </row>
    <row r="42" spans="1:20" ht="75.7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 t="s">
        <v>27</v>
      </c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5" sqref="C5:T5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>
      <selection activeCell="C3" sqref="C3:E3"/>
    </sheetView>
  </sheetViews>
  <sheetFormatPr defaultColWidth="8.875" defaultRowHeight="13.5" customHeight="1"/>
  <cols>
    <col min="1" max="1" width="8.125" style="38" customWidth="1"/>
    <col min="2" max="2" width="13.375" style="46" customWidth="1"/>
    <col min="3" max="3" width="10.625" style="38" customWidth="1"/>
    <col min="4" max="4" width="11.375" style="39" customWidth="1"/>
    <col min="5" max="5" width="1.625" style="38" hidden="1" customWidth="1"/>
    <col min="6" max="7" width="2.875" style="38" bestFit="1" customWidth="1"/>
    <col min="8" max="8" width="2.875" style="38" customWidth="1"/>
    <col min="9" max="10" width="2.875" style="38" bestFit="1" customWidth="1"/>
    <col min="11" max="19" width="2.875" style="38" customWidth="1"/>
    <col min="20" max="20" width="2.875" style="38" bestFit="1" customWidth="1"/>
    <col min="21" max="21" width="2.875" style="38" customWidth="1"/>
    <col min="22" max="16384" width="8.875" style="38"/>
  </cols>
  <sheetData>
    <row r="1" spans="1:23" ht="13.5" customHeight="1" thickBot="1">
      <c r="A1" s="36"/>
      <c r="B1" s="37"/>
    </row>
    <row r="2" spans="1:23" ht="13.5" customHeight="1">
      <c r="A2" s="245" t="s">
        <v>84</v>
      </c>
      <c r="B2" s="246"/>
      <c r="C2" s="247">
        <f>TestCaseList!E11</f>
        <v>0</v>
      </c>
      <c r="D2" s="248"/>
      <c r="E2" s="249"/>
      <c r="F2" s="250" t="s">
        <v>56</v>
      </c>
      <c r="G2" s="250"/>
      <c r="H2" s="250"/>
      <c r="I2" s="250"/>
      <c r="J2" s="250"/>
      <c r="K2" s="250"/>
      <c r="L2" s="251" t="str">
        <f>TestCaseList!$D$23</f>
        <v>getIssueDetail</v>
      </c>
      <c r="M2" s="252"/>
      <c r="N2" s="252"/>
      <c r="O2" s="252"/>
      <c r="P2" s="252"/>
      <c r="Q2" s="252"/>
      <c r="R2" s="252"/>
      <c r="S2" s="252"/>
      <c r="T2" s="253"/>
      <c r="V2" s="40"/>
    </row>
    <row r="3" spans="1:23" ht="13.5" customHeight="1">
      <c r="A3" s="254" t="s">
        <v>85</v>
      </c>
      <c r="B3" s="255"/>
      <c r="C3" s="283" t="s">
        <v>213</v>
      </c>
      <c r="D3" s="284"/>
      <c r="E3" s="285"/>
      <c r="F3" s="259" t="s">
        <v>89</v>
      </c>
      <c r="G3" s="259"/>
      <c r="H3" s="259"/>
      <c r="I3" s="259"/>
      <c r="J3" s="259"/>
      <c r="K3" s="259"/>
      <c r="L3" s="257"/>
      <c r="M3" s="257"/>
      <c r="N3" s="257"/>
      <c r="O3" s="41"/>
      <c r="P3" s="41"/>
      <c r="Q3" s="41"/>
      <c r="R3" s="41"/>
      <c r="S3" s="41"/>
      <c r="T3" s="42"/>
    </row>
    <row r="4" spans="1:23" ht="13.5" customHeight="1">
      <c r="A4" s="254" t="s">
        <v>86</v>
      </c>
      <c r="B4" s="255"/>
      <c r="C4" s="267">
        <v>9</v>
      </c>
      <c r="D4" s="268"/>
      <c r="E4" s="43"/>
      <c r="F4" s="259" t="s">
        <v>90</v>
      </c>
      <c r="G4" s="259"/>
      <c r="H4" s="259"/>
      <c r="I4" s="259"/>
      <c r="J4" s="259"/>
      <c r="K4" s="259"/>
      <c r="L4" s="269">
        <f xml:space="preserve"> IF(TestCaseList!E6&lt;&gt;"N/A",SUM(C4*TestCaseList!E6/1000,- O7),"N/A")</f>
        <v>-1.28</v>
      </c>
      <c r="M4" s="270"/>
      <c r="N4" s="270"/>
      <c r="O4" s="270"/>
      <c r="P4" s="270"/>
      <c r="Q4" s="270"/>
      <c r="R4" s="270"/>
      <c r="S4" s="270"/>
      <c r="T4" s="271"/>
      <c r="V4" s="40"/>
    </row>
    <row r="5" spans="1:23" ht="13.5" customHeight="1">
      <c r="A5" s="254" t="s">
        <v>87</v>
      </c>
      <c r="B5" s="255"/>
      <c r="C5" s="272" t="s">
        <v>28</v>
      </c>
      <c r="D5" s="272"/>
      <c r="E5" s="272"/>
      <c r="F5" s="273"/>
      <c r="G5" s="273"/>
      <c r="H5" s="273"/>
      <c r="I5" s="273"/>
      <c r="J5" s="273"/>
      <c r="K5" s="273"/>
      <c r="L5" s="272"/>
      <c r="M5" s="272"/>
      <c r="N5" s="272"/>
      <c r="O5" s="272"/>
      <c r="P5" s="272"/>
      <c r="Q5" s="272"/>
      <c r="R5" s="272"/>
      <c r="S5" s="272"/>
      <c r="T5" s="272"/>
    </row>
    <row r="6" spans="1:23" ht="13.5" customHeight="1">
      <c r="A6" s="274" t="s">
        <v>91</v>
      </c>
      <c r="B6" s="274"/>
      <c r="C6" s="275" t="s">
        <v>92</v>
      </c>
      <c r="D6" s="275"/>
      <c r="E6" s="275"/>
      <c r="F6" s="275" t="s">
        <v>67</v>
      </c>
      <c r="G6" s="275"/>
      <c r="H6" s="275"/>
      <c r="I6" s="275"/>
      <c r="J6" s="275"/>
      <c r="K6" s="275"/>
      <c r="L6" s="276" t="s">
        <v>29</v>
      </c>
      <c r="M6" s="276"/>
      <c r="N6" s="276"/>
      <c r="O6" s="277" t="s">
        <v>93</v>
      </c>
      <c r="P6" s="277"/>
      <c r="Q6" s="277"/>
      <c r="R6" s="277"/>
      <c r="S6" s="277"/>
      <c r="T6" s="277"/>
      <c r="V6" s="40"/>
    </row>
    <row r="7" spans="1:23" ht="13.5" customHeight="1" thickBot="1">
      <c r="A7" s="260">
        <f>COUNTIF(F40:HQ40,"P")</f>
        <v>2</v>
      </c>
      <c r="B7" s="261"/>
      <c r="C7" s="262">
        <f>COUNTIF(F40:HQ40,"F")</f>
        <v>0</v>
      </c>
      <c r="D7" s="263"/>
      <c r="E7" s="261"/>
      <c r="F7" s="262">
        <f>SUM(O7,- A7,- C7)</f>
        <v>0</v>
      </c>
      <c r="G7" s="263"/>
      <c r="H7" s="263"/>
      <c r="I7" s="263"/>
      <c r="J7" s="263"/>
      <c r="K7" s="264"/>
      <c r="L7" s="44">
        <f>COUNTIF(E39:HQ39,"N")</f>
        <v>1</v>
      </c>
      <c r="M7" s="44">
        <f>COUNTIF(E39:HQ39,"A")</f>
        <v>0</v>
      </c>
      <c r="N7" s="44">
        <f>COUNTIF(E39:HQ39,"B")</f>
        <v>1</v>
      </c>
      <c r="O7" s="265">
        <f>COUNTA(E9:HT9)</f>
        <v>2</v>
      </c>
      <c r="P7" s="263"/>
      <c r="Q7" s="263"/>
      <c r="R7" s="263"/>
      <c r="S7" s="263"/>
      <c r="T7" s="266"/>
      <c r="U7" s="45"/>
    </row>
    <row r="8" spans="1:23" ht="11.25" thickBot="1"/>
    <row r="9" spans="1:23" ht="46.5" customHeight="1" thickTop="1" thickBot="1">
      <c r="A9" s="103"/>
      <c r="B9" s="104"/>
      <c r="C9" s="105"/>
      <c r="D9" s="106"/>
      <c r="E9" s="105"/>
      <c r="F9" s="107" t="s">
        <v>3</v>
      </c>
      <c r="G9" s="107" t="s">
        <v>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47"/>
      <c r="V9" s="48"/>
      <c r="W9" s="49"/>
    </row>
    <row r="10" spans="1:23" ht="13.5" customHeight="1">
      <c r="A10" s="80" t="s">
        <v>95</v>
      </c>
      <c r="B10" s="85" t="s">
        <v>30</v>
      </c>
      <c r="C10" s="86"/>
      <c r="D10" s="87"/>
      <c r="E10" s="53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3" ht="13.5" customHeight="1">
      <c r="A11" s="81"/>
      <c r="B11" s="50"/>
      <c r="C11" s="51"/>
      <c r="D11" s="52"/>
      <c r="E11" s="53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V11" s="40"/>
    </row>
    <row r="12" spans="1:23" ht="13.5" customHeight="1">
      <c r="A12" s="81"/>
      <c r="B12" s="50" t="s">
        <v>138</v>
      </c>
      <c r="C12" s="51"/>
      <c r="D12" s="52"/>
      <c r="E12" s="53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3" ht="13.5" customHeight="1">
      <c r="A13" s="81"/>
      <c r="B13" s="50"/>
      <c r="C13" s="51"/>
      <c r="D13" s="52" t="s">
        <v>146</v>
      </c>
      <c r="E13" s="54"/>
      <c r="F13" s="90" t="s">
        <v>36</v>
      </c>
      <c r="G13" s="90" t="s">
        <v>36</v>
      </c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1:23" ht="13.5" customHeight="1">
      <c r="A14" s="81"/>
      <c r="B14" s="50"/>
      <c r="C14" s="51"/>
      <c r="D14" s="52"/>
      <c r="E14" s="208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1"/>
    </row>
    <row r="15" spans="1:23" ht="13.5" customHeight="1">
      <c r="A15" s="81"/>
      <c r="B15" s="50"/>
      <c r="C15" s="51"/>
      <c r="D15" s="52"/>
      <c r="E15" s="208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1"/>
    </row>
    <row r="16" spans="1:23" ht="13.5" customHeight="1">
      <c r="A16" s="81"/>
      <c r="B16" s="50" t="s">
        <v>101</v>
      </c>
      <c r="C16" s="51"/>
      <c r="D16" s="52"/>
      <c r="E16" s="208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1"/>
    </row>
    <row r="17" spans="1:21" ht="13.5" customHeight="1">
      <c r="A17" s="81"/>
      <c r="B17" s="50"/>
      <c r="C17" s="51"/>
      <c r="D17" s="52">
        <v>51</v>
      </c>
      <c r="E17" s="208"/>
      <c r="F17" s="90" t="s">
        <v>36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1"/>
      <c r="U17" s="92"/>
    </row>
    <row r="18" spans="1:21" ht="13.5" customHeight="1">
      <c r="A18" s="81"/>
      <c r="B18" s="50"/>
      <c r="C18" s="51"/>
      <c r="D18" s="52">
        <v>0</v>
      </c>
      <c r="E18" s="208"/>
      <c r="F18" s="90"/>
      <c r="G18" s="90" t="s">
        <v>36</v>
      </c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1"/>
      <c r="U18" s="92"/>
    </row>
    <row r="19" spans="1:21" ht="13.5" customHeight="1">
      <c r="A19" s="81"/>
      <c r="B19" s="50"/>
      <c r="C19" s="51"/>
      <c r="D19" s="278"/>
      <c r="E19" s="278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1:21" ht="13.5" customHeight="1">
      <c r="A20" s="81"/>
      <c r="B20" s="50" t="s">
        <v>142</v>
      </c>
      <c r="C20" s="51"/>
      <c r="D20" s="52"/>
      <c r="E20" s="208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1:21" ht="13.5" customHeight="1">
      <c r="A21" s="81"/>
      <c r="B21" s="50"/>
      <c r="C21" s="51"/>
      <c r="D21" s="52">
        <v>246</v>
      </c>
      <c r="E21" s="208"/>
      <c r="F21" s="90" t="s">
        <v>36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1"/>
    </row>
    <row r="22" spans="1:21" ht="13.5" customHeight="1">
      <c r="A22" s="81"/>
      <c r="B22" s="50"/>
      <c r="C22" s="51"/>
      <c r="D22" s="52">
        <v>2269</v>
      </c>
      <c r="E22" s="208"/>
      <c r="F22" s="90"/>
      <c r="G22" s="90" t="s">
        <v>36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1"/>
    </row>
    <row r="23" spans="1:21" ht="13.5" customHeight="1">
      <c r="A23" s="81"/>
      <c r="B23" s="50"/>
      <c r="C23" s="51"/>
      <c r="D23" s="52"/>
      <c r="E23" s="208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1"/>
    </row>
    <row r="24" spans="1:21" ht="13.5" customHeight="1">
      <c r="A24" s="81"/>
      <c r="B24" s="50" t="s">
        <v>154</v>
      </c>
      <c r="C24" s="51"/>
      <c r="D24" s="52"/>
      <c r="E24" s="208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1"/>
    </row>
    <row r="25" spans="1:21" ht="13.5" customHeight="1">
      <c r="A25" s="81"/>
      <c r="B25" s="50"/>
      <c r="C25" s="51"/>
      <c r="D25" s="52">
        <v>133</v>
      </c>
      <c r="E25" s="208"/>
      <c r="F25" s="90" t="s">
        <v>36</v>
      </c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1"/>
    </row>
    <row r="26" spans="1:21" ht="13.5" customHeight="1">
      <c r="A26" s="81"/>
      <c r="B26" s="50"/>
      <c r="C26" s="51"/>
      <c r="D26" s="52">
        <v>202</v>
      </c>
      <c r="E26" s="208"/>
      <c r="F26" s="90"/>
      <c r="G26" s="90" t="s">
        <v>36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1"/>
    </row>
    <row r="27" spans="1:21" ht="13.5" customHeight="1">
      <c r="A27" s="81"/>
      <c r="B27" s="50"/>
      <c r="C27" s="51"/>
      <c r="D27" s="52"/>
      <c r="E27" s="208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1"/>
    </row>
    <row r="28" spans="1:21" ht="13.5" customHeight="1">
      <c r="A28" s="81"/>
      <c r="B28" s="50"/>
      <c r="C28" s="51"/>
      <c r="D28" s="52"/>
      <c r="E28" s="208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1"/>
    </row>
    <row r="29" spans="1:21" ht="13.5" customHeight="1">
      <c r="A29" s="81"/>
      <c r="B29" s="50"/>
      <c r="C29" s="51"/>
      <c r="D29" s="52"/>
      <c r="E29" s="208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1"/>
    </row>
    <row r="30" spans="1:21" ht="13.5" customHeight="1" thickBot="1">
      <c r="A30" s="81"/>
      <c r="B30" s="56"/>
      <c r="C30" s="57"/>
      <c r="D30" s="58"/>
      <c r="E30" s="59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</row>
    <row r="31" spans="1:21" ht="13.5" customHeight="1" thickTop="1">
      <c r="A31" s="82" t="s">
        <v>96</v>
      </c>
      <c r="B31" s="60" t="s">
        <v>33</v>
      </c>
      <c r="C31" s="61"/>
      <c r="D31" s="62"/>
      <c r="E31" s="63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83"/>
      <c r="B32" s="67"/>
      <c r="C32" s="64"/>
      <c r="D32" s="65" t="s">
        <v>156</v>
      </c>
      <c r="E32" s="210"/>
      <c r="F32" s="90" t="s">
        <v>36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</row>
    <row r="33" spans="1:20" ht="13.5" customHeight="1">
      <c r="A33" s="83"/>
      <c r="B33" s="67"/>
      <c r="C33" s="95"/>
      <c r="D33" s="65" t="s">
        <v>155</v>
      </c>
      <c r="E33" s="68"/>
      <c r="F33" s="90"/>
      <c r="G33" s="90" t="s">
        <v>36</v>
      </c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1"/>
    </row>
    <row r="34" spans="1:20" ht="13.5" customHeight="1">
      <c r="A34" s="83"/>
      <c r="B34" s="67" t="s">
        <v>34</v>
      </c>
      <c r="C34" s="95"/>
      <c r="D34" s="65"/>
      <c r="E34" s="68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1"/>
    </row>
    <row r="35" spans="1:20" ht="13.5" customHeight="1">
      <c r="A35" s="83"/>
      <c r="B35" s="67"/>
      <c r="C35" s="95"/>
      <c r="D35" s="65"/>
      <c r="E35" s="68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1"/>
    </row>
    <row r="36" spans="1:20" ht="13.5" customHeight="1">
      <c r="A36" s="83"/>
      <c r="B36" s="67" t="s">
        <v>35</v>
      </c>
      <c r="C36" s="95"/>
      <c r="D36" s="65"/>
      <c r="E36" s="6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1"/>
    </row>
    <row r="37" spans="1:20" ht="13.5" customHeight="1">
      <c r="A37" s="83"/>
      <c r="B37" s="67"/>
      <c r="C37" s="95"/>
      <c r="D37" s="65"/>
      <c r="E37" s="68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1"/>
    </row>
    <row r="38" spans="1:20" ht="13.5" customHeight="1" thickBot="1">
      <c r="A38" s="83"/>
      <c r="B38" s="69"/>
      <c r="C38" s="70"/>
      <c r="D38" s="71"/>
      <c r="E38" s="72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7"/>
    </row>
    <row r="39" spans="1:20" ht="13.5" customHeight="1" thickTop="1">
      <c r="A39" s="82" t="s">
        <v>97</v>
      </c>
      <c r="B39" s="279" t="s">
        <v>18</v>
      </c>
      <c r="C39" s="279"/>
      <c r="D39" s="279"/>
      <c r="E39" s="209"/>
      <c r="F39" s="98" t="s">
        <v>19</v>
      </c>
      <c r="G39" s="98" t="s">
        <v>20</v>
      </c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</row>
    <row r="40" spans="1:20" ht="13.5" customHeight="1">
      <c r="A40" s="83"/>
      <c r="B40" s="280" t="s">
        <v>22</v>
      </c>
      <c r="C40" s="280"/>
      <c r="D40" s="280"/>
      <c r="E40" s="74"/>
      <c r="F40" s="100" t="s">
        <v>23</v>
      </c>
      <c r="G40" s="100" t="s">
        <v>23</v>
      </c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1"/>
    </row>
    <row r="41" spans="1:20" ht="13.5" customHeight="1">
      <c r="A41" s="83"/>
      <c r="B41" s="281" t="s">
        <v>25</v>
      </c>
      <c r="C41" s="281"/>
      <c r="D41" s="281"/>
      <c r="E41" s="68"/>
      <c r="F41" s="75">
        <v>42254</v>
      </c>
      <c r="G41" s="75">
        <v>42254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</row>
    <row r="42" spans="1:20" ht="11.25" thickBot="1">
      <c r="A42" s="84"/>
      <c r="B42" s="282" t="s">
        <v>26</v>
      </c>
      <c r="C42" s="282"/>
      <c r="D42" s="282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</row>
    <row r="43" spans="1:20" ht="11.25" thickTop="1">
      <c r="A43" s="102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Cover</vt:lpstr>
      <vt:lpstr>TestCaseList</vt:lpstr>
      <vt:lpstr>TestReport</vt:lpstr>
      <vt:lpstr>Template</vt:lpstr>
      <vt:lpstr>AD_Function22</vt:lpstr>
      <vt:lpstr>AD_Function21</vt:lpstr>
      <vt:lpstr>AD_Function20</vt:lpstr>
      <vt:lpstr>AD_Function19</vt:lpstr>
      <vt:lpstr>AD_Function18</vt:lpstr>
      <vt:lpstr>AD_Function17</vt:lpstr>
      <vt:lpstr>AD_Function16</vt:lpstr>
      <vt:lpstr>AD_Function15</vt:lpstr>
      <vt:lpstr>AD_Function14</vt:lpstr>
      <vt:lpstr>AD_Function13</vt:lpstr>
      <vt:lpstr>AD_Function12</vt:lpstr>
      <vt:lpstr>AD_Function11</vt:lpstr>
      <vt:lpstr>AD_Function10</vt:lpstr>
      <vt:lpstr>AD_Function9</vt:lpstr>
      <vt:lpstr>AD_Function8</vt:lpstr>
      <vt:lpstr>AD_Function7</vt:lpstr>
      <vt:lpstr>AD_Function6</vt:lpstr>
      <vt:lpstr>AD_Function5</vt:lpstr>
      <vt:lpstr>AD_Function4</vt:lpstr>
      <vt:lpstr>AD_Function3</vt:lpstr>
      <vt:lpstr>AD_Function2</vt:lpstr>
      <vt:lpstr>AD_Function1</vt:lpstr>
      <vt:lpstr>AD_Function1!Print_Area</vt:lpstr>
      <vt:lpstr>AD_Function10!Print_Area</vt:lpstr>
      <vt:lpstr>AD_Function11!Print_Area</vt:lpstr>
      <vt:lpstr>AD_Function12!Print_Area</vt:lpstr>
      <vt:lpstr>AD_Function13!Print_Area</vt:lpstr>
      <vt:lpstr>AD_Function14!Print_Area</vt:lpstr>
      <vt:lpstr>AD_Function15!Print_Area</vt:lpstr>
      <vt:lpstr>AD_Function16!Print_Area</vt:lpstr>
      <vt:lpstr>AD_Function17!Print_Area</vt:lpstr>
      <vt:lpstr>AD_Function18!Print_Area</vt:lpstr>
      <vt:lpstr>AD_Function19!Print_Area</vt:lpstr>
      <vt:lpstr>AD_Function2!Print_Area</vt:lpstr>
      <vt:lpstr>AD_Function20!Print_Area</vt:lpstr>
      <vt:lpstr>AD_Function21!Print_Area</vt:lpstr>
      <vt:lpstr>AD_Function22!Print_Area</vt:lpstr>
      <vt:lpstr>AD_Function3!Print_Area</vt:lpstr>
      <vt:lpstr>AD_Function4!Print_Area</vt:lpstr>
      <vt:lpstr>AD_Function5!Print_Area</vt:lpstr>
      <vt:lpstr>AD_Function6!Print_Area</vt:lpstr>
      <vt:lpstr>AD_Function7!Print_Area</vt:lpstr>
      <vt:lpstr>AD_Function8!Print_Area</vt:lpstr>
      <vt:lpstr>AD_Function9!Print_Area</vt:lpstr>
      <vt:lpstr>Template!Print_Area</vt:lpstr>
      <vt:lpstr>TestCaseList!Print_Area</vt:lpstr>
      <vt:lpstr>TestReport!Print_Area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Nguyen</cp:lastModifiedBy>
  <cp:lastPrinted>2012-08-10T10:31:13Z</cp:lastPrinted>
  <dcterms:created xsi:type="dcterms:W3CDTF">2007-10-09T09:39:48Z</dcterms:created>
  <dcterms:modified xsi:type="dcterms:W3CDTF">2015-12-02T10:42:37Z</dcterms:modified>
  <cp:category>Template</cp:category>
  <cp:contentStatus>20/8/2012</cp:contentStatus>
</cp:coreProperties>
</file>