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8_{A6142570-05B0-4437-A081-0848927C5010}" xr6:coauthVersionLast="36" xr6:coauthVersionMax="36" xr10:uidLastSave="{00000000-0000-0000-0000-000000000000}"/>
  <bookViews>
    <workbookView xWindow="-120" yWindow="-120" windowWidth="38640" windowHeight="21120" firstSheet="6" activeTab="6" xr2:uid="{00000000-000D-0000-FFFF-FFFF00000000}"/>
  </bookViews>
  <sheets>
    <sheet name="Cover Page" sheetId="1" state="hidden" r:id="rId1"/>
    <sheet name="Guideline" sheetId="2" state="hidden" r:id="rId2"/>
    <sheet name="Lookup" sheetId="3" state="hidden" r:id="rId3"/>
    <sheet name="Summary" sheetId="4" state="hidden" r:id="rId4"/>
    <sheet name="Req Traceability Matrix" sheetId="5" state="hidden" r:id="rId5"/>
    <sheet name="Execution List" sheetId="6" state="hidden" r:id="rId6"/>
    <sheet name="Execution Report" sheetId="44" r:id="rId7"/>
    <sheet name="Chrome" sheetId="24" r:id="rId8"/>
    <sheet name="Safari" sheetId="45" r:id="rId9"/>
    <sheet name="Mobile" sheetId="46" r:id="rId10"/>
    <sheet name="TC_Classi Nave" sheetId="23" state="hidden" r:id="rId11"/>
    <sheet name="TC_Dichiaranti" sheetId="10" state="hidden" r:id="rId12"/>
    <sheet name="TC_Magazzini" sheetId="26" state="hidden" r:id="rId13"/>
    <sheet name="TC_Navi" sheetId="8" state="hidden" r:id="rId14"/>
    <sheet name="TC_Page 16" sheetId="36" state="hidden" r:id="rId15"/>
    <sheet name="TC_Page 17" sheetId="37" state="hidden" r:id="rId16"/>
    <sheet name="TC_Page 18" sheetId="38" state="hidden" r:id="rId17"/>
    <sheet name="TC_Page 19" sheetId="39" state="hidden" r:id="rId18"/>
    <sheet name="TC_Page 20" sheetId="40" state="hidden" r:id="rId19"/>
    <sheet name="Screens" sheetId="30" state="hidden" r:id="rId20"/>
  </sheets>
  <definedNames>
    <definedName name="ExecutionPriority">Lookup!$C$2:$C$4</definedName>
    <definedName name="Page1">MID(CELL("filename",#REF!),FIND("]",CELL("filename",#REF!))+1,256)</definedName>
    <definedName name="Page10">MID(CELL("filename",#REF!),FIND("]",CELL("filename",#REF!))+1,256)</definedName>
    <definedName name="Page11">MID(CELL("filename",#REF!),FIND("]",CELL("filename",#REF!))+1,256)</definedName>
    <definedName name="Page12">MID(CELL("filename",#REF!),FIND("]",CELL("filename",#REF!))+1,256)</definedName>
    <definedName name="Page13">MID(CELL("filename",#REF!),FIND("]",CELL("filename",#REF!))+1,256)</definedName>
    <definedName name="Page14">MID(CELL("filename",#REF!),FIND("]",CELL("filename",#REF!))+1,256)</definedName>
    <definedName name="Page15">MID(CELL("filename",#REF!),FIND("]",CELL("filename",#REF!))+1,256)</definedName>
    <definedName name="Page16">MID(CELL("filename",'TC_Page 16'!XFC1048567),FIND("]",CELL("filename",'TC_Page 16'!XFC1048567))+1,256)</definedName>
    <definedName name="Page17">MID(CELL("filename",'TC_Page 17'!XFC1048567),FIND("]",CELL("filename",'TC_Page 17'!XFC1048567))+1,256)</definedName>
    <definedName name="Page18">MID(CELL("filename",'TC_Page 18'!XFC1048567),FIND("]",CELL("filename",'TC_Page 18'!XFC1048567))+1,256)</definedName>
    <definedName name="Page19">MID(CELL("filename",'TC_Page 19'!XFC1048567),FIND("]",CELL("filename",'TC_Page 19'!XFC1048567))+1,256)</definedName>
    <definedName name="Page2">MID(CELL("filename",Chrome!XFC1048567),FIND("]",CELL("filename",Chrome!XFC1048567))+1,256)</definedName>
    <definedName name="Page20">MID(CELL("filename",'TC_Page 20'!XFC1048567),FIND("]",CELL("filename",'TC_Page 20'!XFC1048567))+1,256)</definedName>
    <definedName name="Page3">MID(CELL("filename",'TC_Classi Nave'!XFC1048567),FIND("]",CELL("filename",'TC_Classi Nave'!XFC1048567))+1,256)</definedName>
    <definedName name="Page4">MID(CELL("filename",TC_Dichiaranti!XFC1048567),FIND("]",CELL("filename",TC_Dichiaranti!XFC1048567))+1,256)</definedName>
    <definedName name="Page5">MID(CELL("filename",TC_Magazzini!XFC1048567),FIND("]",CELL("filename",TC_Magazzini!XFC1048567))+1,256)</definedName>
    <definedName name="Page6">MID(CELL("filename",TC_Navi!XFC1048567),FIND("]",CELL("filename",TC_Navi!XFC1048567))+1,256)</definedName>
    <definedName name="Page7">MID(CELL("filename",#REF!),FIND("]",CELL("filename",#REF!))+1,256)</definedName>
    <definedName name="Page8">MID(CELL("filename",#REF!),FIND("]",CELL("filename",#REF!))+1,256)</definedName>
    <definedName name="Page9">MID(CELL("filename",#REF!),FIND("]",CELL("filename",#REF!))+1,256)</definedName>
    <definedName name="Picture">OFFSET(Screens!$B$2,MATCH(#REF!,PictureList,0)-1,0,1,1)</definedName>
    <definedName name="PictureList">OFFSET(Screens!$A$1,1,0,COUNTA(Screens!$A:$A)-1,1)</definedName>
    <definedName name="QCResource">Lookup!$E$2:$E$5</definedName>
    <definedName name="RequirementID">'Req Traceability Matrix'!$E$9:$E$206</definedName>
    <definedName name="SourceDocument">Lookup!$I$2:$I$12</definedName>
    <definedName name="TestResult">Lookup!$G$2:$G$11</definedName>
    <definedName name="YesNo">Lookup!$A$2:$A$3</definedName>
    <definedName name="Z_1A386C16_A172_4FFD_9694_1A7F4196D91C_.wvu.Cols" localSheetId="11" hidden="1">TC_Dichiaranti!#REF!,TC_Dichiaranti!$J:$J,TC_Dichiaranti!$Q:$T,TC_Dichiaranti!$V:$Y,TC_Dichiaranti!$AA:$AD,TC_Dichiaranti!$AF:$AI</definedName>
    <definedName name="Z_1A386C16_A172_4FFD_9694_1A7F4196D91C_.wvu.Cols" localSheetId="13" hidden="1">TC_Navi!#REF!,TC_Navi!$K:$K,TC_Navi!$R:$U,TC_Navi!$W:$Z,TC_Navi!$AB:$AE,TC_Navi!$AG:$AJ</definedName>
    <definedName name="Z_1A386C16_A172_4FFD_9694_1A7F4196D91C_.wvu.Rows" localSheetId="3" hidden="1">Summary!#REF!,Summary!$3:$23,Summary!$26:$46,Summary!$49:$69,Summary!#REF!,Summary!#REF!</definedName>
    <definedName name="Z_1A386C16_A172_4FFD_9694_1A7F4196D91C_.wvu.Rows" localSheetId="11" hidden="1">TC_Dichiaranti!$2:$14</definedName>
    <definedName name="Z_1A386C16_A172_4FFD_9694_1A7F4196D91C_.wvu.Rows" localSheetId="13" hidden="1">TC_Navi!$2:$14</definedName>
    <definedName name="Z_6E4DD380_63C5_46F9_A014_811CE342EF8F_.wvu.Cols" localSheetId="11" hidden="1">TC_Dichiaranti!#REF!,TC_Dichiaranti!$J:$J,TC_Dichiaranti!$Q:$T,TC_Dichiaranti!$V:$Y,TC_Dichiaranti!$AA:$AD,TC_Dichiaranti!$AF:$AI</definedName>
    <definedName name="Z_6E4DD380_63C5_46F9_A014_811CE342EF8F_.wvu.Cols" localSheetId="13" hidden="1">TC_Navi!#REF!,TC_Navi!$K:$K,TC_Navi!$R:$U,TC_Navi!$W:$Z,TC_Navi!$AB:$AE,TC_Navi!$AG:$AJ</definedName>
    <definedName name="Z_6E4DD380_63C5_46F9_A014_811CE342EF8F_.wvu.Rows" localSheetId="3" hidden="1">Summary!#REF!,Summary!$3:$23,Summary!$26:$46,Summary!$49:$69,Summary!#REF!,Summary!#REF!</definedName>
    <definedName name="Z_6E4DD380_63C5_46F9_A014_811CE342EF8F_.wvu.Rows" localSheetId="11" hidden="1">TC_Dichiaranti!$2:$14</definedName>
    <definedName name="Z_6E4DD380_63C5_46F9_A014_811CE342EF8F_.wvu.Rows" localSheetId="13" hidden="1">TC_Navi!$2:$14</definedName>
    <definedName name="Z_73FE07CD_CB3A_4CF2_A325_2324C67C3A9F_.wvu.Cols" localSheetId="11" hidden="1">TC_Dichiaranti!#REF!,TC_Dichiaranti!$J:$J,TC_Dichiaranti!$Q:$T,TC_Dichiaranti!$V:$Y,TC_Dichiaranti!$AA:$AD,TC_Dichiaranti!$AF:$AI</definedName>
    <definedName name="Z_73FE07CD_CB3A_4CF2_A325_2324C67C3A9F_.wvu.Cols" localSheetId="13" hidden="1">TC_Navi!#REF!,TC_Navi!$K:$K,TC_Navi!$R:$U,TC_Navi!$W:$Z,TC_Navi!$AB:$AE,TC_Navi!$AG:$AJ</definedName>
    <definedName name="Z_73FE07CD_CB3A_4CF2_A325_2324C67C3A9F_.wvu.Rows" localSheetId="3" hidden="1">Summary!#REF!,Summary!$3:$23,Summary!$26:$46,Summary!$49:$69,Summary!#REF!,Summary!#REF!</definedName>
    <definedName name="Z_73FE07CD_CB3A_4CF2_A325_2324C67C3A9F_.wvu.Rows" localSheetId="11" hidden="1">TC_Dichiaranti!$2:$14</definedName>
    <definedName name="Z_73FE07CD_CB3A_4CF2_A325_2324C67C3A9F_.wvu.Rows" localSheetId="13" hidden="1">TC_Navi!$2:$14</definedName>
  </definedNames>
  <calcPr calcId="191029"/>
  <customWorkbookViews>
    <customWorkbookView name="ndo7 - Personal View" guid="{73FE07CD-CB3A-4CF2-A325-2324C67C3A9F}" personalView="1" maximized="1" xWindow="1" yWindow="1" windowWidth="1276" windowHeight="769" activeSheetId="0"/>
    <customWorkbookView name="mlam21 - Personal View" guid="{1A386C16-A172-4FFD-9694-1A7F4196D91C}" personalView="1" maximized="1" xWindow="1" yWindow="1" windowWidth="1276" windowHeight="761" activeSheetId="0"/>
    <customWorkbookView name="Windows SOE Manager - Personal View" guid="{6E4DD380-63C5-46F9-A014-811CE342EF8F}" personalView="1" maximized="1" xWindow="1" yWindow="1" windowWidth="1276" windowHeight="752" activeSheetId="0"/>
    <customWorkbookView name="Thoa T Mai Nguyen - Personal View" guid="{7964A350-7960-49AD-BBAE-B60393776134}" personalView="1" xWindow="18" yWindow="33" windowWidth="1249" windowHeight="725" activeSheetId="0" showComments="commIndAndComment"/>
  </customWorkbookViews>
</workbook>
</file>

<file path=xl/calcChain.xml><?xml version="1.0" encoding="utf-8"?>
<calcChain xmlns="http://schemas.openxmlformats.org/spreadsheetml/2006/main">
  <c r="D11" i="44" l="1"/>
  <c r="D10" i="44"/>
  <c r="D9" i="44"/>
  <c r="D8" i="44"/>
  <c r="D7" i="44"/>
  <c r="D6" i="44"/>
  <c r="L13" i="46"/>
  <c r="L12" i="46"/>
  <c r="L11" i="46"/>
  <c r="L10" i="46"/>
  <c r="L9" i="46"/>
  <c r="L8" i="46"/>
  <c r="L7" i="46"/>
  <c r="L6" i="46"/>
  <c r="L4" i="46"/>
  <c r="L2" i="46"/>
  <c r="L13" i="45"/>
  <c r="L12" i="45"/>
  <c r="L11" i="45"/>
  <c r="L10" i="45"/>
  <c r="L9" i="45"/>
  <c r="L8" i="45"/>
  <c r="L7" i="45"/>
  <c r="L6" i="45"/>
  <c r="L5" i="45"/>
  <c r="L4" i="45"/>
  <c r="L3" i="45"/>
  <c r="L2" i="45"/>
  <c r="L5" i="46" l="1"/>
  <c r="L3" i="46" s="1"/>
  <c r="Z13" i="40"/>
  <c r="T13" i="40"/>
  <c r="N13" i="40"/>
  <c r="Z12" i="40"/>
  <c r="T12" i="40"/>
  <c r="N12" i="40"/>
  <c r="Z11" i="40"/>
  <c r="T11" i="40"/>
  <c r="N11" i="40"/>
  <c r="Z10" i="40"/>
  <c r="Z4" i="40" s="1"/>
  <c r="F69" i="4" s="1"/>
  <c r="T10" i="40"/>
  <c r="N10" i="40"/>
  <c r="N5" i="40" s="1"/>
  <c r="Z9" i="40"/>
  <c r="T9" i="40"/>
  <c r="N9" i="40"/>
  <c r="N4" i="40" s="1"/>
  <c r="F23" i="4" s="1"/>
  <c r="Z8" i="40"/>
  <c r="Z5" i="40" s="1"/>
  <c r="T8" i="40"/>
  <c r="N8" i="40"/>
  <c r="Z7" i="40"/>
  <c r="T7" i="40"/>
  <c r="N7" i="40"/>
  <c r="Z6" i="40"/>
  <c r="Z3" i="40" s="1"/>
  <c r="T6" i="40"/>
  <c r="T3" i="40" s="1"/>
  <c r="N6" i="40"/>
  <c r="N3" i="40" s="1"/>
  <c r="T5" i="40"/>
  <c r="T4" i="40"/>
  <c r="Z2" i="40"/>
  <c r="T2" i="40"/>
  <c r="N2" i="40"/>
  <c r="Z13" i="39"/>
  <c r="H68" i="4" s="1"/>
  <c r="T13" i="39"/>
  <c r="N13" i="39"/>
  <c r="Z12" i="39"/>
  <c r="T12" i="39"/>
  <c r="N12" i="39"/>
  <c r="G22" i="4" s="1"/>
  <c r="Z11" i="39"/>
  <c r="Z4" i="39" s="1"/>
  <c r="F68" i="4" s="1"/>
  <c r="T11" i="39"/>
  <c r="N11" i="39"/>
  <c r="Z10" i="39"/>
  <c r="T10" i="39"/>
  <c r="N10" i="39"/>
  <c r="Z9" i="39"/>
  <c r="T9" i="39"/>
  <c r="N9" i="39"/>
  <c r="Z8" i="39"/>
  <c r="T8" i="39"/>
  <c r="T4" i="39" s="1"/>
  <c r="F45" i="4" s="1"/>
  <c r="N8" i="39"/>
  <c r="N4" i="39" s="1"/>
  <c r="F22" i="4" s="1"/>
  <c r="Z7" i="39"/>
  <c r="T7" i="39"/>
  <c r="N7" i="39"/>
  <c r="Z6" i="39"/>
  <c r="Z3" i="39" s="1"/>
  <c r="T6" i="39"/>
  <c r="T3" i="39" s="1"/>
  <c r="N6" i="39"/>
  <c r="N3" i="39"/>
  <c r="Z2" i="39"/>
  <c r="T2" i="39"/>
  <c r="N2" i="39"/>
  <c r="Z13" i="38"/>
  <c r="T13" i="38"/>
  <c r="H44" i="4" s="1"/>
  <c r="N13" i="38"/>
  <c r="Z12" i="38"/>
  <c r="T12" i="38"/>
  <c r="N12" i="38"/>
  <c r="Z11" i="38"/>
  <c r="T11" i="38"/>
  <c r="N11" i="38"/>
  <c r="Z10" i="38"/>
  <c r="T10" i="38"/>
  <c r="N10" i="38"/>
  <c r="Z9" i="38"/>
  <c r="T9" i="38"/>
  <c r="T5" i="38" s="1"/>
  <c r="N9" i="38"/>
  <c r="Z8" i="38"/>
  <c r="Z5" i="38" s="1"/>
  <c r="T8" i="38"/>
  <c r="N8" i="38"/>
  <c r="N5" i="38" s="1"/>
  <c r="Z7" i="38"/>
  <c r="T7" i="38"/>
  <c r="T3" i="38" s="1"/>
  <c r="N7" i="38"/>
  <c r="Z6" i="38"/>
  <c r="T6" i="38"/>
  <c r="N6" i="38"/>
  <c r="N3" i="38" s="1"/>
  <c r="T4" i="38"/>
  <c r="Z3" i="38"/>
  <c r="Z2" i="38"/>
  <c r="B67" i="4" s="1"/>
  <c r="T2" i="38"/>
  <c r="N2" i="38"/>
  <c r="Z13" i="37"/>
  <c r="T13" i="37"/>
  <c r="N13" i="37"/>
  <c r="Z12" i="37"/>
  <c r="T12" i="37"/>
  <c r="N12" i="37"/>
  <c r="Z11" i="37"/>
  <c r="T11" i="37"/>
  <c r="N11" i="37"/>
  <c r="N5" i="37" s="1"/>
  <c r="Z10" i="37"/>
  <c r="T10" i="37"/>
  <c r="N10" i="37"/>
  <c r="Z9" i="37"/>
  <c r="T9" i="37"/>
  <c r="N9" i="37"/>
  <c r="Z8" i="37"/>
  <c r="Z4" i="37" s="1"/>
  <c r="F66" i="4" s="1"/>
  <c r="T8" i="37"/>
  <c r="T5" i="37" s="1"/>
  <c r="N8" i="37"/>
  <c r="Z7" i="37"/>
  <c r="T7" i="37"/>
  <c r="N7" i="37"/>
  <c r="Z6" i="37"/>
  <c r="T6" i="37"/>
  <c r="N6" i="37"/>
  <c r="Z5" i="37"/>
  <c r="N4" i="37"/>
  <c r="Z3" i="37"/>
  <c r="T3" i="37"/>
  <c r="N3" i="37"/>
  <c r="Z2" i="37"/>
  <c r="T2" i="37"/>
  <c r="N2" i="37"/>
  <c r="Z13" i="36"/>
  <c r="T13" i="36"/>
  <c r="N13" i="36"/>
  <c r="Z12" i="36"/>
  <c r="T12" i="36"/>
  <c r="N12" i="36"/>
  <c r="Z11" i="36"/>
  <c r="T11" i="36"/>
  <c r="N11" i="36"/>
  <c r="Z10" i="36"/>
  <c r="Z4" i="36" s="1"/>
  <c r="F65" i="4" s="1"/>
  <c r="T10" i="36"/>
  <c r="N10" i="36"/>
  <c r="N5" i="36" s="1"/>
  <c r="Z9" i="36"/>
  <c r="T9" i="36"/>
  <c r="N9" i="36"/>
  <c r="Z8" i="36"/>
  <c r="Z5" i="36" s="1"/>
  <c r="T8" i="36"/>
  <c r="N8" i="36"/>
  <c r="N4" i="36" s="1"/>
  <c r="F19" i="4" s="1"/>
  <c r="Z7" i="36"/>
  <c r="T7" i="36"/>
  <c r="N7" i="36"/>
  <c r="Z6" i="36"/>
  <c r="Z3" i="36" s="1"/>
  <c r="T6" i="36"/>
  <c r="T3" i="36" s="1"/>
  <c r="N6" i="36"/>
  <c r="N3" i="36" s="1"/>
  <c r="T5" i="36"/>
  <c r="T4" i="36"/>
  <c r="Z2" i="36"/>
  <c r="T2" i="36"/>
  <c r="N2" i="36"/>
  <c r="Y13" i="8"/>
  <c r="Y5" i="8" s="1"/>
  <c r="S13" i="8"/>
  <c r="M13" i="8"/>
  <c r="Y12" i="8"/>
  <c r="S12" i="8"/>
  <c r="M12" i="8"/>
  <c r="Y11" i="8"/>
  <c r="S11" i="8"/>
  <c r="M11" i="8"/>
  <c r="Y10" i="8"/>
  <c r="S10" i="8"/>
  <c r="M10" i="8"/>
  <c r="Y9" i="8"/>
  <c r="S9" i="8"/>
  <c r="M9" i="8"/>
  <c r="Y8" i="8"/>
  <c r="S8" i="8"/>
  <c r="S4" i="8" s="1"/>
  <c r="M8" i="8"/>
  <c r="M4" i="8" s="1"/>
  <c r="Y7" i="8"/>
  <c r="S7" i="8"/>
  <c r="M7" i="8"/>
  <c r="Y6" i="8"/>
  <c r="Y3" i="8" s="1"/>
  <c r="S6" i="8"/>
  <c r="S3" i="8" s="1"/>
  <c r="M6" i="8"/>
  <c r="Y4" i="8"/>
  <c r="M3" i="8"/>
  <c r="Y2" i="8"/>
  <c r="S2" i="8"/>
  <c r="M2" i="8"/>
  <c r="Y13" i="26"/>
  <c r="S13" i="26"/>
  <c r="H31" i="4" s="1"/>
  <c r="M13" i="26"/>
  <c r="Y12" i="26"/>
  <c r="S12" i="26"/>
  <c r="M12" i="26"/>
  <c r="Y11" i="26"/>
  <c r="S11" i="26"/>
  <c r="M11" i="26"/>
  <c r="Y10" i="26"/>
  <c r="S10" i="26"/>
  <c r="M10" i="26"/>
  <c r="Y9" i="26"/>
  <c r="S9" i="26"/>
  <c r="S5" i="26" s="1"/>
  <c r="M9" i="26"/>
  <c r="Y8" i="26"/>
  <c r="Y5" i="26" s="1"/>
  <c r="S8" i="26"/>
  <c r="M8" i="26"/>
  <c r="M5" i="26" s="1"/>
  <c r="Y7" i="26"/>
  <c r="S7" i="26"/>
  <c r="M7" i="26"/>
  <c r="Y6" i="26"/>
  <c r="S6" i="26"/>
  <c r="S3" i="26" s="1"/>
  <c r="M6" i="26"/>
  <c r="M3" i="26" s="1"/>
  <c r="S4" i="26"/>
  <c r="Y3" i="26"/>
  <c r="Y2" i="26"/>
  <c r="B54" i="4" s="1"/>
  <c r="S2" i="26"/>
  <c r="M2" i="26"/>
  <c r="Y13" i="10"/>
  <c r="S13" i="10"/>
  <c r="M13" i="10"/>
  <c r="Y12" i="10"/>
  <c r="S12" i="10"/>
  <c r="M12" i="10"/>
  <c r="Y11" i="10"/>
  <c r="S11" i="10"/>
  <c r="M11" i="10"/>
  <c r="M5" i="10" s="1"/>
  <c r="Y10" i="10"/>
  <c r="S10" i="10"/>
  <c r="M10" i="10"/>
  <c r="Y9" i="10"/>
  <c r="S9" i="10"/>
  <c r="M9" i="10"/>
  <c r="Y8" i="10"/>
  <c r="Y4" i="10" s="1"/>
  <c r="F53" i="4" s="1"/>
  <c r="S8" i="10"/>
  <c r="S5" i="10" s="1"/>
  <c r="M8" i="10"/>
  <c r="Y7" i="10"/>
  <c r="S7" i="10"/>
  <c r="M7" i="10"/>
  <c r="Y6" i="10"/>
  <c r="S6" i="10"/>
  <c r="M6" i="10"/>
  <c r="Y5" i="10"/>
  <c r="M4" i="10"/>
  <c r="F7" i="4" s="1"/>
  <c r="Y3" i="10"/>
  <c r="S3" i="10"/>
  <c r="M3" i="10"/>
  <c r="Y2" i="10"/>
  <c r="S2" i="10"/>
  <c r="M2" i="10"/>
  <c r="Y13" i="23"/>
  <c r="S13" i="23"/>
  <c r="M13" i="23"/>
  <c r="Y12" i="23"/>
  <c r="S12" i="23"/>
  <c r="M12" i="23"/>
  <c r="Y11" i="23"/>
  <c r="S11" i="23"/>
  <c r="M11" i="23"/>
  <c r="Y10" i="23"/>
  <c r="Y4" i="23" s="1"/>
  <c r="F52" i="4" s="1"/>
  <c r="S10" i="23"/>
  <c r="M10" i="23"/>
  <c r="M5" i="23" s="1"/>
  <c r="Y9" i="23"/>
  <c r="S9" i="23"/>
  <c r="M9" i="23"/>
  <c r="Y8" i="23"/>
  <c r="Y5" i="23" s="1"/>
  <c r="S8" i="23"/>
  <c r="M8" i="23"/>
  <c r="M4" i="23" s="1"/>
  <c r="F6" i="4" s="1"/>
  <c r="Y7" i="23"/>
  <c r="S7" i="23"/>
  <c r="M7" i="23"/>
  <c r="M3" i="23" s="1"/>
  <c r="Y6" i="23"/>
  <c r="Y3" i="23" s="1"/>
  <c r="S6" i="23"/>
  <c r="S3" i="23" s="1"/>
  <c r="M6" i="23"/>
  <c r="S5" i="23"/>
  <c r="S4" i="23"/>
  <c r="Y2" i="23"/>
  <c r="S2" i="23"/>
  <c r="M2" i="23"/>
  <c r="L13" i="24"/>
  <c r="L12" i="24"/>
  <c r="L11" i="24"/>
  <c r="L4" i="24" s="1"/>
  <c r="L10" i="24"/>
  <c r="L9" i="24"/>
  <c r="L8" i="24"/>
  <c r="L7" i="24"/>
  <c r="L6" i="24"/>
  <c r="L2" i="24"/>
  <c r="S18" i="6"/>
  <c r="M18" i="6"/>
  <c r="G18" i="6"/>
  <c r="S17" i="6"/>
  <c r="M17" i="6"/>
  <c r="G17" i="6"/>
  <c r="S16" i="6"/>
  <c r="M16" i="6"/>
  <c r="G16" i="6"/>
  <c r="S15" i="6"/>
  <c r="M15" i="6"/>
  <c r="M10" i="6" s="1"/>
  <c r="G15" i="6"/>
  <c r="S14" i="6"/>
  <c r="M14" i="6"/>
  <c r="G14" i="6"/>
  <c r="S13" i="6"/>
  <c r="S10" i="6" s="1"/>
  <c r="M13" i="6"/>
  <c r="G13" i="6"/>
  <c r="G9" i="6" s="1"/>
  <c r="S12" i="6"/>
  <c r="M12" i="6"/>
  <c r="G12" i="6"/>
  <c r="S11" i="6"/>
  <c r="S8" i="6" s="1"/>
  <c r="S7" i="6" s="1"/>
  <c r="M11" i="6"/>
  <c r="G11" i="6"/>
  <c r="G8" i="6" s="1"/>
  <c r="G7" i="6" s="1"/>
  <c r="G10" i="6"/>
  <c r="M8" i="6"/>
  <c r="M7" i="6" s="1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K69" i="4"/>
  <c r="J69" i="4"/>
  <c r="I69" i="4"/>
  <c r="H69" i="4"/>
  <c r="G69" i="4"/>
  <c r="E69" i="4"/>
  <c r="D69" i="4"/>
  <c r="C69" i="4" s="1"/>
  <c r="B69" i="4"/>
  <c r="A69" i="4"/>
  <c r="I68" i="4"/>
  <c r="G68" i="4"/>
  <c r="E68" i="4"/>
  <c r="D68" i="4"/>
  <c r="C68" i="4" s="1"/>
  <c r="B68" i="4"/>
  <c r="K68" i="4" s="1"/>
  <c r="A68" i="4"/>
  <c r="H67" i="4"/>
  <c r="G67" i="4"/>
  <c r="E67" i="4"/>
  <c r="D67" i="4"/>
  <c r="C67" i="4" s="1"/>
  <c r="A67" i="4"/>
  <c r="J66" i="4"/>
  <c r="H66" i="4"/>
  <c r="G66" i="4"/>
  <c r="E66" i="4"/>
  <c r="D66" i="4"/>
  <c r="C66" i="4" s="1"/>
  <c r="B66" i="4"/>
  <c r="K66" i="4" s="1"/>
  <c r="A66" i="4"/>
  <c r="H65" i="4"/>
  <c r="G65" i="4"/>
  <c r="E65" i="4"/>
  <c r="C65" i="4" s="1"/>
  <c r="D65" i="4"/>
  <c r="B65" i="4"/>
  <c r="K65" i="4" s="1"/>
  <c r="A65" i="4"/>
  <c r="H64" i="4"/>
  <c r="G64" i="4"/>
  <c r="F64" i="4"/>
  <c r="E64" i="4"/>
  <c r="D64" i="4"/>
  <c r="C64" i="4" s="1"/>
  <c r="B64" i="4"/>
  <c r="I64" i="4" s="1"/>
  <c r="A64" i="4"/>
  <c r="K63" i="4"/>
  <c r="H63" i="4"/>
  <c r="G63" i="4"/>
  <c r="F63" i="4"/>
  <c r="E63" i="4"/>
  <c r="D63" i="4"/>
  <c r="C63" i="4"/>
  <c r="B63" i="4"/>
  <c r="J63" i="4" s="1"/>
  <c r="A63" i="4"/>
  <c r="H62" i="4"/>
  <c r="G62" i="4"/>
  <c r="F62" i="4"/>
  <c r="E62" i="4"/>
  <c r="D62" i="4"/>
  <c r="C62" i="4"/>
  <c r="B62" i="4"/>
  <c r="K62" i="4" s="1"/>
  <c r="A62" i="4"/>
  <c r="H61" i="4"/>
  <c r="G61" i="4"/>
  <c r="F61" i="4"/>
  <c r="E61" i="4"/>
  <c r="D61" i="4"/>
  <c r="C61" i="4"/>
  <c r="B61" i="4"/>
  <c r="J61" i="4" s="1"/>
  <c r="A61" i="4"/>
  <c r="H60" i="4"/>
  <c r="H49" i="4" s="1"/>
  <c r="G60" i="4"/>
  <c r="G49" i="4" s="1"/>
  <c r="F60" i="4"/>
  <c r="E60" i="4"/>
  <c r="D60" i="4"/>
  <c r="D49" i="4" s="1"/>
  <c r="C60" i="4"/>
  <c r="C49" i="4" s="1"/>
  <c r="B60" i="4"/>
  <c r="K60" i="4" s="1"/>
  <c r="A60" i="4"/>
  <c r="H59" i="4"/>
  <c r="G59" i="4"/>
  <c r="F59" i="4"/>
  <c r="E59" i="4"/>
  <c r="D59" i="4"/>
  <c r="C59" i="4"/>
  <c r="B59" i="4"/>
  <c r="K59" i="4" s="1"/>
  <c r="A59" i="4"/>
  <c r="H58" i="4"/>
  <c r="G58" i="4"/>
  <c r="F58" i="4"/>
  <c r="E58" i="4"/>
  <c r="D58" i="4"/>
  <c r="C58" i="4"/>
  <c r="B58" i="4"/>
  <c r="K58" i="4" s="1"/>
  <c r="A58" i="4"/>
  <c r="J57" i="4"/>
  <c r="I57" i="4"/>
  <c r="H57" i="4"/>
  <c r="G57" i="4"/>
  <c r="F57" i="4"/>
  <c r="E57" i="4"/>
  <c r="D57" i="4"/>
  <c r="C57" i="4"/>
  <c r="B57" i="4"/>
  <c r="K57" i="4" s="1"/>
  <c r="A57" i="4"/>
  <c r="I56" i="4"/>
  <c r="H56" i="4"/>
  <c r="G56" i="4"/>
  <c r="F56" i="4"/>
  <c r="E56" i="4"/>
  <c r="D56" i="4"/>
  <c r="C56" i="4" s="1"/>
  <c r="B56" i="4"/>
  <c r="J56" i="4" s="1"/>
  <c r="A56" i="4"/>
  <c r="K55" i="4"/>
  <c r="J55" i="4"/>
  <c r="I55" i="4"/>
  <c r="H55" i="4"/>
  <c r="G55" i="4"/>
  <c r="F55" i="4"/>
  <c r="E55" i="4"/>
  <c r="D55" i="4"/>
  <c r="C55" i="4"/>
  <c r="B55" i="4"/>
  <c r="A55" i="4"/>
  <c r="H54" i="4"/>
  <c r="G54" i="4"/>
  <c r="E54" i="4"/>
  <c r="D54" i="4"/>
  <c r="C54" i="4" s="1"/>
  <c r="A54" i="4"/>
  <c r="J53" i="4"/>
  <c r="I53" i="4"/>
  <c r="H53" i="4"/>
  <c r="G53" i="4"/>
  <c r="E53" i="4"/>
  <c r="D53" i="4"/>
  <c r="C53" i="4"/>
  <c r="B53" i="4"/>
  <c r="K53" i="4" s="1"/>
  <c r="A53" i="4"/>
  <c r="K52" i="4"/>
  <c r="J52" i="4"/>
  <c r="H52" i="4"/>
  <c r="G52" i="4"/>
  <c r="E52" i="4"/>
  <c r="D52" i="4"/>
  <c r="C52" i="4" s="1"/>
  <c r="B52" i="4"/>
  <c r="I52" i="4" s="1"/>
  <c r="A52" i="4"/>
  <c r="H51" i="4"/>
  <c r="G51" i="4"/>
  <c r="F51" i="4"/>
  <c r="E51" i="4"/>
  <c r="D51" i="4"/>
  <c r="B51" i="4"/>
  <c r="K51" i="4" s="1"/>
  <c r="A51" i="4"/>
  <c r="J50" i="4"/>
  <c r="H50" i="4"/>
  <c r="G50" i="4"/>
  <c r="F50" i="4"/>
  <c r="E50" i="4"/>
  <c r="D50" i="4"/>
  <c r="C50" i="4" s="1"/>
  <c r="B50" i="4"/>
  <c r="K50" i="4" s="1"/>
  <c r="A50" i="4"/>
  <c r="F49" i="4"/>
  <c r="E49" i="4"/>
  <c r="K46" i="4"/>
  <c r="J46" i="4"/>
  <c r="I46" i="4"/>
  <c r="H46" i="4"/>
  <c r="G46" i="4"/>
  <c r="F46" i="4"/>
  <c r="E46" i="4"/>
  <c r="D46" i="4"/>
  <c r="C46" i="4" s="1"/>
  <c r="B46" i="4"/>
  <c r="A46" i="4"/>
  <c r="J45" i="4"/>
  <c r="H45" i="4"/>
  <c r="G45" i="4"/>
  <c r="E45" i="4"/>
  <c r="D45" i="4"/>
  <c r="C45" i="4" s="1"/>
  <c r="B45" i="4"/>
  <c r="K45" i="4" s="1"/>
  <c r="A45" i="4"/>
  <c r="K44" i="4"/>
  <c r="G44" i="4"/>
  <c r="F44" i="4"/>
  <c r="E44" i="4"/>
  <c r="C44" i="4" s="1"/>
  <c r="D44" i="4"/>
  <c r="B44" i="4"/>
  <c r="J44" i="4" s="1"/>
  <c r="A44" i="4"/>
  <c r="J43" i="4"/>
  <c r="H43" i="4"/>
  <c r="G43" i="4"/>
  <c r="E43" i="4"/>
  <c r="C43" i="4" s="1"/>
  <c r="D43" i="4"/>
  <c r="B43" i="4"/>
  <c r="I43" i="4" s="1"/>
  <c r="A43" i="4"/>
  <c r="K42" i="4"/>
  <c r="H42" i="4"/>
  <c r="G42" i="4"/>
  <c r="F42" i="4"/>
  <c r="E42" i="4"/>
  <c r="D42" i="4"/>
  <c r="C42" i="4"/>
  <c r="B42" i="4"/>
  <c r="J42" i="4" s="1"/>
  <c r="A42" i="4"/>
  <c r="H41" i="4"/>
  <c r="G41" i="4"/>
  <c r="F41" i="4"/>
  <c r="E41" i="4"/>
  <c r="D41" i="4"/>
  <c r="C41" i="4"/>
  <c r="B41" i="4"/>
  <c r="K41" i="4" s="1"/>
  <c r="A41" i="4"/>
  <c r="I40" i="4"/>
  <c r="H40" i="4"/>
  <c r="G40" i="4"/>
  <c r="F40" i="4"/>
  <c r="E40" i="4"/>
  <c r="D40" i="4"/>
  <c r="C40" i="4"/>
  <c r="B40" i="4"/>
  <c r="J40" i="4" s="1"/>
  <c r="A40" i="4"/>
  <c r="H39" i="4"/>
  <c r="G39" i="4"/>
  <c r="F39" i="4"/>
  <c r="E39" i="4"/>
  <c r="D39" i="4"/>
  <c r="C39" i="4"/>
  <c r="B39" i="4"/>
  <c r="K39" i="4" s="1"/>
  <c r="A39" i="4"/>
  <c r="I38" i="4"/>
  <c r="H38" i="4"/>
  <c r="G38" i="4"/>
  <c r="F38" i="4"/>
  <c r="E38" i="4"/>
  <c r="D38" i="4"/>
  <c r="C38" i="4"/>
  <c r="B38" i="4"/>
  <c r="K38" i="4" s="1"/>
  <c r="A38" i="4"/>
  <c r="H37" i="4"/>
  <c r="G37" i="4"/>
  <c r="F37" i="4"/>
  <c r="E37" i="4"/>
  <c r="D37" i="4"/>
  <c r="C37" i="4"/>
  <c r="B37" i="4"/>
  <c r="K37" i="4" s="1"/>
  <c r="A37" i="4"/>
  <c r="K36" i="4"/>
  <c r="J36" i="4"/>
  <c r="I36" i="4"/>
  <c r="H36" i="4"/>
  <c r="G36" i="4"/>
  <c r="F36" i="4"/>
  <c r="E36" i="4"/>
  <c r="D36" i="4"/>
  <c r="C36" i="4"/>
  <c r="B36" i="4"/>
  <c r="A36" i="4"/>
  <c r="I35" i="4"/>
  <c r="H35" i="4"/>
  <c r="G35" i="4"/>
  <c r="F35" i="4"/>
  <c r="E35" i="4"/>
  <c r="D35" i="4"/>
  <c r="C35" i="4" s="1"/>
  <c r="B35" i="4"/>
  <c r="K35" i="4" s="1"/>
  <c r="A35" i="4"/>
  <c r="K34" i="4"/>
  <c r="J34" i="4"/>
  <c r="I34" i="4"/>
  <c r="H34" i="4"/>
  <c r="G34" i="4"/>
  <c r="F34" i="4"/>
  <c r="E34" i="4"/>
  <c r="D34" i="4"/>
  <c r="C34" i="4"/>
  <c r="B34" i="4"/>
  <c r="A34" i="4"/>
  <c r="K33" i="4"/>
  <c r="J33" i="4"/>
  <c r="I33" i="4"/>
  <c r="H33" i="4"/>
  <c r="G33" i="4"/>
  <c r="F33" i="4"/>
  <c r="E33" i="4"/>
  <c r="D33" i="4"/>
  <c r="C33" i="4" s="1"/>
  <c r="B33" i="4"/>
  <c r="A33" i="4"/>
  <c r="K32" i="4"/>
  <c r="J32" i="4"/>
  <c r="I32" i="4"/>
  <c r="H32" i="4"/>
  <c r="G32" i="4"/>
  <c r="F32" i="4"/>
  <c r="E32" i="4"/>
  <c r="D32" i="4"/>
  <c r="C32" i="4"/>
  <c r="B32" i="4"/>
  <c r="A32" i="4"/>
  <c r="K31" i="4"/>
  <c r="J31" i="4"/>
  <c r="G31" i="4"/>
  <c r="F31" i="4"/>
  <c r="E31" i="4"/>
  <c r="D31" i="4"/>
  <c r="C31" i="4" s="1"/>
  <c r="B31" i="4"/>
  <c r="I31" i="4" s="1"/>
  <c r="A31" i="4"/>
  <c r="K30" i="4"/>
  <c r="J30" i="4"/>
  <c r="I30" i="4"/>
  <c r="H30" i="4"/>
  <c r="G30" i="4"/>
  <c r="E30" i="4"/>
  <c r="D30" i="4"/>
  <c r="C30" i="4" s="1"/>
  <c r="B30" i="4"/>
  <c r="A30" i="4"/>
  <c r="J29" i="4"/>
  <c r="H29" i="4"/>
  <c r="G29" i="4"/>
  <c r="F29" i="4"/>
  <c r="E29" i="4"/>
  <c r="D29" i="4"/>
  <c r="C29" i="4" s="1"/>
  <c r="B29" i="4"/>
  <c r="K29" i="4" s="1"/>
  <c r="A29" i="4"/>
  <c r="H28" i="4"/>
  <c r="G28" i="4"/>
  <c r="F28" i="4"/>
  <c r="E28" i="4"/>
  <c r="D28" i="4"/>
  <c r="B28" i="4"/>
  <c r="J28" i="4" s="1"/>
  <c r="A28" i="4"/>
  <c r="J27" i="4"/>
  <c r="H27" i="4"/>
  <c r="H26" i="4" s="1"/>
  <c r="G27" i="4"/>
  <c r="G26" i="4" s="1"/>
  <c r="F27" i="4"/>
  <c r="F26" i="4" s="1"/>
  <c r="E27" i="4"/>
  <c r="C27" i="4" s="1"/>
  <c r="C26" i="4" s="1"/>
  <c r="D27" i="4"/>
  <c r="B27" i="4"/>
  <c r="I27" i="4" s="1"/>
  <c r="A27" i="4"/>
  <c r="E26" i="4"/>
  <c r="D26" i="4"/>
  <c r="B26" i="4"/>
  <c r="K23" i="4"/>
  <c r="H23" i="4"/>
  <c r="G23" i="4"/>
  <c r="E23" i="4"/>
  <c r="C23" i="4" s="1"/>
  <c r="D23" i="4"/>
  <c r="B23" i="4"/>
  <c r="J23" i="4" s="1"/>
  <c r="A23" i="4"/>
  <c r="J22" i="4"/>
  <c r="H22" i="4"/>
  <c r="E22" i="4"/>
  <c r="C22" i="4" s="1"/>
  <c r="D22" i="4"/>
  <c r="B22" i="4"/>
  <c r="I22" i="4" s="1"/>
  <c r="A22" i="4"/>
  <c r="K21" i="4"/>
  <c r="H21" i="4"/>
  <c r="G21" i="4"/>
  <c r="E21" i="4"/>
  <c r="D21" i="4"/>
  <c r="C21" i="4"/>
  <c r="B21" i="4"/>
  <c r="J21" i="4" s="1"/>
  <c r="A21" i="4"/>
  <c r="H20" i="4"/>
  <c r="G20" i="4"/>
  <c r="F20" i="4"/>
  <c r="E20" i="4"/>
  <c r="D20" i="4"/>
  <c r="C20" i="4"/>
  <c r="B20" i="4"/>
  <c r="K20" i="4" s="1"/>
  <c r="A20" i="4"/>
  <c r="I19" i="4"/>
  <c r="H19" i="4"/>
  <c r="G19" i="4"/>
  <c r="E19" i="4"/>
  <c r="D19" i="4"/>
  <c r="C19" i="4"/>
  <c r="B19" i="4"/>
  <c r="J19" i="4" s="1"/>
  <c r="A19" i="4"/>
  <c r="H18" i="4"/>
  <c r="G18" i="4"/>
  <c r="F18" i="4"/>
  <c r="E18" i="4"/>
  <c r="D18" i="4"/>
  <c r="C18" i="4"/>
  <c r="B18" i="4"/>
  <c r="K18" i="4" s="1"/>
  <c r="A18" i="4"/>
  <c r="H17" i="4"/>
  <c r="G17" i="4"/>
  <c r="F17" i="4"/>
  <c r="E17" i="4"/>
  <c r="D17" i="4"/>
  <c r="C17" i="4"/>
  <c r="B17" i="4"/>
  <c r="K17" i="4" s="1"/>
  <c r="A17" i="4"/>
  <c r="H16" i="4"/>
  <c r="G16" i="4"/>
  <c r="F16" i="4"/>
  <c r="E16" i="4"/>
  <c r="D16" i="4"/>
  <c r="C16" i="4"/>
  <c r="B16" i="4"/>
  <c r="K16" i="4" s="1"/>
  <c r="A16" i="4"/>
  <c r="K15" i="4"/>
  <c r="J15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K14" i="4" s="1"/>
  <c r="A14" i="4"/>
  <c r="K13" i="4"/>
  <c r="J13" i="4"/>
  <c r="I13" i="4"/>
  <c r="H13" i="4"/>
  <c r="G13" i="4"/>
  <c r="F13" i="4"/>
  <c r="E13" i="4"/>
  <c r="D13" i="4"/>
  <c r="C13" i="4"/>
  <c r="B13" i="4"/>
  <c r="A13" i="4"/>
  <c r="K12" i="4"/>
  <c r="J12" i="4"/>
  <c r="I12" i="4"/>
  <c r="H12" i="4"/>
  <c r="G12" i="4"/>
  <c r="F12" i="4"/>
  <c r="E12" i="4"/>
  <c r="D12" i="4"/>
  <c r="C12" i="4" s="1"/>
  <c r="B12" i="4"/>
  <c r="A12" i="4"/>
  <c r="K11" i="4"/>
  <c r="J11" i="4"/>
  <c r="I11" i="4"/>
  <c r="H11" i="4"/>
  <c r="G11" i="4"/>
  <c r="F11" i="4"/>
  <c r="E11" i="4"/>
  <c r="D11" i="4"/>
  <c r="C11" i="4"/>
  <c r="B11" i="4"/>
  <c r="A11" i="4"/>
  <c r="K10" i="4"/>
  <c r="J10" i="4"/>
  <c r="H10" i="4"/>
  <c r="G10" i="4"/>
  <c r="F10" i="4"/>
  <c r="E10" i="4"/>
  <c r="D10" i="4"/>
  <c r="C10" i="4" s="1"/>
  <c r="B10" i="4"/>
  <c r="I10" i="4" s="1"/>
  <c r="A10" i="4"/>
  <c r="K9" i="4"/>
  <c r="J9" i="4"/>
  <c r="I9" i="4"/>
  <c r="H9" i="4"/>
  <c r="G9" i="4"/>
  <c r="F9" i="4"/>
  <c r="E9" i="4"/>
  <c r="D9" i="4"/>
  <c r="C9" i="4" s="1"/>
  <c r="B9" i="4"/>
  <c r="A9" i="4"/>
  <c r="J8" i="4"/>
  <c r="H8" i="4"/>
  <c r="G8" i="4"/>
  <c r="E8" i="4"/>
  <c r="D8" i="4"/>
  <c r="C8" i="4" s="1"/>
  <c r="B8" i="4"/>
  <c r="K8" i="4" s="1"/>
  <c r="A8" i="4"/>
  <c r="K7" i="4"/>
  <c r="H7" i="4"/>
  <c r="G7" i="4"/>
  <c r="E7" i="4"/>
  <c r="C7" i="4" s="1"/>
  <c r="D7" i="4"/>
  <c r="B7" i="4"/>
  <c r="J7" i="4" s="1"/>
  <c r="A7" i="4"/>
  <c r="K6" i="4"/>
  <c r="J6" i="4"/>
  <c r="H6" i="4"/>
  <c r="G6" i="4"/>
  <c r="E6" i="4"/>
  <c r="C6" i="4" s="1"/>
  <c r="D6" i="4"/>
  <c r="B6" i="4"/>
  <c r="I6" i="4" s="1"/>
  <c r="A6" i="4"/>
  <c r="H5" i="4"/>
  <c r="G5" i="4"/>
  <c r="F5" i="4"/>
  <c r="E5" i="4"/>
  <c r="D5" i="4"/>
  <c r="B5" i="4"/>
  <c r="J5" i="4" s="1"/>
  <c r="A5" i="4"/>
  <c r="H4" i="4"/>
  <c r="G4" i="4"/>
  <c r="F4" i="4"/>
  <c r="F3" i="4" s="1"/>
  <c r="E4" i="4"/>
  <c r="E3" i="4" s="1"/>
  <c r="D4" i="4"/>
  <c r="D3" i="4" s="1"/>
  <c r="C4" i="4"/>
  <c r="B4" i="4"/>
  <c r="K4" i="4" s="1"/>
  <c r="A4" i="4"/>
  <c r="H3" i="4"/>
  <c r="G3" i="4"/>
  <c r="C3" i="4"/>
  <c r="B3" i="4"/>
  <c r="C51" i="4" l="1"/>
  <c r="C5" i="4"/>
  <c r="K28" i="4"/>
  <c r="I51" i="4"/>
  <c r="J51" i="4"/>
  <c r="C28" i="4"/>
  <c r="K5" i="4"/>
  <c r="K54" i="4"/>
  <c r="J54" i="4"/>
  <c r="I54" i="4"/>
  <c r="K67" i="4"/>
  <c r="J67" i="4"/>
  <c r="I67" i="4"/>
  <c r="I58" i="4"/>
  <c r="K40" i="4"/>
  <c r="K61" i="4"/>
  <c r="K49" i="4" s="1"/>
  <c r="J64" i="4"/>
  <c r="K22" i="4"/>
  <c r="K27" i="4"/>
  <c r="K43" i="4"/>
  <c r="K64" i="4"/>
  <c r="M5" i="8"/>
  <c r="N5" i="39"/>
  <c r="I16" i="4"/>
  <c r="K19" i="4"/>
  <c r="S5" i="8"/>
  <c r="T5" i="39"/>
  <c r="L5" i="24"/>
  <c r="E10" i="44" s="1"/>
  <c r="Z5" i="39"/>
  <c r="J37" i="4"/>
  <c r="I18" i="4"/>
  <c r="B49" i="4"/>
  <c r="J60" i="4"/>
  <c r="J49" i="4" s="1"/>
  <c r="I63" i="4"/>
  <c r="I37" i="4"/>
  <c r="J16" i="4"/>
  <c r="I39" i="4"/>
  <c r="I60" i="4"/>
  <c r="I5" i="4"/>
  <c r="J18" i="4"/>
  <c r="I21" i="4"/>
  <c r="J39" i="4"/>
  <c r="I42" i="4"/>
  <c r="I8" i="4"/>
  <c r="I29" i="4"/>
  <c r="I45" i="4"/>
  <c r="I50" i="4"/>
  <c r="I66" i="4"/>
  <c r="S4" i="10"/>
  <c r="F30" i="4" s="1"/>
  <c r="T4" i="37"/>
  <c r="F43" i="4" s="1"/>
  <c r="K56" i="4"/>
  <c r="J59" i="4"/>
  <c r="I62" i="4"/>
  <c r="M9" i="6"/>
  <c r="J14" i="4"/>
  <c r="I17" i="4"/>
  <c r="J35" i="4"/>
  <c r="J26" i="4" s="1"/>
  <c r="I59" i="4"/>
  <c r="I4" i="4"/>
  <c r="J17" i="4"/>
  <c r="I20" i="4"/>
  <c r="J38" i="4"/>
  <c r="I41" i="4"/>
  <c r="I26" i="4" s="1"/>
  <c r="J4" i="4"/>
  <c r="J3" i="4" s="1"/>
  <c r="I7" i="4"/>
  <c r="J20" i="4"/>
  <c r="I23" i="4"/>
  <c r="I28" i="4"/>
  <c r="J41" i="4"/>
  <c r="I44" i="4"/>
  <c r="J62" i="4"/>
  <c r="I65" i="4"/>
  <c r="S9" i="6"/>
  <c r="E8" i="44"/>
  <c r="M4" i="26"/>
  <c r="F8" i="4" s="1"/>
  <c r="N4" i="38"/>
  <c r="F21" i="4" s="1"/>
  <c r="J65" i="4"/>
  <c r="J68" i="4"/>
  <c r="E9" i="44"/>
  <c r="Y4" i="26"/>
  <c r="F54" i="4" s="1"/>
  <c r="Z4" i="38"/>
  <c r="F67" i="4" s="1"/>
  <c r="J58" i="4"/>
  <c r="I61" i="4"/>
  <c r="K3" i="4" l="1"/>
  <c r="L3" i="24"/>
  <c r="E7" i="44" s="1"/>
  <c r="I3" i="4"/>
  <c r="I49" i="4"/>
  <c r="K26" i="4"/>
</calcChain>
</file>

<file path=xl/sharedStrings.xml><?xml version="1.0" encoding="utf-8"?>
<sst xmlns="http://schemas.openxmlformats.org/spreadsheetml/2006/main" count="1639" uniqueCount="316">
  <si>
    <t>Test File Name</t>
  </si>
  <si>
    <t>Sprint X</t>
  </si>
  <si>
    <t>Revision History</t>
  </si>
  <si>
    <t>Date</t>
  </si>
  <si>
    <t>Version</t>
  </si>
  <si>
    <t>Status</t>
  </si>
  <si>
    <t>Comment</t>
  </si>
  <si>
    <t>Author</t>
  </si>
  <si>
    <t>Reviewed by</t>
  </si>
  <si>
    <t>Approved by</t>
  </si>
  <si>
    <t>Initial</t>
  </si>
  <si>
    <t>Draft version</t>
  </si>
  <si>
    <t>Navigation</t>
  </si>
  <si>
    <t>Sheet Name</t>
  </si>
  <si>
    <t>Description</t>
  </si>
  <si>
    <t>Guideline</t>
  </si>
  <si>
    <t>Supportive information worksheet to provide details for columns in this template</t>
  </si>
  <si>
    <t>Lookup</t>
  </si>
  <si>
    <t>Captures lookup values used in the remaining worksheets</t>
  </si>
  <si>
    <t>Summary</t>
  </si>
  <si>
    <t>A summary of test execution</t>
  </si>
  <si>
    <t>Page X</t>
  </si>
  <si>
    <t>Captures test case details &amp; execution results for each build</t>
  </si>
  <si>
    <t>Reference</t>
  </si>
  <si>
    <t>Artifact &amp; Version</t>
  </si>
  <si>
    <t>Test Case Template Guideline</t>
  </si>
  <si>
    <t>Worksheet</t>
  </si>
  <si>
    <t>Column</t>
  </si>
  <si>
    <t>Cover Page</t>
  </si>
  <si>
    <t>Revision History Version</t>
  </si>
  <si>
    <t>Should be increased 0.1 for each release.
When it is ready for review, the version should be 0.5</t>
  </si>
  <si>
    <t>Test Case ID</t>
  </si>
  <si>
    <t>Is identifier of the test case, combined Use case ID and ordinal number. The number is always increased by 1 in all sheets.</t>
  </si>
  <si>
    <t>Test Case Name</t>
  </si>
  <si>
    <t>Is name of the test case. It should be a descriptive text</t>
  </si>
  <si>
    <t>Purpose</t>
  </si>
  <si>
    <t>Is purpose of the test case. It should include user actions &amp; expected results</t>
  </si>
  <si>
    <t>Precondition</t>
  </si>
  <si>
    <t>Are conditions need to be met before test case execution.</t>
  </si>
  <si>
    <t>Steps</t>
  </si>
  <si>
    <r>
      <rPr>
        <b/>
        <sz val="10"/>
        <rFont val="Arial"/>
        <charset val="134"/>
      </rPr>
      <t>E</t>
    </r>
    <r>
      <rPr>
        <sz val="10"/>
        <rFont val="Arial"/>
        <charset val="134"/>
      </rPr>
      <t>xecution steps. They are sequence number.</t>
    </r>
  </si>
  <si>
    <t>Step Description</t>
  </si>
  <si>
    <t>Is description of the step. It should be a descriptive text</t>
  </si>
  <si>
    <t>Step Expected Result</t>
  </si>
  <si>
    <t>Is expected result after step execution</t>
  </si>
  <si>
    <t>Requirement Reference</t>
  </si>
  <si>
    <t>The document used to derive the test case.</t>
  </si>
  <si>
    <t>Smoke Test Candidate</t>
  </si>
  <si>
    <t>Indicates if the test case should be included in the test sets to verify builds</t>
  </si>
  <si>
    <t>Priority</t>
  </si>
  <si>
    <t>Indicates test case execution sequence. Test cases should be executed in this order: High, Medium, Low</t>
  </si>
  <si>
    <t>Test Result</t>
  </si>
  <si>
    <t>Is result of the execution</t>
  </si>
  <si>
    <t>a) Passed</t>
  </si>
  <si>
    <t>The test case has been executed. Expected results &amp; actual results are the same.</t>
  </si>
  <si>
    <t>b) Failed</t>
  </si>
  <si>
    <t>The test case has been executed. Expected results &amp; actual results are different.</t>
  </si>
  <si>
    <t>c) Not Supported in Build</t>
  </si>
  <si>
    <t>The test case cannot be executed as its related features that are not included in builds at the execution time.</t>
  </si>
  <si>
    <t>d) Related to Known Issue</t>
  </si>
  <si>
    <t>The test case cannot be executed as it is related to known issues at the execution time.</t>
  </si>
  <si>
    <t>e) Execution Prevented by Bug</t>
  </si>
  <si>
    <t xml:space="preserve">The test case cannot be executed as it is prevented by bugs </t>
  </si>
  <si>
    <t>f) Blocked by Other Reason</t>
  </si>
  <si>
    <t xml:space="preserve">The test case cannot be executed due to reasons other than not supported, known issue, prevented by bugs </t>
  </si>
  <si>
    <t>g) Impacted by Fix/Change</t>
  </si>
  <si>
    <t>The test case has been executed &amp; passed but it is impacted by fix/change at the execution time. Thus, it needs to be re-executed.</t>
  </si>
  <si>
    <t>h) Not Run</t>
  </si>
  <si>
    <t>The test case has not been attempted to execute</t>
  </si>
  <si>
    <t>Test Result Comments</t>
  </si>
  <si>
    <t>Are supportive information for the test result</t>
  </si>
  <si>
    <t>Defect ID</t>
  </si>
  <si>
    <t>Is associated bug when a test case is failed in execution</t>
  </si>
  <si>
    <t xml:space="preserve">Complexity Definitions
</t>
  </si>
  <si>
    <t>Average Steps</t>
  </si>
  <si>
    <t>Low</t>
  </si>
  <si>
    <t xml:space="preserve">1 - 3 steps with &lt; 2 entrìes for data setup for preconditions
</t>
  </si>
  <si>
    <t>Medium</t>
  </si>
  <si>
    <t>3 steps with (2 -4) entries for data setup for preconditions</t>
  </si>
  <si>
    <t>5 - 8 steps with &lt; 2 entries for data setup for preconditions</t>
  </si>
  <si>
    <t>High</t>
  </si>
  <si>
    <t>8 steps with (2 - 4) entries for data setup for preconditions</t>
  </si>
  <si>
    <t>&gt; 10 steps with &lt;2 entries for data setup for preconditions</t>
  </si>
  <si>
    <t>CAUTION</t>
  </si>
  <si>
    <t>To avoid negative impacts on macros in this workbook:</t>
  </si>
  <si>
    <t>1. Should not change order of row &amp; column in each worksheet</t>
  </si>
  <si>
    <t>2. Should not change the name of worksheets except those having prefix "TC_"</t>
  </si>
  <si>
    <t>With those having prefix TC_, only change name AFTER the prefix</t>
  </si>
  <si>
    <t>To easily trace back from Test ID to worksheet, Test ID &amp; worksheet should have the same prefix</t>
  </si>
  <si>
    <t>For example: Test ID = SS0001, Worksheet's name = TC_SearchStudent</t>
  </si>
  <si>
    <t>Yes/No</t>
  </si>
  <si>
    <t>QC Resource</t>
  </si>
  <si>
    <t>Source Document</t>
  </si>
  <si>
    <t>Full Name</t>
  </si>
  <si>
    <t>Yes</t>
  </si>
  <si>
    <t>Passed</t>
  </si>
  <si>
    <t>No</t>
  </si>
  <si>
    <t>Failed</t>
  </si>
  <si>
    <t>Not Supported in Build</t>
  </si>
  <si>
    <t>Related to Known Issue</t>
  </si>
  <si>
    <t>Execution Prevented by Bug</t>
  </si>
  <si>
    <t>Blocked by Other Reason</t>
  </si>
  <si>
    <t>Impacted by Fix/Change</t>
  </si>
  <si>
    <t>Not Run</t>
  </si>
  <si>
    <t>Obsolete</t>
  </si>
  <si>
    <t>NA</t>
  </si>
  <si>
    <t>SMOKE TEST</t>
  </si>
  <si>
    <t>Total Test Cases</t>
  </si>
  <si>
    <t xml:space="preserve">(A + B) 
Total Executed </t>
  </si>
  <si>
    <t>(A)
# Passed</t>
  </si>
  <si>
    <t>(B)
# Failed</t>
  </si>
  <si>
    <t>(C)
# Blocked</t>
  </si>
  <si>
    <t>(D)
# Rework</t>
  </si>
  <si>
    <t>(E)
# Not Run</t>
  </si>
  <si>
    <t>% 
Passed</t>
  </si>
  <si>
    <t>% 
Failed</t>
  </si>
  <si>
    <t>%
To Be Executed</t>
  </si>
  <si>
    <t>ROUND 1</t>
  </si>
  <si>
    <t>ROUND 2</t>
  </si>
  <si>
    <t>% 
Pass</t>
  </si>
  <si>
    <t>Test Result Legend</t>
  </si>
  <si>
    <t>Blocked</t>
  </si>
  <si>
    <t>Section/Rule</t>
  </si>
  <si>
    <t>Sprints Applied</t>
  </si>
  <si>
    <t>Requirement ID #</t>
  </si>
  <si>
    <t>ROUND 3</t>
  </si>
  <si>
    <t>ROUND 4</t>
  </si>
  <si>
    <t>ROUND 5</t>
  </si>
  <si>
    <t>Test Case ID #</t>
  </si>
  <si>
    <t>Generate Execution List: is to get information from test cases details &amp; put to this sheet.</t>
  </si>
  <si>
    <t>Total Tests</t>
  </si>
  <si>
    <t>Total Executed</t>
  </si>
  <si>
    <t>(A + B)</t>
  </si>
  <si>
    <t>Total Blocked</t>
  </si>
  <si>
    <t>(C + D + E + F)</t>
  </si>
  <si>
    <t>Remaining To Be Executed</t>
  </si>
  <si>
    <t>(C + D + E + F + G + H)</t>
  </si>
  <si>
    <t>(A)</t>
  </si>
  <si>
    <t>(B)</t>
  </si>
  <si>
    <t>(C)</t>
  </si>
  <si>
    <t>(D)</t>
  </si>
  <si>
    <t>(E)</t>
  </si>
  <si>
    <t>(F)</t>
  </si>
  <si>
    <t>(G)</t>
  </si>
  <si>
    <t>(H)</t>
  </si>
  <si>
    <t>Complexity</t>
  </si>
  <si>
    <t>Regression Test?</t>
  </si>
  <si>
    <t>Smoke Test?</t>
  </si>
  <si>
    <t>Smoke Test</t>
  </si>
  <si>
    <t>Actual Effort</t>
  </si>
  <si>
    <t>Round 1</t>
  </si>
  <si>
    <t>Round 2</t>
  </si>
  <si>
    <t>Test execution report</t>
  </si>
  <si>
    <t>Overall status</t>
  </si>
  <si>
    <t>Percentage(%)</t>
  </si>
  <si>
    <t>Total number of test cases</t>
  </si>
  <si>
    <t xml:space="preserve">Number of test cases executed </t>
  </si>
  <si>
    <t>Number of test cases passed</t>
  </si>
  <si>
    <t>Number of test cases failed</t>
  </si>
  <si>
    <t>Number of test cases not executed</t>
  </si>
  <si>
    <t>Number of defects</t>
  </si>
  <si>
    <t>Executed date</t>
  </si>
  <si>
    <t>Creation Date</t>
  </si>
  <si>
    <t>Test Environment</t>
  </si>
  <si>
    <t>Designer</t>
  </si>
  <si>
    <t>Build Version</t>
  </si>
  <si>
    <t>Executed By</t>
  </si>
  <si>
    <t>Start Date</t>
  </si>
  <si>
    <t>End Date</t>
  </si>
  <si>
    <t>Feature Name</t>
  </si>
  <si>
    <t>Coder</t>
  </si>
  <si>
    <t>Auto?</t>
  </si>
  <si>
    <t>Test Step Result</t>
  </si>
  <si>
    <t>Test Case Result</t>
  </si>
  <si>
    <t>Assigned QC</t>
  </si>
  <si>
    <t>Assigned DEV</t>
  </si>
  <si>
    <t>Screen Name</t>
  </si>
  <si>
    <t>Screenshot</t>
  </si>
  <si>
    <t>--- Select a screen ---</t>
  </si>
  <si>
    <t>Search successfully with result</t>
  </si>
  <si>
    <t>Search successfully</t>
  </si>
  <si>
    <t>Open Wikipedia home page: https://en.wikipedia.org/wiki/Main_Page</t>
  </si>
  <si>
    <t>Wikipedia homepage is displayed</t>
  </si>
  <si>
    <t>Input the keyword in the precondition into the search field</t>
  </si>
  <si>
    <t>keyword is input</t>
  </si>
  <si>
    <t>Select "Search for pages containing &lt;keyword" option</t>
  </si>
  <si>
    <t>Search results page is displayed
Wikipedia displays pages containing the keyword</t>
  </si>
  <si>
    <t>Search successfully  but there is no result</t>
  </si>
  <si>
    <t>Search results page is displayed
There is a message : There were no results matching the query.</t>
  </si>
  <si>
    <t>Run with Chrome browser
Query database to make sure there is a page containing the search input</t>
  </si>
  <si>
    <t>Run with Chrome browser
Query database to make sure there is no page containing the search input</t>
  </si>
  <si>
    <t>Search unccessful because of network issue</t>
  </si>
  <si>
    <t>Search unsucessfully because there is no network</t>
  </si>
  <si>
    <t>Run with Chrome browser</t>
  </si>
  <si>
    <t>set "Network" to offline</t>
  </si>
  <si>
    <t>Error message</t>
  </si>
  <si>
    <t xml:space="preserve">Check the search field </t>
  </si>
  <si>
    <t>Its located on the top of the page, right side of Wikipedia logo
Search field contains: 
1/ "Search" icon
2/ "Search wikipedia" hint
3/ "Search button</t>
  </si>
  <si>
    <t xml:space="preserve">Input anything into the search field </t>
  </si>
  <si>
    <t xml:space="preserve">There is a list of result hints displayed below the searchfield
In the end of the list, there is "Search for pages containing &lt;keyword&gt;" option </t>
  </si>
  <si>
    <t>Expand  the "Advanced search:" box</t>
  </si>
  <si>
    <t>Open Wikipedia home page and input anything in search field https://en.wikipedia.org/wiki/Main_Page</t>
  </si>
  <si>
    <t xml:space="preserve">"Search results" page is displayed:
1/ "Search results" title text
2/ Search box containing the &lt;keyword&gt;
3/ "Advanced search:" box with "sort by relevant" option selected by default
4/ "Search in" box with "(article)" option selected by default
5/ "There is a page named &lt;keyword&gt; on Wikipedia" text
6/ List of results, 20 results per page
</t>
  </si>
  <si>
    <t xml:space="preserve">"Advanced seach:" box is expanded.
"Search in page page text" section:
- "These words" text field with "info" icon
- "Exactly this text" text field with "info" icon and hint text "cat loves goat"
- "Not these words" text field with "info" icon
- "One of these words" text field with "info" icon
"Structure" section:
- "Page title contains" text field with "info" icon
- "Subpages of this page" text field with "info" icon
- "Pages in these categories" text field with "info" icon
- "Pages with these templates" text field with "info" icon
"Files and images" section:
- "File type" dropdown with "info" icon. Dropdown contains various file type
"Sorting order" section: "Relevant" value is selected by default
- "Sorting order" dropdown with "info" icon contains values: Relevant, Edit data - current on top, Create date - current on top
</t>
  </si>
  <si>
    <t>"Search results" page is displayed:</t>
  </si>
  <si>
    <t>Open Wikipedia main page and search using "Search for pages containing &lt;keyword&gt;" option</t>
  </si>
  <si>
    <t>"Search for pages containing &lt;keyword&gt;" option is displayed</t>
  </si>
  <si>
    <t>Expand  the "Search in:" box</t>
  </si>
  <si>
    <t>Check "info" icons</t>
  </si>
  <si>
    <t xml:space="preserve"> When hovered, all "info" icons display "help" tooltips
When clicked, each "info" icon displays detail help tooltips for each field</t>
  </si>
  <si>
    <t>"Search in:" box is expanded 
"Default" checkbox: contains "(Article)" value
"Discussion" checkbox: contains "Talk", "Usual talk" ….. 
"General Help" checkbox: contains "Wikipedia", "Help" value
"All" checkbox: contains all the above values
"Add namespace..." dropdown list contains checkboxes matched with each value in the 4 checkboxes above</t>
  </si>
  <si>
    <t>The corresponding checkbox in "Add namespaces…" dropdown is checked also</t>
  </si>
  <si>
    <t>Select any value in any checkboxes
Check "Add namespaces.." dropdown list</t>
  </si>
  <si>
    <t>Search with special characters</t>
  </si>
  <si>
    <t>Open Wikipedia main page and search  "Search for pages containing &lt;keyword&gt;" option with special characters
E.g: search "!@#$%^&amp;*"</t>
  </si>
  <si>
    <t>Result page is displayed</t>
  </si>
  <si>
    <t>Search with uppercase characters</t>
  </si>
  <si>
    <t>Open Wikipedia main page and search  "Search for pages containing &lt;keyword&gt;" option with uppercase characters
E.g: search "SMG"</t>
  </si>
  <si>
    <t>Search with an input having a blank space before/after/middle of it</t>
  </si>
  <si>
    <t>Open Wikipedia main page and search  "Search for pages containing &lt;keyword&gt;" option with keyword having blank space before/after/middle of it
E.g: search " S MG "</t>
  </si>
  <si>
    <t>Search with number</t>
  </si>
  <si>
    <t>Open Wikipedia main page and search  "Search for pages containing &lt;keyword&gt;" option with number
E.g: search "123"</t>
  </si>
  <si>
    <t>Search "Search for pages containing &lt;keyword&gt;" function with many type of input</t>
  </si>
  <si>
    <t>UI of "Search for pages containing &lt;keyword&gt;" function</t>
  </si>
  <si>
    <t>Search with mixed keyword</t>
  </si>
  <si>
    <t>Open Wikipedia main page and search  "Search for pages containing &lt;keyword&gt;" option with alphanumeric/uppercase/blankspace
E.g: search " 123 abc "</t>
  </si>
  <si>
    <t>Paste keyword into the search field</t>
  </si>
  <si>
    <t>Open Wikipedia main page and paste a keyword into the search field</t>
  </si>
  <si>
    <t>User can copy-paste the keyword into the search field</t>
  </si>
  <si>
    <t>Clear button</t>
  </si>
  <si>
    <t>Click "Clear" button will clear the input</t>
  </si>
  <si>
    <t>In the search field below the Search results title, Click the "x" icon</t>
  </si>
  <si>
    <t>Input is cleared</t>
  </si>
  <si>
    <t>UI of "Search results" page</t>
  </si>
  <si>
    <t>UI of "Advanced search:" box</t>
  </si>
  <si>
    <t>UI of "Search in:" box</t>
  </si>
  <si>
    <t>In "Search results" page, Advanced Search box
Input any keyword in "These word" field and search</t>
  </si>
  <si>
    <t>In "Search results" page, Advanced Search box
Input any keyword in "Exactly this word" field and search</t>
  </si>
  <si>
    <t>Wikipedi will search for pages containing the exact keyword in page text</t>
  </si>
  <si>
    <t>In "Search results" page, Advanced Search box
Input any keyword in "Not these words" field and search</t>
  </si>
  <si>
    <t>Wikipedi will search for pages not containing the input keyword in page text</t>
  </si>
  <si>
    <t>Wikipedi will search for pages containing the input keyword in page title or text</t>
  </si>
  <si>
    <t>In "Search results" page, Advanced Search box
Input any keyword in "one of these word" field and search</t>
  </si>
  <si>
    <t>Wikipedi will search for pages that have at least 1 input keyword in page text</t>
  </si>
  <si>
    <t>Advanced search - search in page text</t>
  </si>
  <si>
    <t>Advanced search - Structure</t>
  </si>
  <si>
    <t>In "Search results" page, Advanced Search box
Input any keyword in "Page title contains" field and search</t>
  </si>
  <si>
    <t>Wikipedia will search for pages with titles that contain this word</t>
  </si>
  <si>
    <t>Advanced search - structure - Subpages of this page</t>
  </si>
  <si>
    <t>Advanced search - structure - Page title contains</t>
  </si>
  <si>
    <t>Advanced search - search page text - These word</t>
  </si>
  <si>
    <t>Advanced search - search page text - Exactly this text</t>
  </si>
  <si>
    <t>Advanced search - search page text - Not these words</t>
  </si>
  <si>
    <t>Advanced search - search page text - One of these word</t>
  </si>
  <si>
    <t>In "Search results" page, Advanced Search box
Input any keyword in "Subpages of this page" field and search</t>
  </si>
  <si>
    <t>Advanced search - structure - Pages in these categories</t>
  </si>
  <si>
    <t>In "Search results" page, Advanced Search box
Input any keyword in "Pages in these categories" field and search</t>
  </si>
  <si>
    <t>Advanced search - structure - Pages in these template</t>
  </si>
  <si>
    <t>In "Search results" page, Advanced Search box
Input any keyword in "Pages in these template" field and search</t>
  </si>
  <si>
    <t>Wikipedia will search for input pages that are subpages of this page.</t>
  </si>
  <si>
    <t>Wikipedia will search for pages that are in the input categories and subcategories.</t>
  </si>
  <si>
    <t>Wikipedia will searches for pages that contain exactly the input templates.</t>
  </si>
  <si>
    <t>Advanced search - Files and images</t>
  </si>
  <si>
    <t>Advanced search - Files and images - General file type</t>
  </si>
  <si>
    <t>In "Search results" page - Advanced Search box - File type
Select any value inside "General file type" group and search</t>
  </si>
  <si>
    <t>Wikipedia will searche only for files of the selected type</t>
  </si>
  <si>
    <t>Advanced search - Files and images - image formats</t>
  </si>
  <si>
    <t>In "Search results" page - Advanced Search box - File type
Select any value inside "image formats" group and search</t>
  </si>
  <si>
    <t>Advanced search - Files and images - audio formats</t>
  </si>
  <si>
    <t>In "Search results" page - Advanced Search box - File type
Select any value inside "audio formats" group and search</t>
  </si>
  <si>
    <t>Wikipedia will search only for files of the selected image format</t>
  </si>
  <si>
    <t>Wikipedia will search only for files of the selected audio format</t>
  </si>
  <si>
    <t>Advanced search - Files and images - document formats</t>
  </si>
  <si>
    <t xml:space="preserve">Wikipedia will search only for PDF files </t>
  </si>
  <si>
    <t>In "Search results" page - Advanced Search box - File type
Select "PDF" inside "document formats" group and search</t>
  </si>
  <si>
    <t xml:space="preserve">Wikipedia will search only for ogg  files </t>
  </si>
  <si>
    <t>Advanced search - Files and images - other formats</t>
  </si>
  <si>
    <t>In "Search results" page - Advanced Search box - File type
Select "ogg" inside "other formats" group and search</t>
  </si>
  <si>
    <t>Advaced search - Sorting order</t>
  </si>
  <si>
    <t>Hoang Tran</t>
  </si>
  <si>
    <t>Windows 11</t>
  </si>
  <si>
    <t>1.0</t>
  </si>
  <si>
    <t>Advanced search - Files and images - Sorting order - Relevance</t>
  </si>
  <si>
    <t>In "Search results" page - Advanced Search box - Sorting order
Select "Relevance" and search</t>
  </si>
  <si>
    <t>Advanced search - Files and images - Sorting order - Edit day - current on top</t>
  </si>
  <si>
    <t>In "Search results" page - Advanced Search box - Sorting order
Select "Edit day - current on top" and search</t>
  </si>
  <si>
    <t>Wikipedia will order result in relevance order</t>
  </si>
  <si>
    <t>Wikipedia will order result by Edit day - current on top</t>
  </si>
  <si>
    <t>Advanced search - Files and images - Sorting order - Creation day - current on top</t>
  </si>
  <si>
    <t>In "Search results" page - Advanced Search box - Sorting order
Select "Creation day - current on top" and search</t>
  </si>
  <si>
    <t>Wikipedia will order result by Creation day - current on top</t>
  </si>
  <si>
    <t>"Search-in" function</t>
  </si>
  <si>
    <t>Search-in: default</t>
  </si>
  <si>
    <t>In "Search results" page - "Search in:" box  
Check "Default" checkbox</t>
  </si>
  <si>
    <t>(Article) option is selected</t>
  </si>
  <si>
    <t>Click "Search" button</t>
  </si>
  <si>
    <t>Wikipedia will search input in Articles</t>
  </si>
  <si>
    <t>Search-in: Discussion</t>
  </si>
  <si>
    <t>In "Search results" page - "Search in:" box  
Check "Discussion" checkbox</t>
  </si>
  <si>
    <t>Wikipedia will search input with selected options</t>
  </si>
  <si>
    <t>All discussion-related options are selected. User can unselect any of them</t>
  </si>
  <si>
    <t>Search-in: General help</t>
  </si>
  <si>
    <t>In "Search results" page - "Search in:" box  
Check "General help" checkbox</t>
  </si>
  <si>
    <t>All general help-related options are selected. User can unselect any of them</t>
  </si>
  <si>
    <t>Search-in: All</t>
  </si>
  <si>
    <t>In "Search results" page - "Search in:" box  
Check "all" checkbox</t>
  </si>
  <si>
    <t>All options are selected. User can unselect any of them</t>
  </si>
  <si>
    <t>Performance</t>
  </si>
  <si>
    <t>Search results page  and results is loaded within 3 seconds</t>
  </si>
  <si>
    <t>Search result pages is loaded within 3 seconds</t>
  </si>
  <si>
    <t>Run with Safari browser
Query database to make sure there is a page containing the search input</t>
  </si>
  <si>
    <t>Run with Safari browser
Query database to make sure there is no page containing the search input</t>
  </si>
  <si>
    <t>Run with Safari browser</t>
  </si>
  <si>
    <t>Run with mobile browser
Query database to make sure there is a page containing the search input</t>
  </si>
  <si>
    <t>Run with mobile browser
Query database to make sure there is no page containing the search input</t>
  </si>
  <si>
    <t>Run with mobile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</si>
</sst>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d\-mmm\-yy;@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0"/>
      <name val="Arial"/>
      <charset val="134"/>
    </font>
    <font>
      <b/>
      <sz val="10"/>
      <name val="Arial"/>
      <charset val="134"/>
    </font>
    <font>
      <b/>
      <sz val="10"/>
      <color indexed="9"/>
      <name val="Arial"/>
      <charset val="134"/>
    </font>
    <font>
      <b/>
      <sz val="10"/>
      <color theme="1"/>
      <name val="Arial"/>
      <charset val="134"/>
    </font>
    <font>
      <b/>
      <sz val="20"/>
      <color theme="5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i/>
      <sz val="11"/>
      <color rgb="FF0000FF"/>
      <name val="Arial"/>
      <charset val="134"/>
    </font>
    <font>
      <b/>
      <i/>
      <sz val="11"/>
      <name val="Arial"/>
      <charset val="134"/>
    </font>
    <font>
      <b/>
      <sz val="11"/>
      <name val="Arial"/>
      <charset val="134"/>
    </font>
    <font>
      <sz val="10"/>
      <color rgb="FF0000FF"/>
      <name val="Arial"/>
      <charset val="134"/>
    </font>
    <font>
      <sz val="10"/>
      <color rgb="FFFF0000"/>
      <name val="Arial"/>
      <charset val="134"/>
    </font>
    <font>
      <sz val="10"/>
      <color rgb="FFFF9900"/>
      <name val="Arial"/>
      <charset val="134"/>
    </font>
    <font>
      <sz val="10"/>
      <color rgb="FFCC9900"/>
      <name val="Arial"/>
      <charset val="134"/>
    </font>
    <font>
      <strike/>
      <sz val="10"/>
      <color rgb="FFFF0000"/>
      <name val="Arial"/>
      <charset val="134"/>
    </font>
    <font>
      <b/>
      <sz val="10"/>
      <color rgb="FF0000FF"/>
      <name val="Arial"/>
      <charset val="134"/>
    </font>
    <font>
      <i/>
      <sz val="10"/>
      <color rgb="FF0000FF"/>
      <name val="Arial"/>
      <charset val="134"/>
    </font>
    <font>
      <sz val="16"/>
      <color theme="1"/>
      <name val="Arial"/>
      <charset val="134"/>
    </font>
    <font>
      <sz val="14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149906918546098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4" fillId="0" borderId="0"/>
  </cellStyleXfs>
  <cellXfs count="174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165" fontId="4" fillId="0" borderId="1" xfId="0" applyNumberFormat="1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8" fillId="5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8" fillId="7" borderId="1" xfId="0" applyFont="1" applyFill="1" applyBorder="1" applyAlignment="1">
      <alignment vertical="top" wrapText="1"/>
    </xf>
    <xf numFmtId="0" fontId="8" fillId="8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9" borderId="0" xfId="0" applyFont="1" applyFill="1" applyAlignment="1">
      <alignment vertical="top"/>
    </xf>
    <xf numFmtId="0" fontId="4" fillId="9" borderId="0" xfId="0" applyFont="1" applyFill="1" applyAlignment="1">
      <alignment vertical="top" wrapText="1"/>
    </xf>
    <xf numFmtId="0" fontId="4" fillId="1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center" vertical="center" textRotation="90" wrapText="1"/>
    </xf>
    <xf numFmtId="0" fontId="5" fillId="11" borderId="1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165" fontId="4" fillId="0" borderId="1" xfId="0" applyNumberFormat="1" applyFont="1" applyBorder="1" applyAlignment="1">
      <alignment horizontal="left" vertical="top" wrapText="1"/>
    </xf>
    <xf numFmtId="0" fontId="6" fillId="9" borderId="6" xfId="0" applyFont="1" applyFill="1" applyBorder="1" applyAlignment="1">
      <alignment vertical="top"/>
    </xf>
    <xf numFmtId="0" fontId="6" fillId="9" borderId="7" xfId="0" applyFont="1" applyFill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6" fillId="9" borderId="8" xfId="0" applyFont="1" applyFill="1" applyBorder="1" applyAlignment="1">
      <alignment vertical="top"/>
    </xf>
    <xf numFmtId="0" fontId="10" fillId="0" borderId="0" xfId="0" applyFont="1"/>
    <xf numFmtId="0" fontId="0" fillId="0" borderId="0" xfId="0" applyAlignment="1">
      <alignment horizontal="left" indent="5"/>
    </xf>
    <xf numFmtId="164" fontId="0" fillId="0" borderId="0" xfId="0" applyNumberForma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6" fillId="0" borderId="0" xfId="0" applyFont="1" applyAlignment="1">
      <alignment horizontal="left" vertical="top" wrapText="1"/>
    </xf>
    <xf numFmtId="0" fontId="11" fillId="0" borderId="1" xfId="0" applyFont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11" fillId="0" borderId="1" xfId="0" applyFont="1" applyBorder="1" applyAlignment="1">
      <alignment vertical="top" wrapText="1"/>
    </xf>
    <xf numFmtId="0" fontId="4" fillId="8" borderId="2" xfId="0" applyFont="1" applyFill="1" applyBorder="1"/>
    <xf numFmtId="0" fontId="4" fillId="0" borderId="5" xfId="0" applyFont="1" applyBorder="1"/>
    <xf numFmtId="0" fontId="11" fillId="13" borderId="1" xfId="0" applyFont="1" applyFill="1" applyBorder="1" applyAlignment="1">
      <alignment vertical="top" wrapText="1"/>
    </xf>
    <xf numFmtId="0" fontId="11" fillId="0" borderId="5" xfId="0" applyFont="1" applyBorder="1"/>
    <xf numFmtId="0" fontId="11" fillId="0" borderId="5" xfId="0" applyFont="1" applyBorder="1" applyAlignment="1">
      <alignment vertical="top" wrapText="1"/>
    </xf>
    <xf numFmtId="0" fontId="5" fillId="14" borderId="1" xfId="0" applyFont="1" applyFill="1" applyBorder="1" applyAlignment="1">
      <alignment vertical="top" wrapText="1"/>
    </xf>
    <xf numFmtId="0" fontId="5" fillId="14" borderId="0" xfId="0" applyFont="1" applyFill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9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15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9" fontId="4" fillId="0" borderId="0" xfId="0" applyNumberFormat="1" applyFont="1" applyAlignment="1">
      <alignment vertical="top" wrapText="1"/>
    </xf>
    <xf numFmtId="0" fontId="5" fillId="4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7" borderId="0" xfId="0" applyFont="1" applyFill="1" applyAlignment="1">
      <alignment horizontal="center" vertical="top" wrapText="1"/>
    </xf>
    <xf numFmtId="0" fontId="8" fillId="8" borderId="1" xfId="0" applyFont="1" applyFill="1" applyBorder="1" applyAlignment="1">
      <alignment horizontal="center" vertical="top" wrapText="1"/>
    </xf>
    <xf numFmtId="0" fontId="6" fillId="15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9" fontId="5" fillId="16" borderId="1" xfId="0" applyNumberFormat="1" applyFont="1" applyFill="1" applyBorder="1" applyAlignment="1">
      <alignment horizontal="center" vertical="top" wrapText="1"/>
    </xf>
    <xf numFmtId="9" fontId="8" fillId="7" borderId="1" xfId="0" applyNumberFormat="1" applyFont="1" applyFill="1" applyBorder="1" applyAlignment="1">
      <alignment horizontal="center" vertical="top" wrapText="1"/>
    </xf>
    <xf numFmtId="9" fontId="5" fillId="17" borderId="1" xfId="0" applyNumberFormat="1" applyFont="1" applyFill="1" applyBorder="1" applyAlignment="1">
      <alignment horizontal="center" vertical="top" wrapText="1"/>
    </xf>
    <xf numFmtId="9" fontId="6" fillId="15" borderId="1" xfId="0" applyNumberFormat="1" applyFont="1" applyFill="1" applyBorder="1" applyAlignment="1">
      <alignment horizontal="center" vertical="top" wrapText="1"/>
    </xf>
    <xf numFmtId="9" fontId="4" fillId="15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0" applyFont="1" applyFill="1" applyAlignment="1">
      <alignment vertical="top" wrapText="1"/>
    </xf>
    <xf numFmtId="0" fontId="3" fillId="0" borderId="1" xfId="0" applyFont="1" applyBorder="1" applyAlignment="1">
      <alignment horizontal="left" vertical="top" wrapText="1" indent="4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18" borderId="0" xfId="0" applyFont="1" applyFill="1" applyAlignment="1">
      <alignment horizontal="left"/>
    </xf>
    <xf numFmtId="0" fontId="5" fillId="14" borderId="1" xfId="0" applyFont="1" applyFill="1" applyBorder="1" applyAlignment="1">
      <alignment horizontal="center" vertical="top" wrapText="1"/>
    </xf>
    <xf numFmtId="0" fontId="3" fillId="0" borderId="0" xfId="0" quotePrefix="1" applyFont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49" fontId="26" fillId="0" borderId="1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2" xfId="0" quotePrefix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shrinkToFit="1"/>
    </xf>
    <xf numFmtId="0" fontId="30" fillId="0" borderId="1" xfId="0" applyFont="1" applyBorder="1" applyAlignment="1">
      <alignment horizontal="left" vertical="top" shrinkToFit="1"/>
    </xf>
    <xf numFmtId="0" fontId="30" fillId="0" borderId="1" xfId="0" applyFont="1" applyBorder="1" applyAlignment="1">
      <alignment horizontal="left" vertical="top" wrapText="1" shrinkToFit="1"/>
    </xf>
    <xf numFmtId="0" fontId="2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shrinkToFit="1"/>
    </xf>
    <xf numFmtId="0" fontId="4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vertical="center" shrinkToFit="1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14" borderId="1" xfId="0" applyFont="1" applyFill="1" applyBorder="1" applyAlignment="1">
      <alignment horizontal="center" vertical="top" wrapText="1"/>
    </xf>
    <xf numFmtId="0" fontId="5" fillId="14" borderId="6" xfId="0" applyFont="1" applyFill="1" applyBorder="1" applyAlignment="1">
      <alignment horizontal="center" vertical="top" wrapText="1"/>
    </xf>
    <xf numFmtId="0" fontId="5" fillId="14" borderId="7" xfId="0" applyFont="1" applyFill="1" applyBorder="1" applyAlignment="1">
      <alignment horizontal="center" vertical="top" wrapText="1"/>
    </xf>
    <xf numFmtId="0" fontId="5" fillId="14" borderId="8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5" fillId="14" borderId="6" xfId="0" applyFont="1" applyFill="1" applyBorder="1" applyAlignment="1">
      <alignment horizontal="left" vertical="top" wrapText="1"/>
    </xf>
    <xf numFmtId="0" fontId="5" fillId="14" borderId="8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14" borderId="0" xfId="0" applyFont="1" applyFill="1" applyAlignment="1">
      <alignment horizontal="left" vertical="top" wrapText="1"/>
    </xf>
    <xf numFmtId="0" fontId="5" fillId="14" borderId="13" xfId="0" applyFont="1" applyFill="1" applyBorder="1" applyAlignment="1">
      <alignment horizontal="left" vertical="top" wrapText="1"/>
    </xf>
    <xf numFmtId="0" fontId="5" fillId="14" borderId="12" xfId="0" applyFont="1" applyFill="1" applyBorder="1" applyAlignment="1">
      <alignment horizontal="left" vertical="top" wrapText="1"/>
    </xf>
    <xf numFmtId="0" fontId="5" fillId="14" borderId="14" xfId="0" applyFont="1" applyFill="1" applyBorder="1" applyAlignment="1">
      <alignment horizontal="left" vertical="top" wrapText="1"/>
    </xf>
    <xf numFmtId="164" fontId="9" fillId="12" borderId="0" xfId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0" fillId="0" borderId="1" xfId="0" applyFont="1" applyBorder="1" applyAlignment="1">
      <alignment horizontal="left" vertical="top" shrinkToFit="1"/>
    </xf>
    <xf numFmtId="0" fontId="2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 shrinkToFi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 shrinkToFit="1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7" fillId="0" borderId="4" xfId="0" applyFont="1" applyBorder="1" applyAlignment="1">
      <alignment horizontal="left" vertical="top"/>
    </xf>
  </cellXfs>
  <cellStyles count="2">
    <cellStyle name="Normal" xfId="0" builtinId="0"/>
    <cellStyle name="Normal 3" xfId="1" xr:uid="{00000000-0005-0000-0000-000024000000}"/>
  </cellStyles>
  <dxfs count="986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  <alignment horizontal="left"/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en-US" sz="1400">
                <a:latin typeface="Arial" panose="020B0604020202020204" pitchFamily="7" charset="0"/>
                <a:cs typeface="Arial" panose="020B0604020202020204" pitchFamily="7" charset="0"/>
              </a:rPr>
              <a:t>Test</a:t>
            </a:r>
            <a:r>
              <a:rPr lang="en-US" sz="1400" baseline="0">
                <a:latin typeface="Arial" panose="020B0604020202020204" pitchFamily="7" charset="0"/>
                <a:cs typeface="Arial" panose="020B0604020202020204" pitchFamily="7" charset="0"/>
              </a:rPr>
              <a:t> Case Execution</a:t>
            </a:r>
            <a:endParaRPr lang="en-US" sz="1400"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B01-4D58-A3F1-57ACA2ECE6F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B01-4D58-A3F1-57ACA2ECE6F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B01-4D58-A3F1-57ACA2ECE6FD}"/>
              </c:ext>
            </c:extLst>
          </c:dPt>
          <c:dLbls>
            <c:dLbl>
              <c:idx val="2"/>
              <c:layout>
                <c:manualLayout>
                  <c:x val="5.9547025371828502E-2"/>
                  <c:y val="1.0589822105570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01-4D58-A3F1-57ACA2ECE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Summary!$I$26:$K$26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1-4D58-A3F1-57ACA2EC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2.5586353944562899E-2"/>
          <c:y val="0.17141533565044401"/>
          <c:w val="0.93745557924662404"/>
          <c:h val="0.600969518148534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CE-4E14-8D5F-60729CC949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CE-4E14-8D5F-60729CC949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CE-4E14-8D5F-60729CC949E8}"/>
              </c:ext>
            </c:extLst>
          </c:dPt>
          <c:cat>
            <c:strRef>
              <c:f>'Execution Report'!$C$8:$C$10</c:f>
              <c:strCache>
                <c:ptCount val="3"/>
                <c:pt idx="0">
                  <c:v>Number of test cases passed</c:v>
                </c:pt>
                <c:pt idx="1">
                  <c:v>Number of test cases failed</c:v>
                </c:pt>
                <c:pt idx="2">
                  <c:v>Number of test cases not executed</c:v>
                </c:pt>
              </c:strCache>
            </c:strRef>
          </c:cat>
          <c:val>
            <c:numRef>
              <c:f>'Execution Report'!$D$8:$D$10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CE-4E14-8D5F-60729CC9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38100</xdr:rowOff>
    </xdr:from>
    <xdr:to>
      <xdr:col>1</xdr:col>
      <xdr:colOff>504825</xdr:colOff>
      <xdr:row>2</xdr:row>
      <xdr:rowOff>28575</xdr:rowOff>
    </xdr:to>
    <xdr:pic>
      <xdr:nvPicPr>
        <xdr:cNvPr id="12735682" name="Picture 1" descr="csc_rgb_pos_Ltr">
          <a:extLst>
            <a:ext uri="{FF2B5EF4-FFF2-40B4-BE49-F238E27FC236}">
              <a16:creationId xmlns:a16="http://schemas.microsoft.com/office/drawing/2014/main" id="{00000000-0008-0000-0000-0000C254C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7650" y="38100"/>
          <a:ext cx="53149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11205</xdr:colOff>
      <xdr:row>24</xdr:row>
      <xdr:rowOff>11206</xdr:rowOff>
    </xdr:from>
    <xdr:to>
      <xdr:col>18</xdr:col>
      <xdr:colOff>795617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1</xdr:row>
          <xdr:rowOff>60960</xdr:rowOff>
        </xdr:from>
        <xdr:to>
          <xdr:col>2</xdr:col>
          <xdr:colOff>1668780</xdr:colOff>
          <xdr:row>3</xdr:row>
          <xdr:rowOff>76200</xdr:rowOff>
        </xdr:to>
        <xdr:sp macro="" textlink="">
          <xdr:nvSpPr>
            <xdr:cNvPr id="4108" name="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Fill Tests &amp; Results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</xdr:colOff>
          <xdr:row>0</xdr:row>
          <xdr:rowOff>38100</xdr:rowOff>
        </xdr:from>
        <xdr:to>
          <xdr:col>0</xdr:col>
          <xdr:colOff>1661160</xdr:colOff>
          <xdr:row>2</xdr:row>
          <xdr:rowOff>22860</xdr:rowOff>
        </xdr:to>
        <xdr:sp macro="" textlink="">
          <xdr:nvSpPr>
            <xdr:cNvPr id="195587" name="Button 3" hidden="1">
              <a:extLst>
                <a:ext uri="{63B3BB69-23CF-44E3-9099-C40C66FF867C}">
                  <a14:compatExt spid="_x0000_s195587"/>
                </a:ext>
                <a:ext uri="{FF2B5EF4-FFF2-40B4-BE49-F238E27FC236}">
                  <a16:creationId xmlns:a16="http://schemas.microsoft.com/office/drawing/2014/main" id="{00000000-0008-0000-0500-000003F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Generate Execution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1314450</xdr:colOff>
      <xdr:row>14</xdr:row>
      <xdr:rowOff>185736</xdr:rowOff>
    </xdr:from>
    <xdr:to>
      <xdr:col>4</xdr:col>
      <xdr:colOff>9525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B4:E12" headerRowCount="0" totalsRowShown="0">
  <tableColumns count="4">
    <tableColumn id="1" xr3:uid="{00000000-0010-0000-0000-000001000000}" name="Column1" dataDxfId="983"/>
    <tableColumn id="2" xr3:uid="{00000000-0010-0000-0000-000002000000}" name="Column2" dataDxfId="982"/>
    <tableColumn id="3" xr3:uid="{00000000-0010-0000-0000-000003000000}" name="Column3" dataDxfId="981"/>
    <tableColumn id="4" xr3:uid="{00000000-0010-0000-0000-000004000000}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4:H40"/>
  <sheetViews>
    <sheetView zoomScale="80" zoomScaleNormal="80" workbookViewId="0">
      <selection activeCell="A25" sqref="A25:XFD25"/>
    </sheetView>
  </sheetViews>
  <sheetFormatPr defaultColWidth="9.109375" defaultRowHeight="13.8"/>
  <cols>
    <col min="1" max="1" width="4" style="49" customWidth="1"/>
    <col min="2" max="3" width="9.109375" style="49"/>
    <col min="4" max="4" width="17.109375" style="49" customWidth="1"/>
    <col min="5" max="5" width="55.109375" style="49" customWidth="1"/>
    <col min="6" max="6" width="15.6640625" style="49" customWidth="1"/>
    <col min="7" max="7" width="18.33203125" style="49" customWidth="1"/>
    <col min="8" max="8" width="20.6640625" style="49" customWidth="1"/>
    <col min="9" max="16384" width="9.109375" style="49"/>
  </cols>
  <sheetData>
    <row r="4" spans="2:8" ht="20.399999999999999">
      <c r="B4" s="135" t="s">
        <v>0</v>
      </c>
      <c r="C4" s="135"/>
      <c r="D4" s="135"/>
      <c r="E4" s="135"/>
      <c r="F4" s="135"/>
      <c r="G4" s="135"/>
      <c r="H4" s="135"/>
    </row>
    <row r="5" spans="2:8" ht="20.399999999999999">
      <c r="B5" s="106"/>
      <c r="C5" s="106"/>
      <c r="D5" s="106"/>
      <c r="E5" s="105" t="s">
        <v>1</v>
      </c>
      <c r="F5" s="106"/>
      <c r="G5" s="106"/>
      <c r="H5" s="106"/>
    </row>
    <row r="8" spans="2:8" ht="17.399999999999999">
      <c r="B8" s="107" t="s">
        <v>2</v>
      </c>
      <c r="C8" s="107"/>
      <c r="D8" s="107"/>
      <c r="E8" s="107"/>
      <c r="F8" s="107"/>
      <c r="G8" s="107"/>
      <c r="H8" s="107"/>
    </row>
    <row r="9" spans="2:8">
      <c r="B9" s="108" t="s">
        <v>3</v>
      </c>
      <c r="C9" s="108" t="s">
        <v>4</v>
      </c>
      <c r="D9" s="108" t="s">
        <v>5</v>
      </c>
      <c r="E9" s="108" t="s">
        <v>6</v>
      </c>
      <c r="F9" s="108" t="s">
        <v>7</v>
      </c>
      <c r="G9" s="108" t="s">
        <v>8</v>
      </c>
      <c r="H9" s="108" t="s">
        <v>9</v>
      </c>
    </row>
    <row r="10" spans="2:8">
      <c r="B10" s="37"/>
      <c r="C10" s="40">
        <v>0.1</v>
      </c>
      <c r="D10" s="40" t="s">
        <v>10</v>
      </c>
      <c r="E10" s="40" t="s">
        <v>11</v>
      </c>
      <c r="F10" s="40"/>
      <c r="G10" s="40"/>
      <c r="H10" s="40"/>
    </row>
    <row r="11" spans="2:8">
      <c r="B11" s="37"/>
      <c r="C11" s="40"/>
      <c r="D11" s="40"/>
      <c r="E11" s="40"/>
      <c r="F11" s="98"/>
      <c r="G11" s="40"/>
      <c r="H11" s="40"/>
    </row>
    <row r="12" spans="2:8">
      <c r="B12" s="37"/>
      <c r="C12" s="40"/>
      <c r="D12" s="40"/>
      <c r="E12" s="40"/>
      <c r="F12" s="40"/>
      <c r="G12" s="40"/>
      <c r="H12" s="40"/>
    </row>
    <row r="13" spans="2:8">
      <c r="B13" s="37"/>
      <c r="C13" s="40"/>
      <c r="D13" s="40"/>
      <c r="E13" s="40"/>
      <c r="F13" s="40"/>
      <c r="G13" s="40"/>
      <c r="H13" s="40"/>
    </row>
    <row r="14" spans="2:8">
      <c r="B14" s="37"/>
      <c r="C14" s="40"/>
      <c r="D14" s="40"/>
      <c r="E14" s="40"/>
      <c r="F14" s="40"/>
      <c r="G14" s="40"/>
      <c r="H14" s="40"/>
    </row>
    <row r="15" spans="2:8">
      <c r="B15" s="37"/>
      <c r="C15" s="40"/>
      <c r="D15" s="40"/>
      <c r="E15" s="40"/>
      <c r="F15" s="40"/>
      <c r="G15" s="40"/>
      <c r="H15" s="40"/>
    </row>
    <row r="20" spans="2:8" ht="17.399999999999999">
      <c r="B20" s="107" t="s">
        <v>12</v>
      </c>
      <c r="C20" s="107"/>
      <c r="D20" s="107"/>
      <c r="E20" s="107"/>
      <c r="F20" s="107"/>
      <c r="G20" s="107"/>
      <c r="H20" s="107"/>
    </row>
    <row r="21" spans="2:8">
      <c r="B21" s="131" t="s">
        <v>13</v>
      </c>
      <c r="C21" s="131"/>
      <c r="D21" s="131"/>
      <c r="E21" s="131" t="s">
        <v>14</v>
      </c>
      <c r="F21" s="131"/>
      <c r="G21" s="131"/>
      <c r="H21" s="131"/>
    </row>
    <row r="22" spans="2:8">
      <c r="B22" s="128" t="s">
        <v>15</v>
      </c>
      <c r="C22" s="129"/>
      <c r="D22" s="130"/>
      <c r="E22" s="128" t="s">
        <v>16</v>
      </c>
      <c r="F22" s="129"/>
      <c r="G22" s="129"/>
      <c r="H22" s="130"/>
    </row>
    <row r="23" spans="2:8">
      <c r="B23" s="128" t="s">
        <v>17</v>
      </c>
      <c r="C23" s="129"/>
      <c r="D23" s="130"/>
      <c r="E23" s="128" t="s">
        <v>18</v>
      </c>
      <c r="F23" s="129"/>
      <c r="G23" s="129"/>
      <c r="H23" s="130"/>
    </row>
    <row r="24" spans="2:8">
      <c r="B24" s="128" t="s">
        <v>19</v>
      </c>
      <c r="C24" s="129"/>
      <c r="D24" s="130"/>
      <c r="E24" s="128" t="s">
        <v>20</v>
      </c>
      <c r="F24" s="129"/>
      <c r="G24" s="129"/>
      <c r="H24" s="130"/>
    </row>
    <row r="25" spans="2:8">
      <c r="B25" s="128" t="s">
        <v>21</v>
      </c>
      <c r="C25" s="129"/>
      <c r="D25" s="130"/>
      <c r="E25" s="128" t="s">
        <v>22</v>
      </c>
      <c r="F25" s="129"/>
      <c r="G25" s="129"/>
      <c r="H25" s="130"/>
    </row>
    <row r="30" spans="2:8" ht="17.399999999999999">
      <c r="B30" s="107" t="s">
        <v>23</v>
      </c>
      <c r="C30" s="107"/>
      <c r="D30" s="107"/>
      <c r="E30" s="107"/>
      <c r="F30" s="107"/>
      <c r="G30" s="107"/>
      <c r="H30" s="107"/>
    </row>
    <row r="31" spans="2:8">
      <c r="B31" s="131" t="s">
        <v>13</v>
      </c>
      <c r="C31" s="131"/>
      <c r="D31" s="131"/>
      <c r="E31" s="132" t="s">
        <v>24</v>
      </c>
      <c r="F31" s="133"/>
      <c r="G31" s="133"/>
      <c r="H31" s="134"/>
    </row>
    <row r="32" spans="2:8">
      <c r="B32" s="128"/>
      <c r="C32" s="129"/>
      <c r="D32" s="130"/>
      <c r="E32" s="128"/>
      <c r="F32" s="129"/>
      <c r="G32" s="129"/>
      <c r="H32" s="130"/>
    </row>
    <row r="33" spans="2:8">
      <c r="B33" s="128"/>
      <c r="C33" s="129"/>
      <c r="D33" s="130"/>
      <c r="E33" s="128"/>
      <c r="F33" s="129"/>
      <c r="G33" s="129"/>
      <c r="H33" s="130"/>
    </row>
    <row r="34" spans="2:8">
      <c r="B34" s="128"/>
      <c r="C34" s="129"/>
      <c r="D34" s="130"/>
      <c r="E34" s="128"/>
      <c r="F34" s="129"/>
      <c r="G34" s="129"/>
      <c r="H34" s="130"/>
    </row>
    <row r="35" spans="2:8">
      <c r="B35" s="128"/>
      <c r="C35" s="129"/>
      <c r="D35" s="130"/>
      <c r="E35" s="128"/>
      <c r="F35" s="129"/>
      <c r="G35" s="129"/>
      <c r="H35" s="130"/>
    </row>
    <row r="36" spans="2:8">
      <c r="B36" s="128"/>
      <c r="C36" s="129"/>
      <c r="D36" s="130"/>
      <c r="E36" s="128"/>
      <c r="F36" s="129"/>
      <c r="G36" s="129"/>
      <c r="H36" s="130"/>
    </row>
    <row r="37" spans="2:8">
      <c r="B37" s="128"/>
      <c r="C37" s="129"/>
      <c r="D37" s="130"/>
      <c r="E37" s="128"/>
      <c r="F37" s="129"/>
      <c r="G37" s="129"/>
      <c r="H37" s="130"/>
    </row>
    <row r="38" spans="2:8">
      <c r="B38" s="128"/>
      <c r="C38" s="129"/>
      <c r="D38" s="130"/>
      <c r="E38" s="128"/>
      <c r="F38" s="129"/>
      <c r="G38" s="129"/>
      <c r="H38" s="130"/>
    </row>
    <row r="39" spans="2:8">
      <c r="B39" s="128"/>
      <c r="C39" s="129"/>
      <c r="D39" s="130"/>
      <c r="E39" s="128"/>
      <c r="F39" s="129"/>
      <c r="G39" s="129"/>
      <c r="H39" s="130"/>
    </row>
    <row r="40" spans="2:8">
      <c r="B40" s="128"/>
      <c r="C40" s="129"/>
      <c r="D40" s="130"/>
      <c r="E40" s="128"/>
      <c r="F40" s="129"/>
      <c r="G40" s="129"/>
      <c r="H40" s="130"/>
    </row>
  </sheetData>
  <customSheetViews>
    <customSheetView guid="{73FE07CD-CB3A-4CF2-A325-2324C67C3A9F}" scale="80" state="hidden">
      <selection activeCell="E35" sqref="E35:H35"/>
      <pageMargins left="0.7" right="0.7" top="0.75" bottom="0.75" header="0.3" footer="0.3"/>
      <pageSetup orientation="portrait"/>
    </customSheetView>
    <customSheetView guid="{1A386C16-A172-4FFD-9694-1A7F4196D91C}" scale="80" state="hidden">
      <selection activeCell="E35" sqref="E35:H35"/>
      <pageMargins left="0.7" right="0.7" top="0.75" bottom="0.75" header="0.3" footer="0.3"/>
      <pageSetup orientation="portrait"/>
    </customSheetView>
    <customSheetView guid="{6E4DD380-63C5-46F9-A014-811CE342EF8F}" scale="80" state="hidden">
      <selection activeCell="E35" sqref="E35:H35"/>
      <pageMargins left="0.7" right="0.7" top="0.75" bottom="0.75" header="0.3" footer="0.3"/>
      <pageSetup orientation="portrait"/>
    </customSheetView>
    <customSheetView guid="{7964A350-7960-49AD-BBAE-B60393776134}" scale="80" state="hidden">
      <selection activeCell="E35" sqref="E35:H35"/>
      <pageMargins left="0.7" right="0.7" top="0.75" bottom="0.75" header="0.3" footer="0.3"/>
      <pageSetup orientation="portrait"/>
    </customSheetView>
  </customSheetViews>
  <mergeCells count="31">
    <mergeCell ref="B4:H4"/>
    <mergeCell ref="B21:D21"/>
    <mergeCell ref="E21:H21"/>
    <mergeCell ref="B22:D22"/>
    <mergeCell ref="E22:H22"/>
    <mergeCell ref="B23:D23"/>
    <mergeCell ref="E23:H23"/>
    <mergeCell ref="B24:D24"/>
    <mergeCell ref="E24:H24"/>
    <mergeCell ref="B25:D25"/>
    <mergeCell ref="E25:H25"/>
    <mergeCell ref="B31:D31"/>
    <mergeCell ref="E31:H31"/>
    <mergeCell ref="B32:D32"/>
    <mergeCell ref="E32:H32"/>
    <mergeCell ref="B33:D33"/>
    <mergeCell ref="E33:H33"/>
    <mergeCell ref="B34:D34"/>
    <mergeCell ref="E34:H34"/>
    <mergeCell ref="B35:D35"/>
    <mergeCell ref="E35:H35"/>
    <mergeCell ref="B36:D36"/>
    <mergeCell ref="E36:H36"/>
    <mergeCell ref="B40:D40"/>
    <mergeCell ref="E40:H40"/>
    <mergeCell ref="B37:D37"/>
    <mergeCell ref="E37:H37"/>
    <mergeCell ref="B38:D38"/>
    <mergeCell ref="E38:H38"/>
    <mergeCell ref="B39:D39"/>
    <mergeCell ref="E39:H39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C100-A780-4A57-A918-EBB945C890F1}">
  <dimension ref="A1:R94"/>
  <sheetViews>
    <sheetView topLeftCell="A53" workbookViewId="0">
      <selection activeCell="D71" sqref="D71:D73"/>
    </sheetView>
  </sheetViews>
  <sheetFormatPr defaultColWidth="9.109375" defaultRowHeight="13.2" outlineLevelRow="1" outlineLevelCol="1"/>
  <cols>
    <col min="1" max="1" width="31.5546875" style="2" customWidth="1"/>
    <col min="2" max="2" width="6.88671875" style="2" customWidth="1"/>
    <col min="3" max="3" width="55.77734375" style="2" customWidth="1"/>
    <col min="4" max="4" width="45.44140625" style="2" bestFit="1" customWidth="1"/>
    <col min="5" max="5" width="9.109375" style="2"/>
    <col min="6" max="6" width="49" style="2" customWidth="1"/>
    <col min="7" max="7" width="81" style="2" bestFit="1" customWidth="1"/>
    <col min="8" max="8" width="21.44140625" style="2" hidden="1" customWidth="1"/>
    <col min="9" max="9" width="13.44140625" style="2" hidden="1" customWidth="1"/>
    <col min="10" max="10" width="14.33203125" style="2" hidden="1" customWidth="1"/>
    <col min="11" max="11" width="11.5546875" style="2" hidden="1" customWidth="1"/>
    <col min="12" max="12" width="9" style="2" customWidth="1"/>
    <col min="13" max="13" width="8.44140625" style="2" customWidth="1" outlineLevel="1"/>
    <col min="14" max="15" width="13.5546875" style="2" customWidth="1" outlineLevel="1"/>
    <col min="16" max="16" width="28.88671875" style="2" customWidth="1" outlineLevel="1"/>
    <col min="17" max="18" width="27.5546875" style="2" customWidth="1" outlineLevel="1"/>
    <col min="19" max="16384" width="9.109375" style="2"/>
  </cols>
  <sheetData>
    <row r="1" spans="1:18" ht="20.399999999999999" customHeight="1"/>
    <row r="2" spans="1:18" ht="39.6" outlineLevel="1">
      <c r="B2" s="5" t="s">
        <v>162</v>
      </c>
      <c r="C2" s="37">
        <v>45102</v>
      </c>
      <c r="G2" s="7" t="s">
        <v>130</v>
      </c>
      <c r="H2" s="7"/>
      <c r="I2" s="7"/>
      <c r="J2" s="7"/>
      <c r="K2" s="7"/>
      <c r="L2" s="7">
        <f>COUNT(Chrome!B1:B104)</f>
        <v>35</v>
      </c>
      <c r="N2" s="43"/>
      <c r="O2" s="44" t="s">
        <v>163</v>
      </c>
      <c r="P2" s="110" t="s">
        <v>280</v>
      </c>
    </row>
    <row r="3" spans="1:18" ht="26.4" outlineLevel="1">
      <c r="B3" s="5" t="s">
        <v>164</v>
      </c>
      <c r="C3" s="110" t="s">
        <v>279</v>
      </c>
      <c r="G3" s="7" t="s">
        <v>131</v>
      </c>
      <c r="H3" s="7" t="s">
        <v>132</v>
      </c>
      <c r="I3" s="7"/>
      <c r="J3" s="7"/>
      <c r="K3" s="7"/>
      <c r="L3" s="7">
        <f>L2-L5</f>
        <v>0</v>
      </c>
      <c r="N3" s="43"/>
      <c r="O3" s="44" t="s">
        <v>165</v>
      </c>
      <c r="P3" s="116" t="s">
        <v>281</v>
      </c>
    </row>
    <row r="4" spans="1:18" outlineLevel="1">
      <c r="G4" s="7" t="s">
        <v>133</v>
      </c>
      <c r="H4" s="7" t="s">
        <v>134</v>
      </c>
      <c r="I4" s="7"/>
      <c r="J4" s="7"/>
      <c r="K4" s="7"/>
      <c r="L4" s="7">
        <f>L11</f>
        <v>0</v>
      </c>
      <c r="N4" s="43"/>
      <c r="O4" s="44" t="s">
        <v>166</v>
      </c>
      <c r="P4" s="110" t="s">
        <v>279</v>
      </c>
    </row>
    <row r="5" spans="1:18" ht="26.4" outlineLevel="1">
      <c r="A5" s="9"/>
      <c r="B5" s="9"/>
      <c r="C5" s="9"/>
      <c r="D5" s="9"/>
      <c r="E5" s="9"/>
      <c r="G5" s="7" t="s">
        <v>135</v>
      </c>
      <c r="H5" s="7" t="s">
        <v>136</v>
      </c>
      <c r="I5" s="7"/>
      <c r="J5" s="7"/>
      <c r="K5" s="7"/>
      <c r="L5" s="7">
        <f>L2-(L6+L7)</f>
        <v>35</v>
      </c>
      <c r="N5" s="43"/>
      <c r="O5" s="44" t="s">
        <v>167</v>
      </c>
      <c r="P5" s="37">
        <v>45102</v>
      </c>
    </row>
    <row r="6" spans="1:18" outlineLevel="1">
      <c r="B6" s="159" t="s">
        <v>14</v>
      </c>
      <c r="C6" s="162"/>
      <c r="G6" s="12" t="s">
        <v>95</v>
      </c>
      <c r="H6" s="12" t="s">
        <v>137</v>
      </c>
      <c r="I6" s="12"/>
      <c r="J6" s="12"/>
      <c r="K6" s="12"/>
      <c r="L6" s="12">
        <f>COUNTIF(Chrome!O1:O104,"Passed")</f>
        <v>0</v>
      </c>
      <c r="N6" s="43"/>
      <c r="O6" s="44" t="s">
        <v>168</v>
      </c>
      <c r="P6" s="37">
        <v>45102</v>
      </c>
    </row>
    <row r="7" spans="1:18" outlineLevel="1">
      <c r="B7" s="160"/>
      <c r="C7" s="163"/>
      <c r="G7" s="15" t="s">
        <v>97</v>
      </c>
      <c r="H7" s="15" t="s">
        <v>138</v>
      </c>
      <c r="I7" s="15"/>
      <c r="J7" s="15"/>
      <c r="K7" s="15"/>
      <c r="L7" s="15">
        <f>COUNTIF(Chrome!O1:O104,"Failed")</f>
        <v>0</v>
      </c>
    </row>
    <row r="8" spans="1:18" outlineLevel="1">
      <c r="B8" s="160"/>
      <c r="C8" s="163"/>
      <c r="G8" s="16" t="s">
        <v>98</v>
      </c>
      <c r="H8" s="16" t="s">
        <v>139</v>
      </c>
      <c r="I8" s="16"/>
      <c r="J8" s="16"/>
      <c r="K8" s="16"/>
      <c r="L8" s="16">
        <f>COUNTIF(Chrome!O1:O104,"Not Supported in Build")</f>
        <v>0</v>
      </c>
    </row>
    <row r="9" spans="1:18" outlineLevel="1">
      <c r="B9" s="161"/>
      <c r="C9" s="164"/>
      <c r="G9" s="16" t="s">
        <v>99</v>
      </c>
      <c r="H9" s="16" t="s">
        <v>140</v>
      </c>
      <c r="I9" s="16"/>
      <c r="J9" s="16"/>
      <c r="K9" s="16"/>
      <c r="L9" s="16">
        <f>COUNTIF(Chrome!O1:O104,"Related to Known Issue")</f>
        <v>0</v>
      </c>
    </row>
    <row r="10" spans="1:18" outlineLevel="1">
      <c r="G10" s="16" t="s">
        <v>100</v>
      </c>
      <c r="H10" s="16" t="s">
        <v>141</v>
      </c>
      <c r="I10" s="16"/>
      <c r="J10" s="16"/>
      <c r="K10" s="16"/>
      <c r="L10" s="16">
        <f>COUNTIF(Chrome!O1:O104,"Execution Prevented by Bug")</f>
        <v>0</v>
      </c>
    </row>
    <row r="11" spans="1:18" outlineLevel="1">
      <c r="G11" s="16" t="s">
        <v>101</v>
      </c>
      <c r="H11" s="16" t="s">
        <v>142</v>
      </c>
      <c r="I11" s="16"/>
      <c r="J11" s="16"/>
      <c r="K11" s="16"/>
      <c r="L11" s="16">
        <f>COUNTIF(Chrome!O1:O104,"Blocked by Other Reason")</f>
        <v>0</v>
      </c>
    </row>
    <row r="12" spans="1:18" outlineLevel="1">
      <c r="G12" s="19" t="s">
        <v>102</v>
      </c>
      <c r="H12" s="19" t="s">
        <v>143</v>
      </c>
      <c r="I12" s="19"/>
      <c r="J12" s="19"/>
      <c r="K12" s="19"/>
      <c r="L12" s="19">
        <f>COUNTIF(Chrome!O1:O104,"Impacted by Fix/Change")</f>
        <v>0</v>
      </c>
    </row>
    <row r="13" spans="1:18" outlineLevel="1">
      <c r="G13" s="20" t="s">
        <v>103</v>
      </c>
      <c r="H13" s="20" t="s">
        <v>144</v>
      </c>
      <c r="I13" s="20"/>
      <c r="J13" s="20"/>
      <c r="K13" s="20"/>
      <c r="L13" s="20">
        <f>COUNTIF(Chrome!O1:O104,"Not Run")</f>
        <v>0</v>
      </c>
    </row>
    <row r="14" spans="1:18" outlineLevel="1"/>
    <row r="15" spans="1:18" ht="7.5" customHeight="1"/>
    <row r="16" spans="1:18" ht="39.6">
      <c r="A16" s="112" t="s">
        <v>169</v>
      </c>
      <c r="B16" s="112" t="s">
        <v>31</v>
      </c>
      <c r="C16" s="112" t="s">
        <v>33</v>
      </c>
      <c r="D16" s="112" t="s">
        <v>37</v>
      </c>
      <c r="E16" s="112" t="s">
        <v>39</v>
      </c>
      <c r="F16" s="112" t="s">
        <v>41</v>
      </c>
      <c r="G16" s="112" t="s">
        <v>43</v>
      </c>
      <c r="H16" s="112" t="s">
        <v>45</v>
      </c>
      <c r="I16" s="112" t="s">
        <v>164</v>
      </c>
      <c r="J16" s="112" t="s">
        <v>170</v>
      </c>
      <c r="K16" s="112" t="s">
        <v>145</v>
      </c>
      <c r="L16" s="112" t="s">
        <v>171</v>
      </c>
      <c r="M16" s="112" t="s">
        <v>49</v>
      </c>
      <c r="N16" s="112" t="s">
        <v>172</v>
      </c>
      <c r="O16" s="112" t="s">
        <v>173</v>
      </c>
      <c r="P16" s="112" t="s">
        <v>69</v>
      </c>
      <c r="Q16" s="112" t="s">
        <v>71</v>
      </c>
      <c r="R16" s="112" t="s">
        <v>14</v>
      </c>
    </row>
    <row r="17" spans="1:18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5"/>
      <c r="R17" s="45"/>
    </row>
    <row r="18" spans="1:18" ht="43.2" customHeight="1" outlineLevel="1">
      <c r="A18" s="171" t="s">
        <v>180</v>
      </c>
      <c r="B18" s="168">
        <v>1</v>
      </c>
      <c r="C18" s="165" t="s">
        <v>179</v>
      </c>
      <c r="D18" s="165" t="s">
        <v>313</v>
      </c>
      <c r="E18" s="111">
        <v>1</v>
      </c>
      <c r="F18" s="115" t="s">
        <v>181</v>
      </c>
      <c r="G18" s="113" t="s">
        <v>182</v>
      </c>
      <c r="H18" s="40"/>
      <c r="I18" s="40"/>
      <c r="J18" s="40"/>
      <c r="K18" s="40"/>
      <c r="L18" s="41" t="s">
        <v>94</v>
      </c>
      <c r="M18" s="40" t="s">
        <v>80</v>
      </c>
      <c r="N18" s="40"/>
      <c r="O18" s="40"/>
      <c r="P18" s="40"/>
      <c r="Q18" s="40"/>
      <c r="R18" s="40"/>
    </row>
    <row r="19" spans="1:18" ht="28.8" outlineLevel="1">
      <c r="A19" s="172"/>
      <c r="B19" s="169"/>
      <c r="C19" s="166"/>
      <c r="D19" s="166"/>
      <c r="E19" s="111">
        <v>2</v>
      </c>
      <c r="F19" s="115" t="s">
        <v>183</v>
      </c>
      <c r="G19" s="113" t="s">
        <v>184</v>
      </c>
      <c r="H19" s="40"/>
      <c r="I19" s="40"/>
      <c r="J19" s="40"/>
      <c r="K19" s="40"/>
      <c r="L19" s="41" t="s">
        <v>94</v>
      </c>
      <c r="M19" s="40" t="s">
        <v>80</v>
      </c>
      <c r="N19" s="40"/>
      <c r="O19" s="40"/>
      <c r="P19" s="40"/>
      <c r="Q19" s="40"/>
      <c r="R19" s="40"/>
    </row>
    <row r="20" spans="1:18" ht="28.8" outlineLevel="1">
      <c r="A20" s="172"/>
      <c r="B20" s="170"/>
      <c r="C20" s="167"/>
      <c r="D20" s="167"/>
      <c r="E20" s="111">
        <v>3</v>
      </c>
      <c r="F20" s="115" t="s">
        <v>185</v>
      </c>
      <c r="G20" s="113" t="s">
        <v>186</v>
      </c>
      <c r="H20" s="40"/>
      <c r="I20" s="40"/>
      <c r="J20" s="40"/>
      <c r="K20" s="40"/>
      <c r="L20" s="41" t="s">
        <v>94</v>
      </c>
      <c r="M20" s="40" t="s">
        <v>80</v>
      </c>
      <c r="N20" s="40"/>
      <c r="O20" s="40"/>
      <c r="P20" s="40"/>
      <c r="Q20" s="40"/>
      <c r="R20" s="40"/>
    </row>
    <row r="21" spans="1:18" ht="43.2" customHeight="1" outlineLevel="1">
      <c r="A21" s="172"/>
      <c r="B21" s="168">
        <v>2</v>
      </c>
      <c r="C21" s="165" t="s">
        <v>187</v>
      </c>
      <c r="D21" s="165" t="s">
        <v>314</v>
      </c>
      <c r="E21" s="111">
        <v>1</v>
      </c>
      <c r="F21" s="115" t="s">
        <v>181</v>
      </c>
      <c r="G21" s="113" t="s">
        <v>182</v>
      </c>
      <c r="H21" s="40"/>
      <c r="I21" s="40"/>
      <c r="J21" s="40"/>
      <c r="K21" s="40"/>
      <c r="L21" s="41"/>
      <c r="M21" s="40"/>
      <c r="N21" s="40"/>
      <c r="O21" s="40"/>
      <c r="P21" s="40"/>
      <c r="Q21" s="40"/>
      <c r="R21" s="40"/>
    </row>
    <row r="22" spans="1:18" ht="28.8" outlineLevel="1">
      <c r="A22" s="172"/>
      <c r="B22" s="169"/>
      <c r="C22" s="166"/>
      <c r="D22" s="166"/>
      <c r="E22" s="111">
        <v>2</v>
      </c>
      <c r="F22" s="115" t="s">
        <v>183</v>
      </c>
      <c r="G22" s="113" t="s">
        <v>184</v>
      </c>
      <c r="H22" s="40"/>
      <c r="I22" s="40"/>
      <c r="J22" s="40"/>
      <c r="K22" s="40"/>
      <c r="L22" s="41"/>
      <c r="M22" s="40"/>
      <c r="N22" s="40"/>
      <c r="O22" s="40"/>
      <c r="P22" s="40"/>
      <c r="Q22" s="40"/>
      <c r="R22" s="40"/>
    </row>
    <row r="23" spans="1:18" ht="28.8" outlineLevel="1">
      <c r="A23" s="173"/>
      <c r="B23" s="170"/>
      <c r="C23" s="167"/>
      <c r="D23" s="167"/>
      <c r="E23" s="111">
        <v>3</v>
      </c>
      <c r="F23" s="115" t="s">
        <v>185</v>
      </c>
      <c r="G23" s="113" t="s">
        <v>188</v>
      </c>
      <c r="H23" s="40"/>
      <c r="I23" s="40"/>
      <c r="J23" s="40"/>
      <c r="K23" s="126"/>
      <c r="L23" s="41"/>
      <c r="M23" s="40"/>
      <c r="N23" s="40"/>
      <c r="O23" s="40"/>
      <c r="P23" s="40"/>
      <c r="Q23" s="40"/>
      <c r="R23" s="40"/>
    </row>
    <row r="24" spans="1:18" ht="28.8" outlineLevel="1">
      <c r="A24" s="157" t="s">
        <v>191</v>
      </c>
      <c r="B24" s="156">
        <v>3</v>
      </c>
      <c r="C24" s="155" t="s">
        <v>192</v>
      </c>
      <c r="D24" s="155" t="s">
        <v>315</v>
      </c>
      <c r="E24" s="111">
        <v>1</v>
      </c>
      <c r="F24" s="115" t="s">
        <v>181</v>
      </c>
      <c r="G24" s="113" t="s">
        <v>182</v>
      </c>
      <c r="H24" s="40"/>
      <c r="I24" s="40"/>
      <c r="J24" s="40"/>
      <c r="K24" s="126"/>
      <c r="L24" s="41"/>
      <c r="M24" s="40"/>
      <c r="N24" s="40"/>
      <c r="O24" s="40"/>
      <c r="P24" s="40"/>
      <c r="Q24" s="40"/>
      <c r="R24" s="40"/>
    </row>
    <row r="25" spans="1:18" ht="14.4" outlineLevel="1">
      <c r="A25" s="157"/>
      <c r="B25" s="156"/>
      <c r="C25" s="155"/>
      <c r="D25" s="155"/>
      <c r="E25" s="111">
        <v>2</v>
      </c>
      <c r="F25" s="115" t="s">
        <v>194</v>
      </c>
      <c r="G25" s="113"/>
      <c r="H25" s="114"/>
      <c r="I25" s="114"/>
      <c r="J25" s="114"/>
      <c r="K25" s="114"/>
      <c r="L25" s="41"/>
      <c r="M25" s="40"/>
      <c r="N25" s="40"/>
      <c r="O25" s="40"/>
      <c r="P25" s="40"/>
      <c r="Q25" s="40"/>
      <c r="R25" s="40"/>
    </row>
    <row r="26" spans="1:18" ht="28.8" outlineLevel="1">
      <c r="A26" s="157"/>
      <c r="B26" s="156"/>
      <c r="C26" s="155"/>
      <c r="D26" s="155"/>
      <c r="E26" s="111">
        <v>3</v>
      </c>
      <c r="F26" s="115" t="s">
        <v>183</v>
      </c>
      <c r="G26" s="113" t="s">
        <v>184</v>
      </c>
      <c r="H26" s="42"/>
      <c r="I26" s="42"/>
      <c r="J26" s="42"/>
      <c r="K26" s="42"/>
      <c r="L26" s="121"/>
      <c r="M26" s="121"/>
      <c r="N26" s="121"/>
      <c r="O26" s="121"/>
      <c r="P26" s="121"/>
      <c r="Q26" s="121"/>
      <c r="R26" s="121"/>
    </row>
    <row r="27" spans="1:18" ht="14.4" outlineLevel="1">
      <c r="A27" s="157"/>
      <c r="B27" s="156"/>
      <c r="C27" s="155"/>
      <c r="D27" s="155"/>
      <c r="E27" s="118">
        <v>4</v>
      </c>
      <c r="F27" s="119" t="s">
        <v>185</v>
      </c>
      <c r="G27" s="120" t="s">
        <v>195</v>
      </c>
      <c r="H27" s="42"/>
      <c r="I27" s="42"/>
      <c r="J27" s="42"/>
      <c r="K27" s="42"/>
      <c r="L27" s="121"/>
      <c r="M27" s="121"/>
      <c r="N27" s="121"/>
      <c r="O27" s="121"/>
      <c r="P27" s="121"/>
      <c r="Q27" s="121"/>
      <c r="R27" s="121"/>
    </row>
    <row r="28" spans="1:18" ht="28.8" outlineLevel="1">
      <c r="A28" s="154" t="s">
        <v>223</v>
      </c>
      <c r="B28" s="150">
        <v>4</v>
      </c>
      <c r="C28" s="158" t="s">
        <v>223</v>
      </c>
      <c r="D28" s="155" t="s">
        <v>315</v>
      </c>
      <c r="E28" s="113">
        <v>1</v>
      </c>
      <c r="F28" s="115" t="s">
        <v>181</v>
      </c>
      <c r="G28" s="113" t="s">
        <v>182</v>
      </c>
      <c r="H28" s="121"/>
      <c r="I28" s="121"/>
      <c r="J28" s="121"/>
      <c r="K28" s="127"/>
      <c r="L28" s="121"/>
      <c r="M28" s="121"/>
      <c r="N28" s="121"/>
      <c r="O28" s="121"/>
      <c r="P28" s="121"/>
      <c r="Q28" s="121"/>
      <c r="R28" s="121"/>
    </row>
    <row r="29" spans="1:18" ht="66" outlineLevel="1">
      <c r="A29" s="154"/>
      <c r="B29" s="150"/>
      <c r="C29" s="158"/>
      <c r="D29" s="155"/>
      <c r="E29" s="122">
        <v>2</v>
      </c>
      <c r="F29" s="122" t="s">
        <v>196</v>
      </c>
      <c r="G29" s="123" t="s">
        <v>197</v>
      </c>
      <c r="H29" s="121"/>
      <c r="I29" s="121"/>
      <c r="J29" s="121"/>
      <c r="K29" s="127"/>
      <c r="L29" s="121"/>
      <c r="M29" s="121"/>
      <c r="N29" s="121"/>
      <c r="O29" s="121"/>
      <c r="P29" s="121"/>
      <c r="Q29" s="121"/>
      <c r="R29" s="121"/>
    </row>
    <row r="30" spans="1:18" ht="26.4" outlineLevel="1">
      <c r="A30" s="154"/>
      <c r="B30" s="150"/>
      <c r="C30" s="158"/>
      <c r="D30" s="155"/>
      <c r="E30" s="122">
        <v>3</v>
      </c>
      <c r="F30" s="122" t="s">
        <v>198</v>
      </c>
      <c r="G30" s="123" t="s">
        <v>199</v>
      </c>
      <c r="H30" s="121"/>
      <c r="I30" s="121"/>
      <c r="J30" s="121"/>
      <c r="K30" s="127"/>
      <c r="L30" s="121"/>
      <c r="M30" s="121"/>
      <c r="N30" s="121"/>
      <c r="O30" s="121"/>
      <c r="P30" s="121"/>
      <c r="Q30" s="121"/>
      <c r="R30" s="121"/>
    </row>
    <row r="31" spans="1:18" ht="26.4" outlineLevel="1">
      <c r="A31" s="154"/>
      <c r="B31" s="150">
        <v>5</v>
      </c>
      <c r="C31" s="150" t="s">
        <v>233</v>
      </c>
      <c r="D31" s="150" t="s">
        <v>315</v>
      </c>
      <c r="E31" s="124">
        <v>1</v>
      </c>
      <c r="F31" s="124" t="s">
        <v>201</v>
      </c>
      <c r="G31" s="124" t="s">
        <v>206</v>
      </c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</row>
    <row r="32" spans="1:18" ht="105.6" outlineLevel="1">
      <c r="A32" s="154"/>
      <c r="B32" s="150"/>
      <c r="C32" s="150"/>
      <c r="D32" s="150"/>
      <c r="E32" s="122">
        <v>2</v>
      </c>
      <c r="F32" s="122" t="s">
        <v>185</v>
      </c>
      <c r="G32" s="123" t="s">
        <v>202</v>
      </c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</row>
    <row r="33" spans="1:18" ht="54.6" customHeight="1" outlineLevel="1">
      <c r="A33" s="154"/>
      <c r="B33" s="150">
        <v>6</v>
      </c>
      <c r="C33" s="150" t="s">
        <v>234</v>
      </c>
      <c r="D33" s="150" t="s">
        <v>315</v>
      </c>
      <c r="E33" s="122">
        <v>1</v>
      </c>
      <c r="F33" s="123" t="s">
        <v>205</v>
      </c>
      <c r="G33" s="123" t="s">
        <v>204</v>
      </c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</row>
    <row r="34" spans="1:18" ht="277.2" outlineLevel="1">
      <c r="A34" s="154"/>
      <c r="B34" s="150"/>
      <c r="C34" s="150"/>
      <c r="D34" s="150"/>
      <c r="E34" s="122">
        <v>2</v>
      </c>
      <c r="F34" s="122" t="s">
        <v>200</v>
      </c>
      <c r="G34" s="123" t="s">
        <v>203</v>
      </c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</row>
    <row r="35" spans="1:18" ht="26.4" outlineLevel="1">
      <c r="A35" s="154"/>
      <c r="B35" s="150"/>
      <c r="C35" s="150"/>
      <c r="D35" s="150"/>
      <c r="E35" s="122">
        <v>3</v>
      </c>
      <c r="F35" s="122" t="s">
        <v>208</v>
      </c>
      <c r="G35" s="123" t="s">
        <v>209</v>
      </c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</row>
    <row r="36" spans="1:18" ht="26.4" outlineLevel="1">
      <c r="A36" s="154"/>
      <c r="B36" s="150">
        <v>7</v>
      </c>
      <c r="C36" s="150" t="s">
        <v>235</v>
      </c>
      <c r="D36" s="150" t="s">
        <v>315</v>
      </c>
      <c r="E36" s="122">
        <v>1</v>
      </c>
      <c r="F36" s="123" t="s">
        <v>205</v>
      </c>
      <c r="G36" s="123" t="s">
        <v>204</v>
      </c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</row>
    <row r="37" spans="1:18" ht="118.8" outlineLevel="1">
      <c r="A37" s="154"/>
      <c r="B37" s="150"/>
      <c r="C37" s="150"/>
      <c r="D37" s="150"/>
      <c r="E37" s="122">
        <v>2</v>
      </c>
      <c r="F37" s="122" t="s">
        <v>207</v>
      </c>
      <c r="G37" s="123" t="s">
        <v>210</v>
      </c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</row>
    <row r="38" spans="1:18" ht="26.4" outlineLevel="1">
      <c r="A38" s="154"/>
      <c r="B38" s="150"/>
      <c r="C38" s="150"/>
      <c r="D38" s="150"/>
      <c r="E38" s="122">
        <v>3</v>
      </c>
      <c r="F38" s="123" t="s">
        <v>212</v>
      </c>
      <c r="G38" s="122" t="s">
        <v>211</v>
      </c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</row>
    <row r="39" spans="1:18" ht="52.8" outlineLevel="1">
      <c r="A39" s="154" t="s">
        <v>222</v>
      </c>
      <c r="B39" s="122">
        <v>8</v>
      </c>
      <c r="C39" s="122" t="s">
        <v>213</v>
      </c>
      <c r="D39" s="122" t="s">
        <v>315</v>
      </c>
      <c r="E39" s="122">
        <v>1</v>
      </c>
      <c r="F39" s="123" t="s">
        <v>214</v>
      </c>
      <c r="G39" s="122" t="s">
        <v>215</v>
      </c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</row>
    <row r="40" spans="1:18" ht="52.8" outlineLevel="1">
      <c r="A40" s="154"/>
      <c r="B40" s="122">
        <v>9</v>
      </c>
      <c r="C40" s="122" t="s">
        <v>216</v>
      </c>
      <c r="D40" s="122" t="s">
        <v>315</v>
      </c>
      <c r="E40" s="122">
        <v>1</v>
      </c>
      <c r="F40" s="123" t="s">
        <v>217</v>
      </c>
      <c r="G40" s="122" t="s">
        <v>215</v>
      </c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</row>
    <row r="41" spans="1:18" ht="52.8" outlineLevel="1">
      <c r="A41" s="154"/>
      <c r="B41" s="122">
        <v>10</v>
      </c>
      <c r="C41" s="123" t="s">
        <v>218</v>
      </c>
      <c r="D41" s="122" t="s">
        <v>315</v>
      </c>
      <c r="E41" s="122">
        <v>1</v>
      </c>
      <c r="F41" s="123" t="s">
        <v>219</v>
      </c>
      <c r="G41" s="122" t="s">
        <v>215</v>
      </c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</row>
    <row r="42" spans="1:18" ht="39.6" outlineLevel="1">
      <c r="A42" s="154"/>
      <c r="B42" s="122">
        <v>11</v>
      </c>
      <c r="C42" s="122" t="s">
        <v>220</v>
      </c>
      <c r="D42" s="122" t="s">
        <v>315</v>
      </c>
      <c r="E42" s="122">
        <v>1</v>
      </c>
      <c r="F42" s="123" t="s">
        <v>221</v>
      </c>
      <c r="G42" s="122" t="s">
        <v>215</v>
      </c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</row>
    <row r="43" spans="1:18" ht="52.8" outlineLevel="1">
      <c r="A43" s="154"/>
      <c r="B43" s="122">
        <v>12</v>
      </c>
      <c r="C43" s="124" t="s">
        <v>224</v>
      </c>
      <c r="D43" s="122" t="s">
        <v>315</v>
      </c>
      <c r="E43" s="125">
        <v>1</v>
      </c>
      <c r="F43" s="123" t="s">
        <v>225</v>
      </c>
      <c r="G43" s="122" t="s">
        <v>215</v>
      </c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</row>
    <row r="44" spans="1:18" ht="26.4" outlineLevel="1">
      <c r="A44" s="154"/>
      <c r="B44" s="122">
        <v>13</v>
      </c>
      <c r="C44" s="124" t="s">
        <v>226</v>
      </c>
      <c r="D44" s="122" t="s">
        <v>315</v>
      </c>
      <c r="E44" s="125">
        <v>1</v>
      </c>
      <c r="F44" s="123" t="s">
        <v>227</v>
      </c>
      <c r="G44" s="122" t="s">
        <v>228</v>
      </c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</row>
    <row r="45" spans="1:18" ht="26.4">
      <c r="A45" s="153" t="s">
        <v>229</v>
      </c>
      <c r="B45" s="152">
        <v>14</v>
      </c>
      <c r="C45" s="151" t="s">
        <v>230</v>
      </c>
      <c r="D45" s="150" t="s">
        <v>315</v>
      </c>
      <c r="E45" s="40">
        <v>1</v>
      </c>
      <c r="F45" s="123" t="s">
        <v>205</v>
      </c>
      <c r="G45" s="123" t="s">
        <v>204</v>
      </c>
      <c r="H45" s="8"/>
      <c r="I45" s="8"/>
      <c r="J45" s="8"/>
      <c r="K45" s="8"/>
      <c r="L45" s="8" t="s">
        <v>94</v>
      </c>
      <c r="M45" s="8"/>
      <c r="N45" s="8"/>
      <c r="O45" s="8"/>
      <c r="P45" s="8"/>
      <c r="Q45" s="8"/>
      <c r="R45" s="8"/>
    </row>
    <row r="46" spans="1:18" ht="26.4">
      <c r="A46" s="153"/>
      <c r="B46" s="152"/>
      <c r="C46" s="151"/>
      <c r="D46" s="150"/>
      <c r="E46" s="40">
        <v>2</v>
      </c>
      <c r="F46" s="124" t="s">
        <v>231</v>
      </c>
      <c r="G46" s="124" t="s">
        <v>232</v>
      </c>
      <c r="H46" s="8"/>
      <c r="I46" s="8"/>
      <c r="J46" s="8"/>
      <c r="K46" s="8"/>
      <c r="L46" s="8" t="s">
        <v>94</v>
      </c>
      <c r="M46" s="8"/>
      <c r="N46" s="8"/>
      <c r="O46" s="8"/>
      <c r="P46" s="8"/>
      <c r="Q46" s="8"/>
      <c r="R46" s="8"/>
    </row>
    <row r="47" spans="1:18" ht="26.4">
      <c r="A47" s="153" t="s">
        <v>244</v>
      </c>
      <c r="B47" s="122">
        <v>15</v>
      </c>
      <c r="C47" s="124" t="s">
        <v>250</v>
      </c>
      <c r="D47" s="122" t="s">
        <v>315</v>
      </c>
      <c r="E47" s="40">
        <v>1</v>
      </c>
      <c r="F47" s="124" t="s">
        <v>236</v>
      </c>
      <c r="G47" s="124" t="s">
        <v>241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26.4">
      <c r="A48" s="153"/>
      <c r="B48" s="40">
        <v>16</v>
      </c>
      <c r="C48" s="124" t="s">
        <v>251</v>
      </c>
      <c r="D48" s="122" t="s">
        <v>315</v>
      </c>
      <c r="E48" s="40">
        <v>1</v>
      </c>
      <c r="F48" s="124" t="s">
        <v>237</v>
      </c>
      <c r="G48" s="124" t="s">
        <v>238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26.4">
      <c r="A49" s="153"/>
      <c r="B49" s="122">
        <v>17</v>
      </c>
      <c r="C49" s="124" t="s">
        <v>252</v>
      </c>
      <c r="D49" s="122" t="s">
        <v>315</v>
      </c>
      <c r="E49" s="40">
        <v>1</v>
      </c>
      <c r="F49" s="124" t="s">
        <v>239</v>
      </c>
      <c r="G49" s="124" t="s">
        <v>240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26.4">
      <c r="A50" s="153"/>
      <c r="B50" s="122">
        <v>18</v>
      </c>
      <c r="C50" s="124" t="s">
        <v>253</v>
      </c>
      <c r="D50" s="122" t="s">
        <v>315</v>
      </c>
      <c r="E50" s="40">
        <v>1</v>
      </c>
      <c r="F50" s="124" t="s">
        <v>242</v>
      </c>
      <c r="G50" s="124" t="s">
        <v>243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39.6">
      <c r="A51" s="153" t="s">
        <v>245</v>
      </c>
      <c r="B51" s="40">
        <v>19</v>
      </c>
      <c r="C51" s="124" t="s">
        <v>249</v>
      </c>
      <c r="D51" s="122" t="s">
        <v>315</v>
      </c>
      <c r="E51" s="40">
        <v>1</v>
      </c>
      <c r="F51" s="124" t="s">
        <v>246</v>
      </c>
      <c r="G51" s="124" t="s">
        <v>247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39.6">
      <c r="A52" s="153"/>
      <c r="B52" s="122">
        <v>20</v>
      </c>
      <c r="C52" s="124" t="s">
        <v>248</v>
      </c>
      <c r="D52" s="122" t="s">
        <v>315</v>
      </c>
      <c r="E52" s="40">
        <v>1</v>
      </c>
      <c r="F52" s="124" t="s">
        <v>254</v>
      </c>
      <c r="G52" s="124" t="s">
        <v>259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39.6">
      <c r="A53" s="153"/>
      <c r="B53" s="122">
        <v>21</v>
      </c>
      <c r="C53" s="124" t="s">
        <v>255</v>
      </c>
      <c r="D53" s="122" t="s">
        <v>315</v>
      </c>
      <c r="E53" s="40">
        <v>1</v>
      </c>
      <c r="F53" s="124" t="s">
        <v>256</v>
      </c>
      <c r="G53" s="124" t="s">
        <v>260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39.6">
      <c r="A54" s="153"/>
      <c r="B54" s="40">
        <v>22</v>
      </c>
      <c r="C54" s="124" t="s">
        <v>257</v>
      </c>
      <c r="D54" s="122" t="s">
        <v>315</v>
      </c>
      <c r="E54" s="40">
        <v>1</v>
      </c>
      <c r="F54" s="124" t="s">
        <v>258</v>
      </c>
      <c r="G54" s="124" t="s">
        <v>261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52.8">
      <c r="A55" s="153" t="s">
        <v>262</v>
      </c>
      <c r="B55" s="122">
        <v>23</v>
      </c>
      <c r="C55" s="124" t="s">
        <v>263</v>
      </c>
      <c r="D55" s="122" t="s">
        <v>315</v>
      </c>
      <c r="E55" s="40">
        <v>1</v>
      </c>
      <c r="F55" s="124" t="s">
        <v>264</v>
      </c>
      <c r="G55" s="124" t="s">
        <v>265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39.6">
      <c r="A56" s="153"/>
      <c r="B56" s="122">
        <v>24</v>
      </c>
      <c r="C56" s="124" t="s">
        <v>266</v>
      </c>
      <c r="D56" s="122" t="s">
        <v>315</v>
      </c>
      <c r="E56" s="40">
        <v>1</v>
      </c>
      <c r="F56" s="124" t="s">
        <v>267</v>
      </c>
      <c r="G56" s="124" t="s">
        <v>270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39.6">
      <c r="A57" s="153"/>
      <c r="B57" s="40">
        <v>25</v>
      </c>
      <c r="C57" s="124" t="s">
        <v>268</v>
      </c>
      <c r="D57" s="122" t="s">
        <v>315</v>
      </c>
      <c r="E57" s="40">
        <v>1</v>
      </c>
      <c r="F57" s="124" t="s">
        <v>269</v>
      </c>
      <c r="G57" s="124" t="s">
        <v>271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52.8">
      <c r="A58" s="153"/>
      <c r="B58" s="122">
        <v>26</v>
      </c>
      <c r="C58" s="124" t="s">
        <v>272</v>
      </c>
      <c r="D58" s="122" t="s">
        <v>315</v>
      </c>
      <c r="E58" s="40">
        <v>1</v>
      </c>
      <c r="F58" s="124" t="s">
        <v>274</v>
      </c>
      <c r="G58" s="124" t="s">
        <v>273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39.6">
      <c r="A59" s="153"/>
      <c r="B59" s="122">
        <v>27</v>
      </c>
      <c r="C59" s="124" t="s">
        <v>276</v>
      </c>
      <c r="D59" s="122" t="s">
        <v>315</v>
      </c>
      <c r="E59" s="40">
        <v>1</v>
      </c>
      <c r="F59" s="124" t="s">
        <v>277</v>
      </c>
      <c r="G59" s="124" t="s">
        <v>275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39.6">
      <c r="A60" s="153" t="s">
        <v>278</v>
      </c>
      <c r="B60" s="122">
        <v>28</v>
      </c>
      <c r="C60" s="124" t="s">
        <v>282</v>
      </c>
      <c r="D60" s="122" t="s">
        <v>315</v>
      </c>
      <c r="E60" s="40">
        <v>1</v>
      </c>
      <c r="F60" s="124" t="s">
        <v>283</v>
      </c>
      <c r="G60" s="124" t="s">
        <v>286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39.6">
      <c r="A61" s="153"/>
      <c r="B61" s="122">
        <v>29</v>
      </c>
      <c r="C61" s="124" t="s">
        <v>284</v>
      </c>
      <c r="D61" s="122" t="s">
        <v>315</v>
      </c>
      <c r="E61" s="40">
        <v>1</v>
      </c>
      <c r="F61" s="124" t="s">
        <v>285</v>
      </c>
      <c r="G61" s="124" t="s">
        <v>287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39.6">
      <c r="A62" s="153"/>
      <c r="B62" s="122">
        <v>30</v>
      </c>
      <c r="C62" s="124" t="s">
        <v>288</v>
      </c>
      <c r="D62" s="122" t="s">
        <v>315</v>
      </c>
      <c r="E62" s="40">
        <v>1</v>
      </c>
      <c r="F62" s="124" t="s">
        <v>289</v>
      </c>
      <c r="G62" s="124" t="s">
        <v>290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26.4">
      <c r="A63" s="153" t="s">
        <v>291</v>
      </c>
      <c r="B63" s="152">
        <v>31</v>
      </c>
      <c r="C63" s="151" t="s">
        <v>292</v>
      </c>
      <c r="D63" s="150" t="s">
        <v>315</v>
      </c>
      <c r="E63" s="40">
        <v>1</v>
      </c>
      <c r="F63" s="124" t="s">
        <v>293</v>
      </c>
      <c r="G63" s="124" t="s">
        <v>294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153"/>
      <c r="B64" s="152"/>
      <c r="C64" s="151"/>
      <c r="D64" s="150"/>
      <c r="E64" s="40">
        <v>2</v>
      </c>
      <c r="F64" s="124" t="s">
        <v>295</v>
      </c>
      <c r="G64" s="124" t="s">
        <v>296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26.4">
      <c r="A65" s="153"/>
      <c r="B65" s="152">
        <v>32</v>
      </c>
      <c r="C65" s="151" t="s">
        <v>297</v>
      </c>
      <c r="D65" s="150" t="s">
        <v>315</v>
      </c>
      <c r="E65" s="40">
        <v>1</v>
      </c>
      <c r="F65" s="124" t="s">
        <v>298</v>
      </c>
      <c r="G65" s="124" t="s">
        <v>300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153"/>
      <c r="B66" s="152"/>
      <c r="C66" s="151"/>
      <c r="D66" s="150"/>
      <c r="E66" s="40">
        <v>2</v>
      </c>
      <c r="F66" s="124" t="s">
        <v>295</v>
      </c>
      <c r="G66" s="124" t="s">
        <v>299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26.4">
      <c r="A67" s="153"/>
      <c r="B67" s="152">
        <v>33</v>
      </c>
      <c r="C67" s="151" t="s">
        <v>301</v>
      </c>
      <c r="D67" s="150" t="s">
        <v>315</v>
      </c>
      <c r="E67" s="40">
        <v>1</v>
      </c>
      <c r="F67" s="124" t="s">
        <v>302</v>
      </c>
      <c r="G67" s="124" t="s">
        <v>303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153"/>
      <c r="B68" s="152"/>
      <c r="C68" s="151"/>
      <c r="D68" s="150"/>
      <c r="E68" s="40">
        <v>2</v>
      </c>
      <c r="F68" s="124" t="s">
        <v>295</v>
      </c>
      <c r="G68" s="124" t="s">
        <v>299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26.4">
      <c r="A69" s="153"/>
      <c r="B69" s="152">
        <v>34</v>
      </c>
      <c r="C69" s="151" t="s">
        <v>304</v>
      </c>
      <c r="D69" s="150" t="s">
        <v>315</v>
      </c>
      <c r="E69" s="40">
        <v>1</v>
      </c>
      <c r="F69" s="124" t="s">
        <v>305</v>
      </c>
      <c r="G69" s="124" t="s">
        <v>306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153"/>
      <c r="B70" s="152"/>
      <c r="C70" s="151"/>
      <c r="D70" s="150"/>
      <c r="E70" s="40">
        <v>2</v>
      </c>
      <c r="F70" s="124" t="s">
        <v>295</v>
      </c>
      <c r="G70" s="124" t="s">
        <v>299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28.8">
      <c r="A71" s="153" t="s">
        <v>307</v>
      </c>
      <c r="B71" s="152">
        <v>35</v>
      </c>
      <c r="C71" s="151" t="s">
        <v>309</v>
      </c>
      <c r="D71" s="150" t="s">
        <v>315</v>
      </c>
      <c r="E71" s="111">
        <v>1</v>
      </c>
      <c r="F71" s="115" t="s">
        <v>181</v>
      </c>
      <c r="G71" s="113" t="s">
        <v>182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ht="28.8">
      <c r="A72" s="151"/>
      <c r="B72" s="152"/>
      <c r="C72" s="151"/>
      <c r="D72" s="150"/>
      <c r="E72" s="111">
        <v>2</v>
      </c>
      <c r="F72" s="115" t="s">
        <v>183</v>
      </c>
      <c r="G72" s="113" t="s">
        <v>184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ht="14.4">
      <c r="A73" s="151"/>
      <c r="B73" s="152"/>
      <c r="C73" s="151"/>
      <c r="D73" s="150"/>
      <c r="E73" s="111">
        <v>3</v>
      </c>
      <c r="F73" s="115" t="s">
        <v>185</v>
      </c>
      <c r="G73" s="113" t="s">
        <v>308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>
      <c r="A74" s="117"/>
      <c r="B74" s="117"/>
      <c r="C74" s="117"/>
      <c r="D74" s="117"/>
    </row>
    <row r="75" spans="1:18">
      <c r="A75" s="117"/>
      <c r="B75" s="117"/>
      <c r="C75" s="117"/>
      <c r="D75" s="117"/>
    </row>
    <row r="76" spans="1:18">
      <c r="A76" s="117"/>
      <c r="B76" s="117"/>
      <c r="C76" s="117"/>
      <c r="D76" s="117"/>
    </row>
    <row r="77" spans="1:18">
      <c r="A77" s="117"/>
      <c r="B77" s="117"/>
      <c r="C77" s="117"/>
      <c r="D77" s="117"/>
    </row>
    <row r="78" spans="1:18">
      <c r="A78" s="117"/>
      <c r="B78" s="117"/>
      <c r="C78" s="117"/>
      <c r="D78" s="117"/>
    </row>
    <row r="79" spans="1:18">
      <c r="A79" s="117"/>
      <c r="B79" s="117"/>
      <c r="C79" s="117"/>
      <c r="D79" s="117"/>
    </row>
    <row r="80" spans="1:18">
      <c r="A80" s="117"/>
      <c r="B80" s="117"/>
      <c r="C80" s="117"/>
      <c r="D80" s="117"/>
    </row>
    <row r="81" spans="1:4">
      <c r="A81" s="117"/>
      <c r="B81" s="117"/>
      <c r="C81" s="117"/>
      <c r="D81" s="117"/>
    </row>
    <row r="82" spans="1:4">
      <c r="A82" s="117"/>
      <c r="B82" s="117"/>
      <c r="C82" s="117"/>
      <c r="D82" s="117"/>
    </row>
    <row r="83" spans="1:4">
      <c r="A83" s="117"/>
      <c r="B83" s="117"/>
      <c r="C83" s="117"/>
      <c r="D83" s="117"/>
    </row>
    <row r="84" spans="1:4">
      <c r="A84" s="117"/>
      <c r="B84" s="117"/>
      <c r="C84" s="117"/>
      <c r="D84" s="117"/>
    </row>
    <row r="85" spans="1:4">
      <c r="A85" s="117"/>
      <c r="B85" s="117"/>
      <c r="C85" s="117"/>
      <c r="D85" s="117"/>
    </row>
    <row r="86" spans="1:4">
      <c r="A86" s="117"/>
      <c r="B86" s="117"/>
      <c r="C86" s="117"/>
      <c r="D86" s="117"/>
    </row>
    <row r="87" spans="1:4">
      <c r="A87" s="117"/>
      <c r="B87" s="117"/>
      <c r="C87" s="117"/>
      <c r="D87" s="117"/>
    </row>
    <row r="88" spans="1:4">
      <c r="A88" s="117"/>
      <c r="B88" s="117"/>
      <c r="C88" s="117"/>
      <c r="D88" s="117"/>
    </row>
    <row r="89" spans="1:4">
      <c r="A89" s="117"/>
      <c r="B89" s="117"/>
      <c r="C89" s="117"/>
      <c r="D89" s="117"/>
    </row>
    <row r="90" spans="1:4">
      <c r="A90" s="117"/>
      <c r="B90" s="117"/>
      <c r="C90" s="117"/>
      <c r="D90" s="117"/>
    </row>
    <row r="91" spans="1:4">
      <c r="A91" s="117"/>
      <c r="B91" s="117"/>
      <c r="C91" s="117"/>
      <c r="D91" s="117"/>
    </row>
    <row r="92" spans="1:4">
      <c r="A92" s="117"/>
      <c r="B92" s="117"/>
      <c r="C92" s="117"/>
      <c r="D92" s="117"/>
    </row>
    <row r="93" spans="1:4">
      <c r="A93" s="117"/>
      <c r="B93" s="117"/>
      <c r="C93" s="117"/>
      <c r="D93" s="117"/>
    </row>
    <row r="94" spans="1:4">
      <c r="A94" s="117"/>
      <c r="B94" s="117"/>
      <c r="C94" s="117"/>
      <c r="D94" s="117"/>
    </row>
  </sheetData>
  <mergeCells count="52">
    <mergeCell ref="D18:D20"/>
    <mergeCell ref="B21:B23"/>
    <mergeCell ref="C21:C23"/>
    <mergeCell ref="D21:D23"/>
    <mergeCell ref="B6:B9"/>
    <mergeCell ref="C6:C9"/>
    <mergeCell ref="A18:A23"/>
    <mergeCell ref="B18:B20"/>
    <mergeCell ref="C18:C20"/>
    <mergeCell ref="A24:A27"/>
    <mergeCell ref="B24:B27"/>
    <mergeCell ref="C24:C27"/>
    <mergeCell ref="D24:D27"/>
    <mergeCell ref="A28:A38"/>
    <mergeCell ref="B28:B30"/>
    <mergeCell ref="C28:C30"/>
    <mergeCell ref="D28:D30"/>
    <mergeCell ref="B31:B32"/>
    <mergeCell ref="C31:C32"/>
    <mergeCell ref="A47:A50"/>
    <mergeCell ref="D31:D32"/>
    <mergeCell ref="B33:B35"/>
    <mergeCell ref="C33:C35"/>
    <mergeCell ref="D33:D35"/>
    <mergeCell ref="B36:B38"/>
    <mergeCell ref="C36:C38"/>
    <mergeCell ref="D36:D38"/>
    <mergeCell ref="A39:A44"/>
    <mergeCell ref="A45:A46"/>
    <mergeCell ref="B45:B46"/>
    <mergeCell ref="C45:C46"/>
    <mergeCell ref="D45:D46"/>
    <mergeCell ref="A51:A54"/>
    <mergeCell ref="A55:A59"/>
    <mergeCell ref="A60:A62"/>
    <mergeCell ref="A63:A70"/>
    <mergeCell ref="B63:B64"/>
    <mergeCell ref="B69:B70"/>
    <mergeCell ref="D63:D64"/>
    <mergeCell ref="B65:B66"/>
    <mergeCell ref="C65:C66"/>
    <mergeCell ref="D65:D66"/>
    <mergeCell ref="B67:B68"/>
    <mergeCell ref="C67:C68"/>
    <mergeCell ref="D67:D68"/>
    <mergeCell ref="C63:C64"/>
    <mergeCell ref="D69:D70"/>
    <mergeCell ref="A71:A73"/>
    <mergeCell ref="B71:B73"/>
    <mergeCell ref="C71:C73"/>
    <mergeCell ref="D71:D73"/>
    <mergeCell ref="C69:C70"/>
  </mergeCells>
  <conditionalFormatting sqref="N18:N25">
    <cfRule type="cellIs" dxfId="774" priority="21" stopIfTrue="1" operator="equal">
      <formula>$G$6</formula>
    </cfRule>
    <cfRule type="cellIs" dxfId="773" priority="22" stopIfTrue="1" operator="equal">
      <formula>$G$13</formula>
    </cfRule>
    <cfRule type="cellIs" dxfId="772" priority="23" stopIfTrue="1" operator="equal">
      <formula>$G$12</formula>
    </cfRule>
    <cfRule type="cellIs" dxfId="771" priority="24" stopIfTrue="1" operator="equal">
      <formula>$G$11</formula>
    </cfRule>
    <cfRule type="cellIs" dxfId="770" priority="25" stopIfTrue="1" operator="equal">
      <formula>$G$10</formula>
    </cfRule>
    <cfRule type="cellIs" dxfId="769" priority="26" stopIfTrue="1" operator="equal">
      <formula>$G$9</formula>
    </cfRule>
    <cfRule type="cellIs" dxfId="768" priority="27" stopIfTrue="1" operator="equal">
      <formula>$G$8</formula>
    </cfRule>
    <cfRule type="cellIs" dxfId="767" priority="28" stopIfTrue="1" operator="equal">
      <formula>$G$7</formula>
    </cfRule>
    <cfRule type="cellIs" dxfId="766" priority="29" stopIfTrue="1" operator="equal">
      <formula>$H$6</formula>
    </cfRule>
    <cfRule type="cellIs" dxfId="765" priority="30" stopIfTrue="1" operator="equal">
      <formula>$H$13</formula>
    </cfRule>
    <cfRule type="cellIs" dxfId="764" priority="31" stopIfTrue="1" operator="equal">
      <formula>$H$12</formula>
    </cfRule>
    <cfRule type="cellIs" dxfId="763" priority="32" stopIfTrue="1" operator="equal">
      <formula>$H$11</formula>
    </cfRule>
    <cfRule type="cellIs" dxfId="762" priority="33" stopIfTrue="1" operator="equal">
      <formula>$H$10</formula>
    </cfRule>
    <cfRule type="cellIs" dxfId="761" priority="34" stopIfTrue="1" operator="equal">
      <formula>$H$9</formula>
    </cfRule>
    <cfRule type="cellIs" dxfId="760" priority="35" stopIfTrue="1" operator="equal">
      <formula>$H$8</formula>
    </cfRule>
    <cfRule type="cellIs" dxfId="759" priority="36" stopIfTrue="1" operator="equal">
      <formula>$H$7</formula>
    </cfRule>
    <cfRule type="cellIs" dxfId="758" priority="37" stopIfTrue="1" operator="equal">
      <formula>$G$11</formula>
    </cfRule>
    <cfRule type="cellIs" dxfId="757" priority="38" stopIfTrue="1" operator="equal">
      <formula>$G$9</formula>
    </cfRule>
    <cfRule type="cellIs" dxfId="756" priority="39" stopIfTrue="1" operator="equal">
      <formula>$G$8</formula>
    </cfRule>
    <cfRule type="cellIs" dxfId="755" priority="40" stopIfTrue="1" operator="equal">
      <formula>$G$12</formula>
    </cfRule>
    <cfRule type="cellIs" dxfId="754" priority="41" stopIfTrue="1" operator="equal">
      <formula>$G$10</formula>
    </cfRule>
    <cfRule type="cellIs" dxfId="753" priority="43" stopIfTrue="1" operator="equal">
      <formula>"Obsolete"</formula>
    </cfRule>
    <cfRule type="cellIs" dxfId="752" priority="44" stopIfTrue="1" operator="equal">
      <formula>$G$7</formula>
    </cfRule>
    <cfRule type="cellIs" dxfId="751" priority="45" stopIfTrue="1" operator="equal">
      <formula>"Obsolete"</formula>
    </cfRule>
    <cfRule type="cellIs" dxfId="750" priority="46" stopIfTrue="1" operator="equal">
      <formula>$H$7</formula>
    </cfRule>
    <cfRule type="cellIs" dxfId="749" priority="47" stopIfTrue="1" operator="equal">
      <formula>$H$13</formula>
    </cfRule>
    <cfRule type="cellIs" dxfId="748" priority="48" stopIfTrue="1" operator="equal">
      <formula>$H$12</formula>
    </cfRule>
    <cfRule type="cellIs" dxfId="747" priority="49" stopIfTrue="1" operator="equal">
      <formula>$H$10</formula>
    </cfRule>
    <cfRule type="cellIs" dxfId="746" priority="50" stopIfTrue="1" operator="equal">
      <formula>$H$11</formula>
    </cfRule>
    <cfRule type="cellIs" dxfId="745" priority="51" stopIfTrue="1" operator="equal">
      <formula>$H$9</formula>
    </cfRule>
    <cfRule type="cellIs" dxfId="744" priority="52" stopIfTrue="1" operator="equal">
      <formula>$H$8</formula>
    </cfRule>
    <cfRule type="cellIs" dxfId="743" priority="53" stopIfTrue="1" operator="equal">
      <formula>$H$6</formula>
    </cfRule>
  </conditionalFormatting>
  <conditionalFormatting sqref="N1:O1 N7:O15 N45:O65424">
    <cfRule type="cellIs" dxfId="742" priority="95" stopIfTrue="1" operator="equal">
      <formula>"Obsolete"</formula>
    </cfRule>
    <cfRule type="cellIs" dxfId="741" priority="96" stopIfTrue="1" operator="equal">
      <formula>$H$7</formula>
    </cfRule>
    <cfRule type="cellIs" dxfId="740" priority="97" stopIfTrue="1" operator="equal">
      <formula>$H$13</formula>
    </cfRule>
    <cfRule type="cellIs" dxfId="739" priority="98" stopIfTrue="1" operator="equal">
      <formula>$H$12</formula>
    </cfRule>
    <cfRule type="cellIs" dxfId="738" priority="99" stopIfTrue="1" operator="equal">
      <formula>$H$10</formula>
    </cfRule>
    <cfRule type="cellIs" dxfId="737" priority="100" stopIfTrue="1" operator="equal">
      <formula>$H$11</formula>
    </cfRule>
    <cfRule type="cellIs" dxfId="736" priority="101" stopIfTrue="1" operator="equal">
      <formula>$H$9</formula>
    </cfRule>
    <cfRule type="cellIs" dxfId="735" priority="102" stopIfTrue="1" operator="equal">
      <formula>$H$8</formula>
    </cfRule>
    <cfRule type="cellIs" dxfId="734" priority="103" stopIfTrue="1" operator="equal">
      <formula>$H$6</formula>
    </cfRule>
  </conditionalFormatting>
  <conditionalFormatting sqref="N1:O1 N7:O15 N45:O65242">
    <cfRule type="cellIs" dxfId="733" priority="94" stopIfTrue="1" operator="equal">
      <formula>$G$7</formula>
    </cfRule>
  </conditionalFormatting>
  <conditionalFormatting sqref="N1:O1 N45:O65242">
    <cfRule type="cellIs" dxfId="732" priority="87" stopIfTrue="1" operator="equal">
      <formula>$G$11</formula>
    </cfRule>
    <cfRule type="cellIs" dxfId="731" priority="88" stopIfTrue="1" operator="equal">
      <formula>$G$9</formula>
    </cfRule>
    <cfRule type="cellIs" dxfId="730" priority="89" stopIfTrue="1" operator="equal">
      <formula>$G$8</formula>
    </cfRule>
    <cfRule type="cellIs" dxfId="729" priority="90" stopIfTrue="1" operator="equal">
      <formula>$G$12</formula>
    </cfRule>
    <cfRule type="cellIs" dxfId="728" priority="91" stopIfTrue="1" operator="equal">
      <formula>$G$10</formula>
    </cfRule>
    <cfRule type="cellIs" dxfId="727" priority="92" stopIfTrue="1" operator="equal">
      <formula>$G$13</formula>
    </cfRule>
    <cfRule type="cellIs" dxfId="726" priority="93" stopIfTrue="1" operator="equal">
      <formula>"Obsolete"</formula>
    </cfRule>
  </conditionalFormatting>
  <conditionalFormatting sqref="N7:O16">
    <cfRule type="cellIs" dxfId="725" priority="3" stopIfTrue="1" operator="equal">
      <formula>$G$6</formula>
    </cfRule>
    <cfRule type="cellIs" dxfId="724" priority="4" stopIfTrue="1" operator="equal">
      <formula>$G$11</formula>
    </cfRule>
    <cfRule type="cellIs" dxfId="723" priority="5" stopIfTrue="1" operator="equal">
      <formula>$G$9</formula>
    </cfRule>
    <cfRule type="cellIs" dxfId="722" priority="6" stopIfTrue="1" operator="equal">
      <formula>$G$8</formula>
    </cfRule>
    <cfRule type="cellIs" dxfId="721" priority="7" stopIfTrue="1" operator="equal">
      <formula>$G$12</formula>
    </cfRule>
    <cfRule type="cellIs" dxfId="720" priority="8" stopIfTrue="1" operator="equal">
      <formula>$G$10</formula>
    </cfRule>
    <cfRule type="cellIs" dxfId="719" priority="9" stopIfTrue="1" operator="equal">
      <formula>$G$13</formula>
    </cfRule>
    <cfRule type="cellIs" dxfId="718" priority="12" stopIfTrue="1" operator="equal">
      <formula>"Obsolete"</formula>
    </cfRule>
  </conditionalFormatting>
  <conditionalFormatting sqref="N16:O16">
    <cfRule type="cellIs" dxfId="717" priority="10" stopIfTrue="1" operator="equal">
      <formula>"Obsolete"</formula>
    </cfRule>
    <cfRule type="cellIs" dxfId="716" priority="11" stopIfTrue="1" operator="equal">
      <formula>$G$7</formula>
    </cfRule>
    <cfRule type="cellIs" dxfId="715" priority="13" stopIfTrue="1" operator="equal">
      <formula>$H$7</formula>
    </cfRule>
    <cfRule type="cellIs" dxfId="714" priority="14" stopIfTrue="1" operator="equal">
      <formula>$H$13</formula>
    </cfRule>
    <cfRule type="cellIs" dxfId="713" priority="15" stopIfTrue="1" operator="equal">
      <formula>$H$12</formula>
    </cfRule>
    <cfRule type="cellIs" dxfId="712" priority="16" stopIfTrue="1" operator="equal">
      <formula>$H$10</formula>
    </cfRule>
    <cfRule type="cellIs" dxfId="711" priority="17" stopIfTrue="1" operator="equal">
      <formula>$H$11</formula>
    </cfRule>
    <cfRule type="cellIs" dxfId="710" priority="18" stopIfTrue="1" operator="equal">
      <formula>$H$9</formula>
    </cfRule>
    <cfRule type="cellIs" dxfId="709" priority="19" stopIfTrue="1" operator="equal">
      <formula>$H$8</formula>
    </cfRule>
    <cfRule type="cellIs" dxfId="708" priority="20" stopIfTrue="1" operator="equal">
      <formula>$H$6</formula>
    </cfRule>
  </conditionalFormatting>
  <conditionalFormatting sqref="N18:O23 N1:O1 N45:O65242">
    <cfRule type="cellIs" dxfId="707" priority="86" stopIfTrue="1" operator="equal">
      <formula>$G$6</formula>
    </cfRule>
  </conditionalFormatting>
  <conditionalFormatting sqref="N18:O23">
    <cfRule type="cellIs" dxfId="706" priority="42" stopIfTrue="1" operator="equal">
      <formula>$G$13</formula>
    </cfRule>
  </conditionalFormatting>
  <conditionalFormatting sqref="N24:O25">
    <cfRule type="cellIs" dxfId="705" priority="1" stopIfTrue="1" operator="equal">
      <formula>$G$13</formula>
    </cfRule>
    <cfRule type="cellIs" dxfId="704" priority="2" stopIfTrue="1" operator="equal">
      <formula>$G$6</formula>
    </cfRule>
  </conditionalFormatting>
  <conditionalFormatting sqref="O18:O25">
    <cfRule type="cellIs" dxfId="703" priority="54" stopIfTrue="1" operator="equal">
      <formula>$G$12</formula>
    </cfRule>
    <cfRule type="cellIs" dxfId="702" priority="55" stopIfTrue="1" operator="equal">
      <formula>$G$11</formula>
    </cfRule>
    <cfRule type="cellIs" dxfId="701" priority="56" stopIfTrue="1" operator="equal">
      <formula>$G$10</formula>
    </cfRule>
    <cfRule type="cellIs" dxfId="700" priority="57" stopIfTrue="1" operator="equal">
      <formula>$G$9</formula>
    </cfRule>
    <cfRule type="cellIs" dxfId="699" priority="58" stopIfTrue="1" operator="equal">
      <formula>$G$8</formula>
    </cfRule>
    <cfRule type="cellIs" dxfId="698" priority="59" stopIfTrue="1" operator="equal">
      <formula>$G$7</formula>
    </cfRule>
    <cfRule type="cellIs" dxfId="697" priority="60" stopIfTrue="1" operator="equal">
      <formula>$H$6</formula>
    </cfRule>
    <cfRule type="cellIs" dxfId="696" priority="61" stopIfTrue="1" operator="equal">
      <formula>$H$13</formula>
    </cfRule>
    <cfRule type="cellIs" dxfId="695" priority="62" stopIfTrue="1" operator="equal">
      <formula>$H$12</formula>
    </cfRule>
    <cfRule type="cellIs" dxfId="694" priority="63" stopIfTrue="1" operator="equal">
      <formula>$H$11</formula>
    </cfRule>
    <cfRule type="cellIs" dxfId="693" priority="64" stopIfTrue="1" operator="equal">
      <formula>$H$10</formula>
    </cfRule>
    <cfRule type="cellIs" dxfId="692" priority="65" stopIfTrue="1" operator="equal">
      <formula>$H$9</formula>
    </cfRule>
    <cfRule type="cellIs" dxfId="691" priority="66" stopIfTrue="1" operator="equal">
      <formula>$H$8</formula>
    </cfRule>
    <cfRule type="cellIs" dxfId="690" priority="67" stopIfTrue="1" operator="equal">
      <formula>$H$7</formula>
    </cfRule>
    <cfRule type="cellIs" dxfId="689" priority="68" stopIfTrue="1" operator="equal">
      <formula>$G$6</formula>
    </cfRule>
    <cfRule type="cellIs" dxfId="688" priority="69" stopIfTrue="1" operator="equal">
      <formula>$G$11</formula>
    </cfRule>
    <cfRule type="cellIs" dxfId="687" priority="70" stopIfTrue="1" operator="equal">
      <formula>$G$9</formula>
    </cfRule>
    <cfRule type="cellIs" dxfId="686" priority="71" stopIfTrue="1" operator="equal">
      <formula>$G$8</formula>
    </cfRule>
    <cfRule type="cellIs" dxfId="685" priority="72" stopIfTrue="1" operator="equal">
      <formula>$G$12</formula>
    </cfRule>
    <cfRule type="cellIs" dxfId="684" priority="73" stopIfTrue="1" operator="equal">
      <formula>$G$10</formula>
    </cfRule>
    <cfRule type="cellIs" dxfId="683" priority="74" stopIfTrue="1" operator="equal">
      <formula>$G$13</formula>
    </cfRule>
    <cfRule type="cellIs" dxfId="682" priority="75" stopIfTrue="1" operator="equal">
      <formula>"Obsolete"</formula>
    </cfRule>
    <cfRule type="cellIs" dxfId="681" priority="76" stopIfTrue="1" operator="equal">
      <formula>$G$7</formula>
    </cfRule>
    <cfRule type="cellIs" dxfId="680" priority="77" stopIfTrue="1" operator="equal">
      <formula>"Obsolete"</formula>
    </cfRule>
    <cfRule type="cellIs" dxfId="679" priority="78" stopIfTrue="1" operator="equal">
      <formula>$H$7</formula>
    </cfRule>
    <cfRule type="cellIs" dxfId="678" priority="79" stopIfTrue="1" operator="equal">
      <formula>$H$13</formula>
    </cfRule>
    <cfRule type="cellIs" dxfId="677" priority="80" stopIfTrue="1" operator="equal">
      <formula>$H$12</formula>
    </cfRule>
    <cfRule type="cellIs" dxfId="676" priority="81" stopIfTrue="1" operator="equal">
      <formula>$H$10</formula>
    </cfRule>
    <cfRule type="cellIs" dxfId="675" priority="82" stopIfTrue="1" operator="equal">
      <formula>$H$11</formula>
    </cfRule>
    <cfRule type="cellIs" dxfId="674" priority="83" stopIfTrue="1" operator="equal">
      <formula>$H$9</formula>
    </cfRule>
    <cfRule type="cellIs" dxfId="673" priority="84" stopIfTrue="1" operator="equal">
      <formula>$H$8</formula>
    </cfRule>
    <cfRule type="cellIs" dxfId="672" priority="85" stopIfTrue="1" operator="equal">
      <formula>$H$6</formula>
    </cfRule>
  </conditionalFormatting>
  <dataValidations count="5">
    <dataValidation type="list" allowBlank="1" showInputMessage="1" showErrorMessage="1" sqref="C3 P4" xr:uid="{E41BBDA4-A3B5-4BA2-B107-C03195C6AB1F}">
      <formula1>QCResource</formula1>
    </dataValidation>
    <dataValidation type="list" allowBlank="1" showInputMessage="1" showErrorMessage="1" sqref="M18:M20 M26:M65242" xr:uid="{6685C3C5-8F0C-465C-ABA4-2F1C7155812B}">
      <formula1>ExecutionPriority</formula1>
    </dataValidation>
    <dataValidation type="list" allowBlank="1" showInputMessage="1" showErrorMessage="1" sqref="L18:L1048576" xr:uid="{D25F8C8E-EB0C-4B49-BE19-044D8F4348A0}">
      <formula1>"Yes, No"</formula1>
    </dataValidation>
    <dataValidation type="list" allowBlank="1" showInputMessage="1" showErrorMessage="1" sqref="K18:K1048576" xr:uid="{A92F208D-0AB4-4C5F-9E07-E0A4221145A3}">
      <formula1>"High, Medium, Low"</formula1>
    </dataValidation>
    <dataValidation type="list" allowBlank="1" showInputMessage="1" showErrorMessage="1" sqref="N18:O65242" xr:uid="{A6684720-8BA9-4662-90DF-0C37109B6877}">
      <formula1>TestResult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outlinePr summaryBelow="0" summaryRight="0"/>
  </sheetPr>
  <dimension ref="A1:AD56"/>
  <sheetViews>
    <sheetView zoomScale="80" zoomScaleNormal="80" workbookViewId="0">
      <selection activeCell="H17" sqref="H17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3.44140625" style="2" customWidth="1"/>
    <col min="9" max="9" width="14.33203125" style="2" customWidth="1"/>
    <col min="10" max="11" width="11.5546875" style="2" customWidth="1"/>
    <col min="12" max="12" width="9" style="2" customWidth="1"/>
    <col min="13" max="13" width="5.5546875" style="2" customWidth="1" collapsed="1"/>
    <col min="14" max="14" width="8.44140625" style="2" hidden="1" customWidth="1" outlineLevel="1"/>
    <col min="15" max="15" width="13.5546875" style="2" hidden="1" customWidth="1" outlineLevel="1"/>
    <col min="16" max="16" width="23.33203125" style="2" hidden="1" customWidth="1" outlineLevel="1"/>
    <col min="17" max="18" width="13.88671875" style="2" hidden="1" customWidth="1" outlineLevel="1"/>
    <col min="19" max="19" width="5.6640625" style="2" customWidth="1" collapsed="1"/>
    <col min="20" max="20" width="8.44140625" style="2" hidden="1" customWidth="1" outlineLevel="1"/>
    <col min="21" max="21" width="13.5546875" style="2" hidden="1" customWidth="1" outlineLevel="1"/>
    <col min="22" max="22" width="21.109375" style="2" hidden="1" customWidth="1" outlineLevel="1"/>
    <col min="23" max="24" width="13.88671875" style="2" hidden="1" customWidth="1" outlineLevel="1"/>
    <col min="25" max="25" width="5.6640625" style="2" customWidth="1" collapsed="1"/>
    <col min="26" max="26" width="8.44140625" style="2" hidden="1" customWidth="1" outlineLevel="1"/>
    <col min="27" max="27" width="13.5546875" style="2" hidden="1" customWidth="1" outlineLevel="1"/>
    <col min="28" max="28" width="28.88671875" style="2" hidden="1" customWidth="1" outlineLevel="1"/>
    <col min="29" max="30" width="13.88671875" style="2" hidden="1" customWidth="1" outlineLevel="1"/>
    <col min="31" max="16384" width="9.109375" style="2"/>
  </cols>
  <sheetData>
    <row r="1" spans="1:30" collapsed="1"/>
    <row r="2" spans="1:30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8">
        <f>SUBTOTAL(3,$A$17:$A$1811)</f>
        <v>0</v>
      </c>
      <c r="O2" s="5" t="s">
        <v>163</v>
      </c>
      <c r="P2" s="8"/>
      <c r="S2" s="8">
        <f>SUBTOTAL(3,$A$17:$A$1811)</f>
        <v>0</v>
      </c>
      <c r="U2" s="5" t="s">
        <v>163</v>
      </c>
      <c r="V2" s="8"/>
      <c r="Y2" s="8">
        <f>SUBTOTAL(3,$A$17:$A$1811)</f>
        <v>0</v>
      </c>
      <c r="AA2" s="5" t="s">
        <v>163</v>
      </c>
      <c r="AB2" s="8"/>
    </row>
    <row r="3" spans="1:30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8">
        <f>M6+M7</f>
        <v>0</v>
      </c>
      <c r="O3" s="5" t="s">
        <v>165</v>
      </c>
      <c r="P3" s="8"/>
      <c r="S3" s="8">
        <f>S6+S7</f>
        <v>0</v>
      </c>
      <c r="U3" s="5" t="s">
        <v>165</v>
      </c>
      <c r="V3" s="8"/>
      <c r="Y3" s="8">
        <f>Y6+Y7</f>
        <v>0</v>
      </c>
      <c r="AA3" s="5" t="s">
        <v>165</v>
      </c>
      <c r="AB3" s="8"/>
    </row>
    <row r="4" spans="1:30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8">
        <f>SUM(M8:M11)</f>
        <v>0</v>
      </c>
      <c r="O4" s="5" t="s">
        <v>166</v>
      </c>
      <c r="P4" s="8"/>
      <c r="S4" s="8">
        <f>SUM(S8:S11)</f>
        <v>0</v>
      </c>
      <c r="U4" s="5" t="s">
        <v>166</v>
      </c>
      <c r="V4" s="8"/>
      <c r="Y4" s="8">
        <f>SUM(Y8:Y11)</f>
        <v>0</v>
      </c>
      <c r="AA4" s="5" t="s">
        <v>166</v>
      </c>
      <c r="AB4" s="8"/>
    </row>
    <row r="5" spans="1:30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8">
        <f>SUM(M8:M13)</f>
        <v>0</v>
      </c>
      <c r="O5" s="5" t="s">
        <v>167</v>
      </c>
      <c r="P5" s="6"/>
      <c r="S5" s="8">
        <f>SUM(S8:S13)</f>
        <v>0</v>
      </c>
      <c r="U5" s="5" t="s">
        <v>167</v>
      </c>
      <c r="V5" s="6"/>
      <c r="Y5" s="8">
        <f>SUM(Y8:Y13)</f>
        <v>0</v>
      </c>
      <c r="AA5" s="5" t="s">
        <v>167</v>
      </c>
      <c r="AB5" s="6"/>
    </row>
    <row r="6" spans="1:30" ht="12.75" hidden="1" customHeight="1" outlineLevel="1">
      <c r="A6" s="159" t="s">
        <v>14</v>
      </c>
      <c r="B6" s="162"/>
      <c r="F6" s="12" t="s">
        <v>95</v>
      </c>
      <c r="G6" s="12" t="s">
        <v>137</v>
      </c>
      <c r="H6" s="12"/>
      <c r="I6" s="12"/>
      <c r="J6" s="12"/>
      <c r="K6" s="12"/>
      <c r="L6" s="12"/>
      <c r="M6" s="27">
        <f>COUNTIF(O$16:O$1811,$F$6)</f>
        <v>0</v>
      </c>
      <c r="O6" s="5" t="s">
        <v>168</v>
      </c>
      <c r="P6" s="6"/>
      <c r="S6" s="27">
        <f>COUNTIF(U$16:U$1811,$F$6)</f>
        <v>0</v>
      </c>
      <c r="U6" s="5" t="s">
        <v>168</v>
      </c>
      <c r="V6" s="6"/>
      <c r="Y6" s="27">
        <f>COUNTIF(AA$16:AA$1811,$F$6)</f>
        <v>0</v>
      </c>
      <c r="AA6" s="5" t="s">
        <v>168</v>
      </c>
      <c r="AB6" s="6"/>
    </row>
    <row r="7" spans="1:30" ht="12.75" hidden="1" customHeight="1" outlineLevel="1">
      <c r="A7" s="160"/>
      <c r="B7" s="163"/>
      <c r="F7" s="15" t="s">
        <v>97</v>
      </c>
      <c r="G7" s="15" t="s">
        <v>138</v>
      </c>
      <c r="H7" s="15"/>
      <c r="I7" s="15"/>
      <c r="J7" s="15"/>
      <c r="K7" s="15"/>
      <c r="L7" s="15"/>
      <c r="M7" s="28">
        <f>COUNTIF(O$16:O$1811,$F$7)</f>
        <v>0</v>
      </c>
      <c r="S7" s="28">
        <f>COUNTIF(U$16:U$1811,$F$7)</f>
        <v>0</v>
      </c>
      <c r="Y7" s="28">
        <f>COUNTIF(AA$16:AA$1811,$F$7)</f>
        <v>0</v>
      </c>
    </row>
    <row r="8" spans="1:30" ht="25.5" hidden="1" customHeight="1" outlineLevel="1">
      <c r="A8" s="160"/>
      <c r="B8" s="163"/>
      <c r="F8" s="16" t="s">
        <v>98</v>
      </c>
      <c r="G8" s="16" t="s">
        <v>139</v>
      </c>
      <c r="H8" s="16"/>
      <c r="I8" s="16"/>
      <c r="J8" s="16"/>
      <c r="K8" s="16"/>
      <c r="L8" s="16"/>
      <c r="M8" s="29">
        <f>COUNTIF(O$16:O$1811,$F$8)</f>
        <v>0</v>
      </c>
      <c r="S8" s="29">
        <f>COUNTIF(U$16:U$1811,$F$8)</f>
        <v>0</v>
      </c>
      <c r="Y8" s="29">
        <f>COUNTIF(AA$16:AA$1811,$F$8)</f>
        <v>0</v>
      </c>
    </row>
    <row r="9" spans="1:30" ht="25.5" hidden="1" customHeight="1" outlineLevel="1">
      <c r="A9" s="161"/>
      <c r="B9" s="164"/>
      <c r="F9" s="16" t="s">
        <v>99</v>
      </c>
      <c r="G9" s="16" t="s">
        <v>140</v>
      </c>
      <c r="H9" s="16"/>
      <c r="I9" s="16"/>
      <c r="J9" s="16"/>
      <c r="K9" s="16"/>
      <c r="L9" s="16"/>
      <c r="M9" s="29">
        <f>COUNTIF(O$16:O$1811,$F$9)</f>
        <v>0</v>
      </c>
      <c r="S9" s="29">
        <f>COUNTIF(U$16:U$1811,$F$9)</f>
        <v>0</v>
      </c>
      <c r="Y9" s="29">
        <f>COUNTIF(AA$16:AA$1811,$F$9)</f>
        <v>0</v>
      </c>
    </row>
    <row r="10" spans="1:30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29">
        <f>COUNTIF(O$16:O$1811,$F$10)</f>
        <v>0</v>
      </c>
      <c r="S10" s="29">
        <f>COUNTIF(U$16:U$1811,$F$10)</f>
        <v>0</v>
      </c>
      <c r="Y10" s="29">
        <f>COUNTIF(AA$16:AA$1811,$F$10)</f>
        <v>0</v>
      </c>
    </row>
    <row r="11" spans="1:30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29">
        <f>COUNTIF(O$16:O$1811,$F$11)</f>
        <v>0</v>
      </c>
      <c r="S11" s="29">
        <f>COUNTIF(U$16:U$1811,$F$11)</f>
        <v>0</v>
      </c>
      <c r="Y11" s="29">
        <f>COUNTIF(AA$16:AA$1811,$F$11)</f>
        <v>0</v>
      </c>
    </row>
    <row r="12" spans="1:30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30">
        <f>COUNTIF(O$16:O$1811,$F$12)</f>
        <v>0</v>
      </c>
      <c r="S12" s="30">
        <f>COUNTIF(U$16:U$1811,$F$12)</f>
        <v>0</v>
      </c>
      <c r="Y12" s="30">
        <f>COUNTIF(AA$16:AA$1811,$F$12)</f>
        <v>0</v>
      </c>
    </row>
    <row r="13" spans="1:30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31">
        <f>COUNTIF(O$16:O$1811,$F$13)</f>
        <v>0</v>
      </c>
      <c r="S13" s="34">
        <f>COUNTIF(U$16:U$1811,$F$13)</f>
        <v>0</v>
      </c>
      <c r="Y13" s="31">
        <f>COUNTIF(AA$16:AA$1811,$F$13)</f>
        <v>0</v>
      </c>
    </row>
    <row r="14" spans="1:30" ht="12.75" hidden="1" customHeight="1" outlineLevel="1">
      <c r="S14" s="35"/>
      <c r="Y14" s="35"/>
    </row>
    <row r="16" spans="1:30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164</v>
      </c>
      <c r="I16" s="21" t="s">
        <v>170</v>
      </c>
      <c r="J16" s="21" t="s">
        <v>145</v>
      </c>
      <c r="K16" s="21" t="s">
        <v>146</v>
      </c>
      <c r="L16" s="21" t="s">
        <v>147</v>
      </c>
      <c r="M16" s="32" t="s">
        <v>148</v>
      </c>
      <c r="N16" s="21" t="s">
        <v>49</v>
      </c>
      <c r="O16" s="33" t="s">
        <v>51</v>
      </c>
      <c r="P16" s="33" t="s">
        <v>69</v>
      </c>
      <c r="Q16" s="33" t="s">
        <v>71</v>
      </c>
      <c r="R16" s="21" t="s">
        <v>149</v>
      </c>
      <c r="S16" s="32" t="s">
        <v>150</v>
      </c>
      <c r="T16" s="21" t="s">
        <v>49</v>
      </c>
      <c r="U16" s="21" t="s">
        <v>51</v>
      </c>
      <c r="V16" s="21" t="s">
        <v>69</v>
      </c>
      <c r="W16" s="21" t="s">
        <v>71</v>
      </c>
      <c r="X16" s="21" t="s">
        <v>149</v>
      </c>
      <c r="Y16" s="32" t="s">
        <v>151</v>
      </c>
      <c r="Z16" s="21" t="s">
        <v>49</v>
      </c>
      <c r="AA16" s="21" t="s">
        <v>51</v>
      </c>
      <c r="AB16" s="21" t="s">
        <v>69</v>
      </c>
      <c r="AC16" s="21" t="s">
        <v>71</v>
      </c>
      <c r="AD16" s="21" t="s">
        <v>149</v>
      </c>
    </row>
    <row r="17" spans="1:30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6"/>
      <c r="X17" s="36"/>
      <c r="Y17" s="23"/>
      <c r="Z17" s="23"/>
      <c r="AA17" s="23"/>
      <c r="AB17" s="23"/>
      <c r="AC17" s="36"/>
      <c r="AD17" s="36"/>
    </row>
    <row r="18" spans="1:30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</sheetData>
  <mergeCells count="2">
    <mergeCell ref="A6:A9"/>
    <mergeCell ref="B6:B9"/>
  </mergeCells>
  <conditionalFormatting sqref="O1 U1 AA1 O7:O17 U7:U17 AA7:AA17 AA20:AA65536 O21:O65536 U21:U65536">
    <cfRule type="cellIs" dxfId="671" priority="163" stopIfTrue="1" operator="equal">
      <formula>$G$7</formula>
    </cfRule>
    <cfRule type="cellIs" dxfId="670" priority="164" stopIfTrue="1" operator="equal">
      <formula>$G$13</formula>
    </cfRule>
    <cfRule type="cellIs" dxfId="669" priority="165" stopIfTrue="1" operator="equal">
      <formula>$G$12</formula>
    </cfRule>
    <cfRule type="cellIs" dxfId="668" priority="166" stopIfTrue="1" operator="equal">
      <formula>$G$10</formula>
    </cfRule>
    <cfRule type="cellIs" dxfId="667" priority="167" stopIfTrue="1" operator="equal">
      <formula>$G$11</formula>
    </cfRule>
    <cfRule type="cellIs" dxfId="666" priority="168" stopIfTrue="1" operator="equal">
      <formula>$G$9</formula>
    </cfRule>
    <cfRule type="cellIs" dxfId="665" priority="169" stopIfTrue="1" operator="equal">
      <formula>$G$8</formula>
    </cfRule>
    <cfRule type="cellIs" dxfId="664" priority="170" stopIfTrue="1" operator="equal">
      <formula>$G$6</formula>
    </cfRule>
  </conditionalFormatting>
  <conditionalFormatting sqref="O1 U1 AA1 AA7:AA16 O7:O17 U7:U17 Z17:AA17 AA20:AA65354 O21:O65354 U21:U65354">
    <cfRule type="cellIs" dxfId="663" priority="120" stopIfTrue="1" operator="equal">
      <formula>$F$11</formula>
    </cfRule>
    <cfRule type="cellIs" dxfId="662" priority="121" stopIfTrue="1" operator="equal">
      <formula>$F$9</formula>
    </cfRule>
    <cfRule type="cellIs" dxfId="661" priority="122" stopIfTrue="1" operator="equal">
      <formula>$F$8</formula>
    </cfRule>
    <cfRule type="cellIs" dxfId="660" priority="123" stopIfTrue="1" operator="equal">
      <formula>$F$12</formula>
    </cfRule>
    <cfRule type="cellIs" dxfId="659" priority="124" stopIfTrue="1" operator="equal">
      <formula>$F$10</formula>
    </cfRule>
    <cfRule type="cellIs" dxfId="658" priority="125" stopIfTrue="1" operator="equal">
      <formula>$F$13</formula>
    </cfRule>
    <cfRule type="cellIs" dxfId="657" priority="126" stopIfTrue="1" operator="equal">
      <formula>"Obsolete"</formula>
    </cfRule>
    <cfRule type="cellIs" dxfId="656" priority="127" stopIfTrue="1" operator="equal">
      <formula>$F$7</formula>
    </cfRule>
  </conditionalFormatting>
  <conditionalFormatting sqref="O7:O17 U7:U17 Z17:AA17 AA20:AA65354 O21:O65354 U21:U65354 O1 U1 AA1 AA7:AA16">
    <cfRule type="cellIs" dxfId="655" priority="119" stopIfTrue="1" operator="equal">
      <formula>$F$6</formula>
    </cfRule>
  </conditionalFormatting>
  <conditionalFormatting sqref="O7:O17 U7:U17 AA7:AA17 AA20:AA65536 O1 U1 AA1 O21:O65536 U21:U65536">
    <cfRule type="cellIs" dxfId="654" priority="162" stopIfTrue="1" operator="equal">
      <formula>"Obsolete"</formula>
    </cfRule>
  </conditionalFormatting>
  <conditionalFormatting sqref="O17 U17 Z17:AA17 AA20:AA56 O21:O28 U21:U56 O38:O56">
    <cfRule type="cellIs" dxfId="653" priority="114" stopIfTrue="1" operator="equal">
      <formula>$F$11</formula>
    </cfRule>
    <cfRule type="cellIs" dxfId="652" priority="115" stopIfTrue="1" operator="equal">
      <formula>$F$10</formula>
    </cfRule>
    <cfRule type="cellIs" dxfId="651" priority="116" stopIfTrue="1" operator="equal">
      <formula>$F$9</formula>
    </cfRule>
    <cfRule type="cellIs" dxfId="650" priority="117" stopIfTrue="1" operator="equal">
      <formula>$F$8</formula>
    </cfRule>
    <cfRule type="cellIs" dxfId="649" priority="118" stopIfTrue="1" operator="equal">
      <formula>$F$7</formula>
    </cfRule>
  </conditionalFormatting>
  <conditionalFormatting sqref="O17 U17 AA17">
    <cfRule type="cellIs" dxfId="648" priority="145" stopIfTrue="1" operator="equal">
      <formula>$G$6</formula>
    </cfRule>
    <cfRule type="cellIs" dxfId="647" priority="146" stopIfTrue="1" operator="equal">
      <formula>$G$13</formula>
    </cfRule>
    <cfRule type="cellIs" dxfId="646" priority="147" stopIfTrue="1" operator="equal">
      <formula>$G$12</formula>
    </cfRule>
    <cfRule type="cellIs" dxfId="645" priority="148" stopIfTrue="1" operator="equal">
      <formula>$G$11</formula>
    </cfRule>
    <cfRule type="cellIs" dxfId="644" priority="149" stopIfTrue="1" operator="equal">
      <formula>$G$10</formula>
    </cfRule>
    <cfRule type="cellIs" dxfId="643" priority="150" stopIfTrue="1" operator="equal">
      <formula>$G$9</formula>
    </cfRule>
    <cfRule type="cellIs" dxfId="642" priority="151" stopIfTrue="1" operator="equal">
      <formula>$G$8</formula>
    </cfRule>
    <cfRule type="cellIs" dxfId="641" priority="152" stopIfTrue="1" operator="equal">
      <formula>$G$7</formula>
    </cfRule>
    <cfRule type="cellIs" dxfId="640" priority="153" stopIfTrue="1" operator="equal">
      <formula>$G$6</formula>
    </cfRule>
    <cfRule type="cellIs" dxfId="639" priority="154" stopIfTrue="1" operator="equal">
      <formula>$G$11</formula>
    </cfRule>
    <cfRule type="cellIs" dxfId="638" priority="155" stopIfTrue="1" operator="equal">
      <formula>$G$9</formula>
    </cfRule>
    <cfRule type="cellIs" dxfId="637" priority="156" stopIfTrue="1" operator="equal">
      <formula>$G$8</formula>
    </cfRule>
    <cfRule type="cellIs" dxfId="636" priority="157" stopIfTrue="1" operator="equal">
      <formula>$G$12</formula>
    </cfRule>
    <cfRule type="cellIs" dxfId="635" priority="158" stopIfTrue="1" operator="equal">
      <formula>$G$10</formula>
    </cfRule>
    <cfRule type="cellIs" dxfId="634" priority="159" stopIfTrue="1" operator="equal">
      <formula>$G$13</formula>
    </cfRule>
    <cfRule type="cellIs" dxfId="633" priority="160" stopIfTrue="1" operator="equal">
      <formula>"Obsolete"</formula>
    </cfRule>
    <cfRule type="cellIs" dxfId="632" priority="161" stopIfTrue="1" operator="equal">
      <formula>$G$7</formula>
    </cfRule>
  </conditionalFormatting>
  <conditionalFormatting sqref="O18:O19 U18:U19">
    <cfRule type="cellIs" dxfId="631" priority="80" stopIfTrue="1" operator="equal">
      <formula>$G$12</formula>
    </cfRule>
    <cfRule type="cellIs" dxfId="630" priority="81" stopIfTrue="1" operator="equal">
      <formula>$G$11</formula>
    </cfRule>
    <cfRule type="cellIs" dxfId="629" priority="82" stopIfTrue="1" operator="equal">
      <formula>$G$10</formula>
    </cfRule>
    <cfRule type="cellIs" dxfId="628" priority="83" stopIfTrue="1" operator="equal">
      <formula>$G$9</formula>
    </cfRule>
    <cfRule type="cellIs" dxfId="627" priority="84" stopIfTrue="1" operator="equal">
      <formula>$G$8</formula>
    </cfRule>
    <cfRule type="cellIs" dxfId="626" priority="85" stopIfTrue="1" operator="equal">
      <formula>$G$7</formula>
    </cfRule>
    <cfRule type="cellIs" dxfId="625" priority="86" stopIfTrue="1" operator="equal">
      <formula>$G$6</formula>
    </cfRule>
    <cfRule type="cellIs" dxfId="624" priority="87" stopIfTrue="1" operator="equal">
      <formula>$G$11</formula>
    </cfRule>
    <cfRule type="cellIs" dxfId="623" priority="88" stopIfTrue="1" operator="equal">
      <formula>$G$9</formula>
    </cfRule>
    <cfRule type="cellIs" dxfId="622" priority="89" stopIfTrue="1" operator="equal">
      <formula>$G$8</formula>
    </cfRule>
    <cfRule type="cellIs" dxfId="621" priority="90" stopIfTrue="1" operator="equal">
      <formula>$G$12</formula>
    </cfRule>
    <cfRule type="cellIs" dxfId="620" priority="91" stopIfTrue="1" operator="equal">
      <formula>$G$10</formula>
    </cfRule>
    <cfRule type="cellIs" dxfId="619" priority="92" stopIfTrue="1" operator="equal">
      <formula>$G$13</formula>
    </cfRule>
    <cfRule type="cellIs" dxfId="618" priority="93" stopIfTrue="1" operator="equal">
      <formula>"Obsolete"</formula>
    </cfRule>
    <cfRule type="cellIs" dxfId="617" priority="94" stopIfTrue="1" operator="equal">
      <formula>$G$7</formula>
    </cfRule>
  </conditionalFormatting>
  <conditionalFormatting sqref="O18:O20 U18:U20">
    <cfRule type="cellIs" dxfId="616" priority="44" stopIfTrue="1" operator="equal">
      <formula>$F$6</formula>
    </cfRule>
    <cfRule type="cellIs" dxfId="615" priority="45" stopIfTrue="1" operator="equal">
      <formula>$F$13</formula>
    </cfRule>
    <cfRule type="cellIs" dxfId="614" priority="46" stopIfTrue="1" operator="equal">
      <formula>$F$12</formula>
    </cfRule>
    <cfRule type="cellIs" dxfId="613" priority="47" stopIfTrue="1" operator="equal">
      <formula>$F$11</formula>
    </cfRule>
    <cfRule type="cellIs" dxfId="612" priority="48" stopIfTrue="1" operator="equal">
      <formula>$F$10</formula>
    </cfRule>
    <cfRule type="cellIs" dxfId="611" priority="49" stopIfTrue="1" operator="equal">
      <formula>$F$9</formula>
    </cfRule>
    <cfRule type="cellIs" dxfId="610" priority="50" stopIfTrue="1" operator="equal">
      <formula>$F$8</formula>
    </cfRule>
    <cfRule type="cellIs" dxfId="609" priority="51" stopIfTrue="1" operator="equal">
      <formula>$F$7</formula>
    </cfRule>
    <cfRule type="cellIs" dxfId="608" priority="53" stopIfTrue="1" operator="equal">
      <formula>$F$11</formula>
    </cfRule>
    <cfRule type="cellIs" dxfId="607" priority="54" stopIfTrue="1" operator="equal">
      <formula>$F$9</formula>
    </cfRule>
    <cfRule type="cellIs" dxfId="606" priority="55" stopIfTrue="1" operator="equal">
      <formula>$F$8</formula>
    </cfRule>
    <cfRule type="cellIs" dxfId="605" priority="56" stopIfTrue="1" operator="equal">
      <formula>$F$12</formula>
    </cfRule>
    <cfRule type="cellIs" dxfId="604" priority="57" stopIfTrue="1" operator="equal">
      <formula>$F$10</formula>
    </cfRule>
    <cfRule type="cellIs" dxfId="603" priority="59" stopIfTrue="1" operator="equal">
      <formula>"Obsolete"</formula>
    </cfRule>
    <cfRule type="cellIs" dxfId="602" priority="60" stopIfTrue="1" operator="equal">
      <formula>$F$7</formula>
    </cfRule>
    <cfRule type="cellIs" dxfId="601" priority="69" stopIfTrue="1" operator="equal">
      <formula>$G$6</formula>
    </cfRule>
    <cfRule type="cellIs" dxfId="600" priority="75" stopIfTrue="1" operator="equal">
      <formula>$G$13</formula>
    </cfRule>
    <cfRule type="cellIs" dxfId="599" priority="95" stopIfTrue="1" operator="equal">
      <formula>"Obsolete"</formula>
    </cfRule>
    <cfRule type="cellIs" dxfId="598" priority="96" stopIfTrue="1" operator="equal">
      <formula>$G$7</formula>
    </cfRule>
    <cfRule type="cellIs" dxfId="597" priority="97" stopIfTrue="1" operator="equal">
      <formula>$G$13</formula>
    </cfRule>
    <cfRule type="cellIs" dxfId="596" priority="98" stopIfTrue="1" operator="equal">
      <formula>$G$12</formula>
    </cfRule>
    <cfRule type="cellIs" dxfId="595" priority="99" stopIfTrue="1" operator="equal">
      <formula>$G$10</formula>
    </cfRule>
    <cfRule type="cellIs" dxfId="594" priority="100" stopIfTrue="1" operator="equal">
      <formula>$G$11</formula>
    </cfRule>
    <cfRule type="cellIs" dxfId="593" priority="101" stopIfTrue="1" operator="equal">
      <formula>$G$9</formula>
    </cfRule>
    <cfRule type="cellIs" dxfId="592" priority="102" stopIfTrue="1" operator="equal">
      <formula>$G$8</formula>
    </cfRule>
    <cfRule type="cellIs" dxfId="591" priority="103" stopIfTrue="1" operator="equal">
      <formula>$G$6</formula>
    </cfRule>
  </conditionalFormatting>
  <conditionalFormatting sqref="O20 U20">
    <cfRule type="cellIs" dxfId="590" priority="61" stopIfTrue="1" operator="equal">
      <formula>$G$6</formula>
    </cfRule>
    <cfRule type="cellIs" dxfId="589" priority="62" stopIfTrue="1" operator="equal">
      <formula>$G$13</formula>
    </cfRule>
    <cfRule type="cellIs" dxfId="588" priority="63" stopIfTrue="1" operator="equal">
      <formula>$G$12</formula>
    </cfRule>
    <cfRule type="cellIs" dxfId="587" priority="64" stopIfTrue="1" operator="equal">
      <formula>$G$11</formula>
    </cfRule>
    <cfRule type="cellIs" dxfId="586" priority="65" stopIfTrue="1" operator="equal">
      <formula>$G$10</formula>
    </cfRule>
    <cfRule type="cellIs" dxfId="585" priority="66" stopIfTrue="1" operator="equal">
      <formula>$G$9</formula>
    </cfRule>
    <cfRule type="cellIs" dxfId="584" priority="67" stopIfTrue="1" operator="equal">
      <formula>$G$8</formula>
    </cfRule>
    <cfRule type="cellIs" dxfId="583" priority="68" stopIfTrue="1" operator="equal">
      <formula>$G$7</formula>
    </cfRule>
    <cfRule type="cellIs" dxfId="582" priority="70" stopIfTrue="1" operator="equal">
      <formula>$G$11</formula>
    </cfRule>
    <cfRule type="cellIs" dxfId="581" priority="71" stopIfTrue="1" operator="equal">
      <formula>$G$9</formula>
    </cfRule>
    <cfRule type="cellIs" dxfId="580" priority="72" stopIfTrue="1" operator="equal">
      <formula>$G$8</formula>
    </cfRule>
    <cfRule type="cellIs" dxfId="579" priority="73" stopIfTrue="1" operator="equal">
      <formula>$G$12</formula>
    </cfRule>
    <cfRule type="cellIs" dxfId="578" priority="74" stopIfTrue="1" operator="equal">
      <formula>$G$10</formula>
    </cfRule>
    <cfRule type="cellIs" dxfId="577" priority="76" stopIfTrue="1" operator="equal">
      <formula>"Obsolete"</formula>
    </cfRule>
    <cfRule type="cellIs" dxfId="576" priority="77" stopIfTrue="1" operator="equal">
      <formula>$G$7</formula>
    </cfRule>
  </conditionalFormatting>
  <conditionalFormatting sqref="O47:O56 U47:U56 AA47:AA56">
    <cfRule type="cellIs" dxfId="575" priority="104" stopIfTrue="1" operator="equal">
      <formula>$F$13</formula>
    </cfRule>
    <cfRule type="cellIs" dxfId="574" priority="105" stopIfTrue="1" operator="equal">
      <formula>$F$12</formula>
    </cfRule>
    <cfRule type="cellIs" dxfId="573" priority="106" stopIfTrue="1" operator="equal">
      <formula>$F$11</formula>
    </cfRule>
    <cfRule type="cellIs" dxfId="572" priority="107" stopIfTrue="1" operator="equal">
      <formula>$F$10</formula>
    </cfRule>
    <cfRule type="cellIs" dxfId="571" priority="108" stopIfTrue="1" operator="equal">
      <formula>$F$9</formula>
    </cfRule>
    <cfRule type="cellIs" dxfId="570" priority="109" stopIfTrue="1" operator="equal">
      <formula>$F$8</formula>
    </cfRule>
    <cfRule type="cellIs" dxfId="569" priority="110" stopIfTrue="1" operator="equal">
      <formula>$F$7</formula>
    </cfRule>
  </conditionalFormatting>
  <conditionalFormatting sqref="U17:U20 O17:O28">
    <cfRule type="cellIs" dxfId="568" priority="52" stopIfTrue="1" operator="equal">
      <formula>$F$6</formula>
    </cfRule>
    <cfRule type="cellIs" dxfId="567" priority="58" stopIfTrue="1" operator="equal">
      <formula>$F$13</formula>
    </cfRule>
  </conditionalFormatting>
  <conditionalFormatting sqref="Z17:AA17 AA20:AA56 U21:U56 O38:O56 O17 U17 O21:O28">
    <cfRule type="cellIs" dxfId="566" priority="113" stopIfTrue="1" operator="equal">
      <formula>$F$12</formula>
    </cfRule>
  </conditionalFormatting>
  <conditionalFormatting sqref="Z17:AA17 AA20:AA56 U21:U56 O38:O56">
    <cfRule type="cellIs" dxfId="565" priority="112" stopIfTrue="1" operator="equal">
      <formula>$F$13</formula>
    </cfRule>
  </conditionalFormatting>
  <conditionalFormatting sqref="Z20:AA20">
    <cfRule type="cellIs" dxfId="564" priority="128" stopIfTrue="1" operator="equal">
      <formula>$G$6</formula>
    </cfRule>
    <cfRule type="cellIs" dxfId="563" priority="129" stopIfTrue="1" operator="equal">
      <formula>$G$13</formula>
    </cfRule>
    <cfRule type="cellIs" dxfId="562" priority="130" stopIfTrue="1" operator="equal">
      <formula>$G$12</formula>
    </cfRule>
    <cfRule type="cellIs" dxfId="561" priority="131" stopIfTrue="1" operator="equal">
      <formula>$G$11</formula>
    </cfRule>
    <cfRule type="cellIs" dxfId="560" priority="132" stopIfTrue="1" operator="equal">
      <formula>$G$10</formula>
    </cfRule>
    <cfRule type="cellIs" dxfId="559" priority="133" stopIfTrue="1" operator="equal">
      <formula>$G$9</formula>
    </cfRule>
    <cfRule type="cellIs" dxfId="558" priority="134" stopIfTrue="1" operator="equal">
      <formula>$G$8</formula>
    </cfRule>
    <cfRule type="cellIs" dxfId="557" priority="135" stopIfTrue="1" operator="equal">
      <formula>$G$7</formula>
    </cfRule>
    <cfRule type="cellIs" dxfId="556" priority="136" stopIfTrue="1" operator="equal">
      <formula>$G$6</formula>
    </cfRule>
    <cfRule type="cellIs" dxfId="555" priority="137" stopIfTrue="1" operator="equal">
      <formula>$G$11</formula>
    </cfRule>
    <cfRule type="cellIs" dxfId="554" priority="138" stopIfTrue="1" operator="equal">
      <formula>$G$9</formula>
    </cfRule>
    <cfRule type="cellIs" dxfId="553" priority="139" stopIfTrue="1" operator="equal">
      <formula>$G$8</formula>
    </cfRule>
    <cfRule type="cellIs" dxfId="552" priority="140" stopIfTrue="1" operator="equal">
      <formula>$G$12</formula>
    </cfRule>
    <cfRule type="cellIs" dxfId="551" priority="141" stopIfTrue="1" operator="equal">
      <formula>$G$10</formula>
    </cfRule>
    <cfRule type="cellIs" dxfId="550" priority="142" stopIfTrue="1" operator="equal">
      <formula>$G$13</formula>
    </cfRule>
    <cfRule type="cellIs" dxfId="549" priority="143" stopIfTrue="1" operator="equal">
      <formula>"Obsolete"</formula>
    </cfRule>
    <cfRule type="cellIs" dxfId="548" priority="144" stopIfTrue="1" operator="equal">
      <formula>$G$7</formula>
    </cfRule>
  </conditionalFormatting>
  <conditionalFormatting sqref="AA18:AA19">
    <cfRule type="cellIs" dxfId="547" priority="1" stopIfTrue="1" operator="equal">
      <formula>$F$6</formula>
    </cfRule>
    <cfRule type="cellIs" dxfId="546" priority="2" stopIfTrue="1" operator="equal">
      <formula>$F$13</formula>
    </cfRule>
    <cfRule type="cellIs" dxfId="545" priority="3" stopIfTrue="1" operator="equal">
      <formula>$F$12</formula>
    </cfRule>
    <cfRule type="cellIs" dxfId="544" priority="4" stopIfTrue="1" operator="equal">
      <formula>$F$11</formula>
    </cfRule>
    <cfRule type="cellIs" dxfId="543" priority="5" stopIfTrue="1" operator="equal">
      <formula>$F$10</formula>
    </cfRule>
    <cfRule type="cellIs" dxfId="542" priority="6" stopIfTrue="1" operator="equal">
      <formula>$F$9</formula>
    </cfRule>
    <cfRule type="cellIs" dxfId="541" priority="7" stopIfTrue="1" operator="equal">
      <formula>$F$8</formula>
    </cfRule>
    <cfRule type="cellIs" dxfId="540" priority="8" stopIfTrue="1" operator="equal">
      <formula>$F$7</formula>
    </cfRule>
    <cfRule type="cellIs" dxfId="539" priority="9" stopIfTrue="1" operator="equal">
      <formula>$F$6</formula>
    </cfRule>
    <cfRule type="cellIs" dxfId="538" priority="10" stopIfTrue="1" operator="equal">
      <formula>$F$11</formula>
    </cfRule>
    <cfRule type="cellIs" dxfId="537" priority="11" stopIfTrue="1" operator="equal">
      <formula>$F$9</formula>
    </cfRule>
    <cfRule type="cellIs" dxfId="536" priority="12" stopIfTrue="1" operator="equal">
      <formula>$F$8</formula>
    </cfRule>
    <cfRule type="cellIs" dxfId="535" priority="13" stopIfTrue="1" operator="equal">
      <formula>$F$12</formula>
    </cfRule>
    <cfRule type="cellIs" dxfId="534" priority="14" stopIfTrue="1" operator="equal">
      <formula>$F$10</formula>
    </cfRule>
    <cfRule type="cellIs" dxfId="533" priority="15" stopIfTrue="1" operator="equal">
      <formula>$F$13</formula>
    </cfRule>
    <cfRule type="cellIs" dxfId="532" priority="16" stopIfTrue="1" operator="equal">
      <formula>"Obsolete"</formula>
    </cfRule>
    <cfRule type="cellIs" dxfId="531" priority="17" stopIfTrue="1" operator="equal">
      <formula>$F$7</formula>
    </cfRule>
    <cfRule type="cellIs" dxfId="530" priority="18" stopIfTrue="1" operator="equal">
      <formula>$G$6</formula>
    </cfRule>
    <cfRule type="cellIs" dxfId="529" priority="19" stopIfTrue="1" operator="equal">
      <formula>$G$13</formula>
    </cfRule>
    <cfRule type="cellIs" dxfId="528" priority="20" stopIfTrue="1" operator="equal">
      <formula>$G$12</formula>
    </cfRule>
    <cfRule type="cellIs" dxfId="527" priority="21" stopIfTrue="1" operator="equal">
      <formula>$G$11</formula>
    </cfRule>
    <cfRule type="cellIs" dxfId="526" priority="22" stopIfTrue="1" operator="equal">
      <formula>$G$10</formula>
    </cfRule>
    <cfRule type="cellIs" dxfId="525" priority="23" stopIfTrue="1" operator="equal">
      <formula>$G$9</formula>
    </cfRule>
    <cfRule type="cellIs" dxfId="524" priority="24" stopIfTrue="1" operator="equal">
      <formula>$G$8</formula>
    </cfRule>
    <cfRule type="cellIs" dxfId="523" priority="25" stopIfTrue="1" operator="equal">
      <formula>$G$7</formula>
    </cfRule>
    <cfRule type="cellIs" dxfId="522" priority="26" stopIfTrue="1" operator="equal">
      <formula>$G$6</formula>
    </cfRule>
    <cfRule type="cellIs" dxfId="521" priority="27" stopIfTrue="1" operator="equal">
      <formula>$G$11</formula>
    </cfRule>
    <cfRule type="cellIs" dxfId="520" priority="28" stopIfTrue="1" operator="equal">
      <formula>$G$9</formula>
    </cfRule>
    <cfRule type="cellIs" dxfId="519" priority="29" stopIfTrue="1" operator="equal">
      <formula>$G$8</formula>
    </cfRule>
    <cfRule type="cellIs" dxfId="518" priority="30" stopIfTrue="1" operator="equal">
      <formula>$G$12</formula>
    </cfRule>
    <cfRule type="cellIs" dxfId="517" priority="31" stopIfTrue="1" operator="equal">
      <formula>$G$10</formula>
    </cfRule>
    <cfRule type="cellIs" dxfId="516" priority="32" stopIfTrue="1" operator="equal">
      <formula>$G$13</formula>
    </cfRule>
    <cfRule type="cellIs" dxfId="515" priority="33" stopIfTrue="1" operator="equal">
      <formula>"Obsolete"</formula>
    </cfRule>
    <cfRule type="cellIs" dxfId="514" priority="34" stopIfTrue="1" operator="equal">
      <formula>$G$7</formula>
    </cfRule>
    <cfRule type="cellIs" dxfId="513" priority="35" stopIfTrue="1" operator="equal">
      <formula>"Obsolete"</formula>
    </cfRule>
    <cfRule type="cellIs" dxfId="512" priority="36" stopIfTrue="1" operator="equal">
      <formula>$G$7</formula>
    </cfRule>
    <cfRule type="cellIs" dxfId="511" priority="37" stopIfTrue="1" operator="equal">
      <formula>$G$13</formula>
    </cfRule>
    <cfRule type="cellIs" dxfId="510" priority="38" stopIfTrue="1" operator="equal">
      <formula>$G$12</formula>
    </cfRule>
    <cfRule type="cellIs" dxfId="509" priority="39" stopIfTrue="1" operator="equal">
      <formula>$G$10</formula>
    </cfRule>
    <cfRule type="cellIs" dxfId="508" priority="40" stopIfTrue="1" operator="equal">
      <formula>$G$11</formula>
    </cfRule>
    <cfRule type="cellIs" dxfId="507" priority="41" stopIfTrue="1" operator="equal">
      <formula>$G$9</formula>
    </cfRule>
    <cfRule type="cellIs" dxfId="506" priority="42" stopIfTrue="1" operator="equal">
      <formula>$G$8</formula>
    </cfRule>
    <cfRule type="cellIs" dxfId="505" priority="43" stopIfTrue="1" operator="equal">
      <formula>$G$6</formula>
    </cfRule>
  </conditionalFormatting>
  <conditionalFormatting sqref="AA20:AA56 U21:U56 O38:O56 Z17:AA17">
    <cfRule type="cellIs" dxfId="504" priority="111" stopIfTrue="1" operator="equal">
      <formula>$F$6</formula>
    </cfRule>
  </conditionalFormatting>
  <dataValidations count="5">
    <dataValidation type="list" allowBlank="1" showInputMessage="1" showErrorMessage="1" sqref="B3 P4 V4 AB4" xr:uid="{00000000-0002-0000-0900-000000000000}">
      <formula1>QCResource</formula1>
    </dataValidation>
    <dataValidation type="list" allowBlank="1" showInputMessage="1" showErrorMessage="1" sqref="J18:J1048576" xr:uid="{00000000-0002-0000-0900-000001000000}">
      <formula1>"High, Medium, Low"</formula1>
    </dataValidation>
    <dataValidation type="list" allowBlank="1" showInputMessage="1" showErrorMessage="1" sqref="N17:N65354 T17:T65354 Z17:Z65354" xr:uid="{00000000-0002-0000-0900-000002000000}">
      <formula1>ExecutionPriority</formula1>
    </dataValidation>
    <dataValidation type="list" allowBlank="1" showInputMessage="1" showErrorMessage="1" sqref="K17:K1048576 L18:L1048576" xr:uid="{00000000-0002-0000-0900-000003000000}">
      <formula1>"Yes, No"</formula1>
    </dataValidation>
    <dataValidation type="list" allowBlank="1" showInputMessage="1" showErrorMessage="1" sqref="O17:O28 O38:O65354 U17:U65354 AA17:AA65354" xr:uid="{00000000-0002-0000-0900-000004000000}">
      <formula1>TestResult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outlinePr summaryBelow="0" summaryRight="0"/>
  </sheetPr>
  <dimension ref="A1:AD56"/>
  <sheetViews>
    <sheetView zoomScale="80" zoomScaleNormal="80" workbookViewId="0">
      <selection activeCell="H17" sqref="H17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3.44140625" style="2" customWidth="1"/>
    <col min="9" max="9" width="14.33203125" style="2" customWidth="1"/>
    <col min="10" max="11" width="11.5546875" style="2" customWidth="1"/>
    <col min="12" max="12" width="9" style="2" customWidth="1"/>
    <col min="13" max="13" width="5.5546875" style="2" customWidth="1" collapsed="1"/>
    <col min="14" max="14" width="8.44140625" style="2" hidden="1" customWidth="1" outlineLevel="1"/>
    <col min="15" max="15" width="13.5546875" style="2" hidden="1" customWidth="1" outlineLevel="1"/>
    <col min="16" max="16" width="23.33203125" style="2" hidden="1" customWidth="1" outlineLevel="1"/>
    <col min="17" max="18" width="13.88671875" style="2" hidden="1" customWidth="1" outlineLevel="1"/>
    <col min="19" max="19" width="5.6640625" style="2" customWidth="1" collapsed="1"/>
    <col min="20" max="20" width="8.44140625" style="2" hidden="1" customWidth="1" outlineLevel="1"/>
    <col min="21" max="21" width="13.5546875" style="2" hidden="1" customWidth="1" outlineLevel="1"/>
    <col min="22" max="22" width="21.109375" style="2" hidden="1" customWidth="1" outlineLevel="1"/>
    <col min="23" max="24" width="13.88671875" style="2" hidden="1" customWidth="1" outlineLevel="1"/>
    <col min="25" max="25" width="5.6640625" style="2" customWidth="1" collapsed="1"/>
    <col min="26" max="26" width="8.44140625" style="2" hidden="1" customWidth="1" outlineLevel="1"/>
    <col min="27" max="27" width="13.5546875" style="2" hidden="1" customWidth="1" outlineLevel="1"/>
    <col min="28" max="28" width="28.88671875" style="2" hidden="1" customWidth="1" outlineLevel="1"/>
    <col min="29" max="30" width="13.88671875" style="2" hidden="1" customWidth="1" outlineLevel="1"/>
    <col min="31" max="16384" width="9.109375" style="2"/>
  </cols>
  <sheetData>
    <row r="1" spans="1:30" collapsed="1"/>
    <row r="2" spans="1:30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8">
        <f>SUBTOTAL(3,$A$17:$A$1811)</f>
        <v>0</v>
      </c>
      <c r="O2" s="5" t="s">
        <v>163</v>
      </c>
      <c r="P2" s="8"/>
      <c r="S2" s="8">
        <f>SUBTOTAL(3,$A$17:$A$1811)</f>
        <v>0</v>
      </c>
      <c r="U2" s="5" t="s">
        <v>163</v>
      </c>
      <c r="V2" s="8"/>
      <c r="Y2" s="8">
        <f>SUBTOTAL(3,$A$17:$A$1811)</f>
        <v>0</v>
      </c>
      <c r="AA2" s="5" t="s">
        <v>163</v>
      </c>
      <c r="AB2" s="8"/>
    </row>
    <row r="3" spans="1:30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8">
        <f>M6+M7</f>
        <v>0</v>
      </c>
      <c r="O3" s="5" t="s">
        <v>165</v>
      </c>
      <c r="P3" s="8"/>
      <c r="S3" s="8">
        <f>S6+S7</f>
        <v>0</v>
      </c>
      <c r="U3" s="5" t="s">
        <v>165</v>
      </c>
      <c r="V3" s="8"/>
      <c r="Y3" s="8">
        <f>Y6+Y7</f>
        <v>0</v>
      </c>
      <c r="AA3" s="5" t="s">
        <v>165</v>
      </c>
      <c r="AB3" s="8"/>
    </row>
    <row r="4" spans="1:30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8">
        <f>SUM(M8:M11)</f>
        <v>0</v>
      </c>
      <c r="O4" s="5" t="s">
        <v>166</v>
      </c>
      <c r="P4" s="8"/>
      <c r="S4" s="8">
        <f>SUM(S8:S11)</f>
        <v>0</v>
      </c>
      <c r="U4" s="5" t="s">
        <v>166</v>
      </c>
      <c r="V4" s="8"/>
      <c r="Y4" s="8">
        <f>SUM(Y8:Y11)</f>
        <v>0</v>
      </c>
      <c r="AA4" s="5" t="s">
        <v>166</v>
      </c>
      <c r="AB4" s="8"/>
    </row>
    <row r="5" spans="1:30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8">
        <f>SUM(M8:M13)</f>
        <v>0</v>
      </c>
      <c r="O5" s="5" t="s">
        <v>167</v>
      </c>
      <c r="P5" s="6"/>
      <c r="S5" s="8">
        <f>SUM(S8:S13)</f>
        <v>0</v>
      </c>
      <c r="U5" s="5" t="s">
        <v>167</v>
      </c>
      <c r="V5" s="6"/>
      <c r="Y5" s="8">
        <f>SUM(Y8:Y13)</f>
        <v>0</v>
      </c>
      <c r="AA5" s="5" t="s">
        <v>167</v>
      </c>
      <c r="AB5" s="6"/>
    </row>
    <row r="6" spans="1:30" ht="12.75" hidden="1" customHeight="1" outlineLevel="1">
      <c r="A6" s="159" t="s">
        <v>14</v>
      </c>
      <c r="B6" s="162"/>
      <c r="F6" s="12" t="s">
        <v>95</v>
      </c>
      <c r="G6" s="12" t="s">
        <v>137</v>
      </c>
      <c r="H6" s="12"/>
      <c r="I6" s="12"/>
      <c r="J6" s="12"/>
      <c r="K6" s="12"/>
      <c r="L6" s="12"/>
      <c r="M6" s="27">
        <f>COUNTIF(O$16:O$1811,$F$6)</f>
        <v>0</v>
      </c>
      <c r="O6" s="5" t="s">
        <v>168</v>
      </c>
      <c r="P6" s="6"/>
      <c r="S6" s="27">
        <f>COUNTIF(U$16:U$1811,$F$6)</f>
        <v>0</v>
      </c>
      <c r="U6" s="5" t="s">
        <v>168</v>
      </c>
      <c r="V6" s="6"/>
      <c r="Y6" s="27">
        <f>COUNTIF(AA$16:AA$1811,$F$6)</f>
        <v>0</v>
      </c>
      <c r="AA6" s="5" t="s">
        <v>168</v>
      </c>
      <c r="AB6" s="6"/>
    </row>
    <row r="7" spans="1:30" ht="12.75" hidden="1" customHeight="1" outlineLevel="1">
      <c r="A7" s="160"/>
      <c r="B7" s="163"/>
      <c r="F7" s="15" t="s">
        <v>97</v>
      </c>
      <c r="G7" s="15" t="s">
        <v>138</v>
      </c>
      <c r="H7" s="15"/>
      <c r="I7" s="15"/>
      <c r="J7" s="15"/>
      <c r="K7" s="15"/>
      <c r="L7" s="15"/>
      <c r="M7" s="28">
        <f>COUNTIF(O$16:O$1811,$F$7)</f>
        <v>0</v>
      </c>
      <c r="S7" s="28">
        <f>COUNTIF(U$16:U$1811,$F$7)</f>
        <v>0</v>
      </c>
      <c r="Y7" s="28">
        <f>COUNTIF(AA$16:AA$1811,$F$7)</f>
        <v>0</v>
      </c>
    </row>
    <row r="8" spans="1:30" ht="25.5" hidden="1" customHeight="1" outlineLevel="1">
      <c r="A8" s="160"/>
      <c r="B8" s="163"/>
      <c r="F8" s="16" t="s">
        <v>98</v>
      </c>
      <c r="G8" s="16" t="s">
        <v>139</v>
      </c>
      <c r="H8" s="16"/>
      <c r="I8" s="16"/>
      <c r="J8" s="16"/>
      <c r="K8" s="16"/>
      <c r="L8" s="16"/>
      <c r="M8" s="29">
        <f>COUNTIF(O$16:O$1811,$F$8)</f>
        <v>0</v>
      </c>
      <c r="S8" s="29">
        <f>COUNTIF(U$16:U$1811,$F$8)</f>
        <v>0</v>
      </c>
      <c r="Y8" s="29">
        <f>COUNTIF(AA$16:AA$1811,$F$8)</f>
        <v>0</v>
      </c>
    </row>
    <row r="9" spans="1:30" ht="25.5" hidden="1" customHeight="1" outlineLevel="1">
      <c r="A9" s="161"/>
      <c r="B9" s="164"/>
      <c r="F9" s="16" t="s">
        <v>99</v>
      </c>
      <c r="G9" s="16" t="s">
        <v>140</v>
      </c>
      <c r="H9" s="16"/>
      <c r="I9" s="16"/>
      <c r="J9" s="16"/>
      <c r="K9" s="16"/>
      <c r="L9" s="16"/>
      <c r="M9" s="29">
        <f>COUNTIF(O$16:O$1811,$F$9)</f>
        <v>0</v>
      </c>
      <c r="S9" s="29">
        <f>COUNTIF(U$16:U$1811,$F$9)</f>
        <v>0</v>
      </c>
      <c r="Y9" s="29">
        <f>COUNTIF(AA$16:AA$1811,$F$9)</f>
        <v>0</v>
      </c>
    </row>
    <row r="10" spans="1:30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29">
        <f>COUNTIF(O$16:O$1811,$F$10)</f>
        <v>0</v>
      </c>
      <c r="S10" s="29">
        <f>COUNTIF(U$16:U$1811,$F$10)</f>
        <v>0</v>
      </c>
      <c r="Y10" s="29">
        <f>COUNTIF(AA$16:AA$1811,$F$10)</f>
        <v>0</v>
      </c>
    </row>
    <row r="11" spans="1:30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29">
        <f>COUNTIF(O$16:O$1811,$F$11)</f>
        <v>0</v>
      </c>
      <c r="S11" s="29">
        <f>COUNTIF(U$16:U$1811,$F$11)</f>
        <v>0</v>
      </c>
      <c r="Y11" s="29">
        <f>COUNTIF(AA$16:AA$1811,$F$11)</f>
        <v>0</v>
      </c>
    </row>
    <row r="12" spans="1:30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30">
        <f>COUNTIF(O$16:O$1811,$F$12)</f>
        <v>0</v>
      </c>
      <c r="S12" s="30">
        <f>COUNTIF(U$16:U$1811,$F$12)</f>
        <v>0</v>
      </c>
      <c r="Y12" s="30">
        <f>COUNTIF(AA$16:AA$1811,$F$12)</f>
        <v>0</v>
      </c>
    </row>
    <row r="13" spans="1:30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31">
        <f>COUNTIF(O$16:O$1811,$F$13)</f>
        <v>0</v>
      </c>
      <c r="S13" s="34">
        <f>COUNTIF(U$16:U$1811,$F$13)</f>
        <v>0</v>
      </c>
      <c r="Y13" s="31">
        <f>COUNTIF(AA$16:AA$1811,$F$13)</f>
        <v>0</v>
      </c>
    </row>
    <row r="14" spans="1:30" ht="12.75" hidden="1" customHeight="1" outlineLevel="1">
      <c r="S14" s="35"/>
      <c r="Y14" s="35"/>
    </row>
    <row r="16" spans="1:30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164</v>
      </c>
      <c r="I16" s="21" t="s">
        <v>170</v>
      </c>
      <c r="J16" s="21" t="s">
        <v>145</v>
      </c>
      <c r="K16" s="21" t="s">
        <v>146</v>
      </c>
      <c r="L16" s="21" t="s">
        <v>147</v>
      </c>
      <c r="M16" s="32" t="s">
        <v>148</v>
      </c>
      <c r="N16" s="21" t="s">
        <v>49</v>
      </c>
      <c r="O16" s="33" t="s">
        <v>51</v>
      </c>
      <c r="P16" s="33" t="s">
        <v>69</v>
      </c>
      <c r="Q16" s="33" t="s">
        <v>71</v>
      </c>
      <c r="R16" s="21" t="s">
        <v>149</v>
      </c>
      <c r="S16" s="32" t="s">
        <v>150</v>
      </c>
      <c r="T16" s="21" t="s">
        <v>49</v>
      </c>
      <c r="U16" s="21" t="s">
        <v>51</v>
      </c>
      <c r="V16" s="21" t="s">
        <v>69</v>
      </c>
      <c r="W16" s="21" t="s">
        <v>71</v>
      </c>
      <c r="X16" s="21" t="s">
        <v>149</v>
      </c>
      <c r="Y16" s="32" t="s">
        <v>151</v>
      </c>
      <c r="Z16" s="21" t="s">
        <v>49</v>
      </c>
      <c r="AA16" s="21" t="s">
        <v>51</v>
      </c>
      <c r="AB16" s="21" t="s">
        <v>69</v>
      </c>
      <c r="AC16" s="21" t="s">
        <v>71</v>
      </c>
      <c r="AD16" s="21" t="s">
        <v>149</v>
      </c>
    </row>
    <row r="17" spans="1:30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6"/>
      <c r="X17" s="36"/>
      <c r="Y17" s="23"/>
      <c r="Z17" s="23"/>
      <c r="AA17" s="23"/>
      <c r="AB17" s="23"/>
      <c r="AC17" s="36"/>
      <c r="AD17" s="36"/>
    </row>
    <row r="18" spans="1:30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</sheetData>
  <customSheetViews>
    <customSheetView guid="{73FE07CD-CB3A-4CF2-A325-2324C67C3A9F}" scale="80" hiddenRows="1" hiddenColumns="1">
      <pane xSplit="8" ySplit="16" topLeftCell="J17" state="frozen"/>
      <selection activeCell="N74" sqref="N74:N77"/>
      <pageMargins left="0.7" right="0.7" top="0.75" bottom="0.75" header="0.3" footer="0.3"/>
    </customSheetView>
    <customSheetView guid="{1A386C16-A172-4FFD-9694-1A7F4196D91C}" scale="80" hiddenRows="1" hiddenColumns="1">
      <pane xSplit="8" ySplit="16" topLeftCell="J30" state="frozen"/>
      <selection activeCell="F95" sqref="F95"/>
      <pageMargins left="0.7" right="0.7" top="0.75" bottom="0.75" header="0.3" footer="0.3"/>
    </customSheetView>
    <customSheetView guid="{6E4DD380-63C5-46F9-A014-811CE342EF8F}" scale="80" hiddenRows="1" hiddenColumns="1">
      <pane xSplit="8" ySplit="16" topLeftCell="J17" state="frozen"/>
      <selection activeCell="N74" sqref="N74:N77"/>
      <pageMargins left="0.7" right="0.7" top="0.75" bottom="0.75" header="0.3" footer="0.3"/>
    </customSheetView>
    <customSheetView guid="{7964A350-7960-49AD-BBAE-B60393776134}" scale="80" hiddenRows="1" hiddenColumns="1">
      <pane xSplit="8" ySplit="16" topLeftCell="J30" state="frozen"/>
      <selection activeCell="F95" sqref="F95"/>
      <pageMargins left="0.7" right="0.7" top="0.75" bottom="0.75" header="0.3" footer="0.3"/>
    </customSheetView>
  </customSheetViews>
  <mergeCells count="2">
    <mergeCell ref="A6:A9"/>
    <mergeCell ref="B6:B9"/>
  </mergeCells>
  <conditionalFormatting sqref="O1 U1 AA1 O7:O17 U7:U17 AA7:AA17 AA20:AA65536 O21:O65536 U21:U65536">
    <cfRule type="cellIs" dxfId="503" priority="163" stopIfTrue="1" operator="equal">
      <formula>$G$7</formula>
    </cfRule>
    <cfRule type="cellIs" dxfId="502" priority="164" stopIfTrue="1" operator="equal">
      <formula>$G$13</formula>
    </cfRule>
    <cfRule type="cellIs" dxfId="501" priority="165" stopIfTrue="1" operator="equal">
      <formula>$G$12</formula>
    </cfRule>
    <cfRule type="cellIs" dxfId="500" priority="166" stopIfTrue="1" operator="equal">
      <formula>$G$10</formula>
    </cfRule>
    <cfRule type="cellIs" dxfId="499" priority="167" stopIfTrue="1" operator="equal">
      <formula>$G$11</formula>
    </cfRule>
    <cfRule type="cellIs" dxfId="498" priority="168" stopIfTrue="1" operator="equal">
      <formula>$G$9</formula>
    </cfRule>
    <cfRule type="cellIs" dxfId="497" priority="169" stopIfTrue="1" operator="equal">
      <formula>$G$8</formula>
    </cfRule>
    <cfRule type="cellIs" dxfId="496" priority="170" stopIfTrue="1" operator="equal">
      <formula>$G$6</formula>
    </cfRule>
  </conditionalFormatting>
  <conditionalFormatting sqref="O1 U1 AA1 AA7:AA16 O7:O17 U7:U17 Z17:AA17 AA20:AA65354 O21:O65354 U21:U65354">
    <cfRule type="cellIs" dxfId="495" priority="120" stopIfTrue="1" operator="equal">
      <formula>$F$11</formula>
    </cfRule>
    <cfRule type="cellIs" dxfId="494" priority="121" stopIfTrue="1" operator="equal">
      <formula>$F$9</formula>
    </cfRule>
    <cfRule type="cellIs" dxfId="493" priority="122" stopIfTrue="1" operator="equal">
      <formula>$F$8</formula>
    </cfRule>
    <cfRule type="cellIs" dxfId="492" priority="123" stopIfTrue="1" operator="equal">
      <formula>$F$12</formula>
    </cfRule>
    <cfRule type="cellIs" dxfId="491" priority="124" stopIfTrue="1" operator="equal">
      <formula>$F$10</formula>
    </cfRule>
    <cfRule type="cellIs" dxfId="490" priority="125" stopIfTrue="1" operator="equal">
      <formula>$F$13</formula>
    </cfRule>
    <cfRule type="cellIs" dxfId="489" priority="126" stopIfTrue="1" operator="equal">
      <formula>"Obsolete"</formula>
    </cfRule>
    <cfRule type="cellIs" dxfId="488" priority="127" stopIfTrue="1" operator="equal">
      <formula>$F$7</formula>
    </cfRule>
  </conditionalFormatting>
  <conditionalFormatting sqref="O7:O17 U7:U17 Z17:AA17 AA20:AA65354 O21:O65354 U21:U65354 O1 U1 AA1 AA7:AA16">
    <cfRule type="cellIs" dxfId="487" priority="119" stopIfTrue="1" operator="equal">
      <formula>$F$6</formula>
    </cfRule>
  </conditionalFormatting>
  <conditionalFormatting sqref="O7:O17 U7:U17 AA7:AA17 AA20:AA65536 O1 U1 AA1 O21:O65536 U21:U65536">
    <cfRule type="cellIs" dxfId="486" priority="162" stopIfTrue="1" operator="equal">
      <formula>"Obsolete"</formula>
    </cfRule>
  </conditionalFormatting>
  <conditionalFormatting sqref="O17 U17 Z17:AA17 AA20:AA56 O21:O28 U21:U56 O38:O56">
    <cfRule type="cellIs" dxfId="485" priority="114" stopIfTrue="1" operator="equal">
      <formula>$F$11</formula>
    </cfRule>
    <cfRule type="cellIs" dxfId="484" priority="115" stopIfTrue="1" operator="equal">
      <formula>$F$10</formula>
    </cfRule>
    <cfRule type="cellIs" dxfId="483" priority="116" stopIfTrue="1" operator="equal">
      <formula>$F$9</formula>
    </cfRule>
    <cfRule type="cellIs" dxfId="482" priority="117" stopIfTrue="1" operator="equal">
      <formula>$F$8</formula>
    </cfRule>
    <cfRule type="cellIs" dxfId="481" priority="118" stopIfTrue="1" operator="equal">
      <formula>$F$7</formula>
    </cfRule>
  </conditionalFormatting>
  <conditionalFormatting sqref="O17 U17 AA17">
    <cfRule type="cellIs" dxfId="480" priority="145" stopIfTrue="1" operator="equal">
      <formula>$G$6</formula>
    </cfRule>
    <cfRule type="cellIs" dxfId="479" priority="146" stopIfTrue="1" operator="equal">
      <formula>$G$13</formula>
    </cfRule>
    <cfRule type="cellIs" dxfId="478" priority="147" stopIfTrue="1" operator="equal">
      <formula>$G$12</formula>
    </cfRule>
    <cfRule type="cellIs" dxfId="477" priority="148" stopIfTrue="1" operator="equal">
      <formula>$G$11</formula>
    </cfRule>
    <cfRule type="cellIs" dxfId="476" priority="149" stopIfTrue="1" operator="equal">
      <formula>$G$10</formula>
    </cfRule>
    <cfRule type="cellIs" dxfId="475" priority="150" stopIfTrue="1" operator="equal">
      <formula>$G$9</formula>
    </cfRule>
    <cfRule type="cellIs" dxfId="474" priority="151" stopIfTrue="1" operator="equal">
      <formula>$G$8</formula>
    </cfRule>
    <cfRule type="cellIs" dxfId="473" priority="152" stopIfTrue="1" operator="equal">
      <formula>$G$7</formula>
    </cfRule>
    <cfRule type="cellIs" dxfId="472" priority="153" stopIfTrue="1" operator="equal">
      <formula>$G$6</formula>
    </cfRule>
    <cfRule type="cellIs" dxfId="471" priority="154" stopIfTrue="1" operator="equal">
      <formula>$G$11</formula>
    </cfRule>
    <cfRule type="cellIs" dxfId="470" priority="155" stopIfTrue="1" operator="equal">
      <formula>$G$9</formula>
    </cfRule>
    <cfRule type="cellIs" dxfId="469" priority="156" stopIfTrue="1" operator="equal">
      <formula>$G$8</formula>
    </cfRule>
    <cfRule type="cellIs" dxfId="468" priority="157" stopIfTrue="1" operator="equal">
      <formula>$G$12</formula>
    </cfRule>
    <cfRule type="cellIs" dxfId="467" priority="158" stopIfTrue="1" operator="equal">
      <formula>$G$10</formula>
    </cfRule>
    <cfRule type="cellIs" dxfId="466" priority="159" stopIfTrue="1" operator="equal">
      <formula>$G$13</formula>
    </cfRule>
    <cfRule type="cellIs" dxfId="465" priority="160" stopIfTrue="1" operator="equal">
      <formula>"Obsolete"</formula>
    </cfRule>
    <cfRule type="cellIs" dxfId="464" priority="161" stopIfTrue="1" operator="equal">
      <formula>$G$7</formula>
    </cfRule>
  </conditionalFormatting>
  <conditionalFormatting sqref="O18:O19 U18:U19">
    <cfRule type="cellIs" dxfId="463" priority="80" stopIfTrue="1" operator="equal">
      <formula>$G$12</formula>
    </cfRule>
    <cfRule type="cellIs" dxfId="462" priority="81" stopIfTrue="1" operator="equal">
      <formula>$G$11</formula>
    </cfRule>
    <cfRule type="cellIs" dxfId="461" priority="82" stopIfTrue="1" operator="equal">
      <formula>$G$10</formula>
    </cfRule>
    <cfRule type="cellIs" dxfId="460" priority="83" stopIfTrue="1" operator="equal">
      <formula>$G$9</formula>
    </cfRule>
    <cfRule type="cellIs" dxfId="459" priority="84" stopIfTrue="1" operator="equal">
      <formula>$G$8</formula>
    </cfRule>
    <cfRule type="cellIs" dxfId="458" priority="85" stopIfTrue="1" operator="equal">
      <formula>$G$7</formula>
    </cfRule>
    <cfRule type="cellIs" dxfId="457" priority="86" stopIfTrue="1" operator="equal">
      <formula>$G$6</formula>
    </cfRule>
    <cfRule type="cellIs" dxfId="456" priority="87" stopIfTrue="1" operator="equal">
      <formula>$G$11</formula>
    </cfRule>
    <cfRule type="cellIs" dxfId="455" priority="88" stopIfTrue="1" operator="equal">
      <formula>$G$9</formula>
    </cfRule>
    <cfRule type="cellIs" dxfId="454" priority="89" stopIfTrue="1" operator="equal">
      <formula>$G$8</formula>
    </cfRule>
    <cfRule type="cellIs" dxfId="453" priority="90" stopIfTrue="1" operator="equal">
      <formula>$G$12</formula>
    </cfRule>
    <cfRule type="cellIs" dxfId="452" priority="91" stopIfTrue="1" operator="equal">
      <formula>$G$10</formula>
    </cfRule>
    <cfRule type="cellIs" dxfId="451" priority="92" stopIfTrue="1" operator="equal">
      <formula>$G$13</formula>
    </cfRule>
    <cfRule type="cellIs" dxfId="450" priority="93" stopIfTrue="1" operator="equal">
      <formula>"Obsolete"</formula>
    </cfRule>
    <cfRule type="cellIs" dxfId="449" priority="94" stopIfTrue="1" operator="equal">
      <formula>$G$7</formula>
    </cfRule>
  </conditionalFormatting>
  <conditionalFormatting sqref="O18:O20 U18:U20">
    <cfRule type="cellIs" dxfId="448" priority="44" stopIfTrue="1" operator="equal">
      <formula>$F$6</formula>
    </cfRule>
    <cfRule type="cellIs" dxfId="447" priority="45" stopIfTrue="1" operator="equal">
      <formula>$F$13</formula>
    </cfRule>
    <cfRule type="cellIs" dxfId="446" priority="46" stopIfTrue="1" operator="equal">
      <formula>$F$12</formula>
    </cfRule>
    <cfRule type="cellIs" dxfId="445" priority="47" stopIfTrue="1" operator="equal">
      <formula>$F$11</formula>
    </cfRule>
    <cfRule type="cellIs" dxfId="444" priority="48" stopIfTrue="1" operator="equal">
      <formula>$F$10</formula>
    </cfRule>
    <cfRule type="cellIs" dxfId="443" priority="49" stopIfTrue="1" operator="equal">
      <formula>$F$9</formula>
    </cfRule>
    <cfRule type="cellIs" dxfId="442" priority="50" stopIfTrue="1" operator="equal">
      <formula>$F$8</formula>
    </cfRule>
    <cfRule type="cellIs" dxfId="441" priority="51" stopIfTrue="1" operator="equal">
      <formula>$F$7</formula>
    </cfRule>
    <cfRule type="cellIs" dxfId="440" priority="53" stopIfTrue="1" operator="equal">
      <formula>$F$11</formula>
    </cfRule>
    <cfRule type="cellIs" dxfId="439" priority="54" stopIfTrue="1" operator="equal">
      <formula>$F$9</formula>
    </cfRule>
    <cfRule type="cellIs" dxfId="438" priority="55" stopIfTrue="1" operator="equal">
      <formula>$F$8</formula>
    </cfRule>
    <cfRule type="cellIs" dxfId="437" priority="56" stopIfTrue="1" operator="equal">
      <formula>$F$12</formula>
    </cfRule>
    <cfRule type="cellIs" dxfId="436" priority="57" stopIfTrue="1" operator="equal">
      <formula>$F$10</formula>
    </cfRule>
    <cfRule type="cellIs" dxfId="435" priority="59" stopIfTrue="1" operator="equal">
      <formula>"Obsolete"</formula>
    </cfRule>
    <cfRule type="cellIs" dxfId="434" priority="60" stopIfTrue="1" operator="equal">
      <formula>$F$7</formula>
    </cfRule>
    <cfRule type="cellIs" dxfId="433" priority="69" stopIfTrue="1" operator="equal">
      <formula>$G$6</formula>
    </cfRule>
    <cfRule type="cellIs" dxfId="432" priority="75" stopIfTrue="1" operator="equal">
      <formula>$G$13</formula>
    </cfRule>
    <cfRule type="cellIs" dxfId="431" priority="95" stopIfTrue="1" operator="equal">
      <formula>"Obsolete"</formula>
    </cfRule>
    <cfRule type="cellIs" dxfId="430" priority="96" stopIfTrue="1" operator="equal">
      <formula>$G$7</formula>
    </cfRule>
    <cfRule type="cellIs" dxfId="429" priority="97" stopIfTrue="1" operator="equal">
      <formula>$G$13</formula>
    </cfRule>
    <cfRule type="cellIs" dxfId="428" priority="98" stopIfTrue="1" operator="equal">
      <formula>$G$12</formula>
    </cfRule>
    <cfRule type="cellIs" dxfId="427" priority="99" stopIfTrue="1" operator="equal">
      <formula>$G$10</formula>
    </cfRule>
    <cfRule type="cellIs" dxfId="426" priority="100" stopIfTrue="1" operator="equal">
      <formula>$G$11</formula>
    </cfRule>
    <cfRule type="cellIs" dxfId="425" priority="101" stopIfTrue="1" operator="equal">
      <formula>$G$9</formula>
    </cfRule>
    <cfRule type="cellIs" dxfId="424" priority="102" stopIfTrue="1" operator="equal">
      <formula>$G$8</formula>
    </cfRule>
    <cfRule type="cellIs" dxfId="423" priority="103" stopIfTrue="1" operator="equal">
      <formula>$G$6</formula>
    </cfRule>
  </conditionalFormatting>
  <conditionalFormatting sqref="O20 U20">
    <cfRule type="cellIs" dxfId="422" priority="61" stopIfTrue="1" operator="equal">
      <formula>$G$6</formula>
    </cfRule>
    <cfRule type="cellIs" dxfId="421" priority="62" stopIfTrue="1" operator="equal">
      <formula>$G$13</formula>
    </cfRule>
    <cfRule type="cellIs" dxfId="420" priority="63" stopIfTrue="1" operator="equal">
      <formula>$G$12</formula>
    </cfRule>
    <cfRule type="cellIs" dxfId="419" priority="64" stopIfTrue="1" operator="equal">
      <formula>$G$11</formula>
    </cfRule>
    <cfRule type="cellIs" dxfId="418" priority="65" stopIfTrue="1" operator="equal">
      <formula>$G$10</formula>
    </cfRule>
    <cfRule type="cellIs" dxfId="417" priority="66" stopIfTrue="1" operator="equal">
      <formula>$G$9</formula>
    </cfRule>
    <cfRule type="cellIs" dxfId="416" priority="67" stopIfTrue="1" operator="equal">
      <formula>$G$8</formula>
    </cfRule>
    <cfRule type="cellIs" dxfId="415" priority="68" stopIfTrue="1" operator="equal">
      <formula>$G$7</formula>
    </cfRule>
    <cfRule type="cellIs" dxfId="414" priority="70" stopIfTrue="1" operator="equal">
      <formula>$G$11</formula>
    </cfRule>
    <cfRule type="cellIs" dxfId="413" priority="71" stopIfTrue="1" operator="equal">
      <formula>$G$9</formula>
    </cfRule>
    <cfRule type="cellIs" dxfId="412" priority="72" stopIfTrue="1" operator="equal">
      <formula>$G$8</formula>
    </cfRule>
    <cfRule type="cellIs" dxfId="411" priority="73" stopIfTrue="1" operator="equal">
      <formula>$G$12</formula>
    </cfRule>
    <cfRule type="cellIs" dxfId="410" priority="74" stopIfTrue="1" operator="equal">
      <formula>$G$10</formula>
    </cfRule>
    <cfRule type="cellIs" dxfId="409" priority="76" stopIfTrue="1" operator="equal">
      <formula>"Obsolete"</formula>
    </cfRule>
    <cfRule type="cellIs" dxfId="408" priority="77" stopIfTrue="1" operator="equal">
      <formula>$G$7</formula>
    </cfRule>
  </conditionalFormatting>
  <conditionalFormatting sqref="O47:O56 U47:U56 AA47:AA56">
    <cfRule type="cellIs" dxfId="407" priority="104" stopIfTrue="1" operator="equal">
      <formula>$F$13</formula>
    </cfRule>
    <cfRule type="cellIs" dxfId="406" priority="105" stopIfTrue="1" operator="equal">
      <formula>$F$12</formula>
    </cfRule>
    <cfRule type="cellIs" dxfId="405" priority="106" stopIfTrue="1" operator="equal">
      <formula>$F$11</formula>
    </cfRule>
    <cfRule type="cellIs" dxfId="404" priority="107" stopIfTrue="1" operator="equal">
      <formula>$F$10</formula>
    </cfRule>
    <cfRule type="cellIs" dxfId="403" priority="108" stopIfTrue="1" operator="equal">
      <formula>$F$9</formula>
    </cfRule>
    <cfRule type="cellIs" dxfId="402" priority="109" stopIfTrue="1" operator="equal">
      <formula>$F$8</formula>
    </cfRule>
    <cfRule type="cellIs" dxfId="401" priority="110" stopIfTrue="1" operator="equal">
      <formula>$F$7</formula>
    </cfRule>
  </conditionalFormatting>
  <conditionalFormatting sqref="U17:U20 O17:O28">
    <cfRule type="cellIs" dxfId="400" priority="52" stopIfTrue="1" operator="equal">
      <formula>$F$6</formula>
    </cfRule>
    <cfRule type="cellIs" dxfId="399" priority="58" stopIfTrue="1" operator="equal">
      <formula>$F$13</formula>
    </cfRule>
  </conditionalFormatting>
  <conditionalFormatting sqref="Z17:AA17 AA20:AA56 U21:U56 O38:O56 O17 U17 O21:O28">
    <cfRule type="cellIs" dxfId="398" priority="113" stopIfTrue="1" operator="equal">
      <formula>$F$12</formula>
    </cfRule>
  </conditionalFormatting>
  <conditionalFormatting sqref="Z17:AA17 AA20:AA56 U21:U56 O38:O56">
    <cfRule type="cellIs" dxfId="397" priority="112" stopIfTrue="1" operator="equal">
      <formula>$F$13</formula>
    </cfRule>
  </conditionalFormatting>
  <conditionalFormatting sqref="Z20:AA20">
    <cfRule type="cellIs" dxfId="396" priority="128" stopIfTrue="1" operator="equal">
      <formula>$G$6</formula>
    </cfRule>
    <cfRule type="cellIs" dxfId="395" priority="129" stopIfTrue="1" operator="equal">
      <formula>$G$13</formula>
    </cfRule>
    <cfRule type="cellIs" dxfId="394" priority="130" stopIfTrue="1" operator="equal">
      <formula>$G$12</formula>
    </cfRule>
    <cfRule type="cellIs" dxfId="393" priority="131" stopIfTrue="1" operator="equal">
      <formula>$G$11</formula>
    </cfRule>
    <cfRule type="cellIs" dxfId="392" priority="132" stopIfTrue="1" operator="equal">
      <formula>$G$10</formula>
    </cfRule>
    <cfRule type="cellIs" dxfId="391" priority="133" stopIfTrue="1" operator="equal">
      <formula>$G$9</formula>
    </cfRule>
    <cfRule type="cellIs" dxfId="390" priority="134" stopIfTrue="1" operator="equal">
      <formula>$G$8</formula>
    </cfRule>
    <cfRule type="cellIs" dxfId="389" priority="135" stopIfTrue="1" operator="equal">
      <formula>$G$7</formula>
    </cfRule>
    <cfRule type="cellIs" dxfId="388" priority="136" stopIfTrue="1" operator="equal">
      <formula>$G$6</formula>
    </cfRule>
    <cfRule type="cellIs" dxfId="387" priority="137" stopIfTrue="1" operator="equal">
      <formula>$G$11</formula>
    </cfRule>
    <cfRule type="cellIs" dxfId="386" priority="138" stopIfTrue="1" operator="equal">
      <formula>$G$9</formula>
    </cfRule>
    <cfRule type="cellIs" dxfId="385" priority="139" stopIfTrue="1" operator="equal">
      <formula>$G$8</formula>
    </cfRule>
    <cfRule type="cellIs" dxfId="384" priority="140" stopIfTrue="1" operator="equal">
      <formula>$G$12</formula>
    </cfRule>
    <cfRule type="cellIs" dxfId="383" priority="141" stopIfTrue="1" operator="equal">
      <formula>$G$10</formula>
    </cfRule>
    <cfRule type="cellIs" dxfId="382" priority="142" stopIfTrue="1" operator="equal">
      <formula>$G$13</formula>
    </cfRule>
    <cfRule type="cellIs" dxfId="381" priority="143" stopIfTrue="1" operator="equal">
      <formula>"Obsolete"</formula>
    </cfRule>
    <cfRule type="cellIs" dxfId="380" priority="144" stopIfTrue="1" operator="equal">
      <formula>$G$7</formula>
    </cfRule>
  </conditionalFormatting>
  <conditionalFormatting sqref="AA18:AA19">
    <cfRule type="cellIs" dxfId="379" priority="1" stopIfTrue="1" operator="equal">
      <formula>$F$6</formula>
    </cfRule>
    <cfRule type="cellIs" dxfId="378" priority="2" stopIfTrue="1" operator="equal">
      <formula>$F$13</formula>
    </cfRule>
    <cfRule type="cellIs" dxfId="377" priority="3" stopIfTrue="1" operator="equal">
      <formula>$F$12</formula>
    </cfRule>
    <cfRule type="cellIs" dxfId="376" priority="4" stopIfTrue="1" operator="equal">
      <formula>$F$11</formula>
    </cfRule>
    <cfRule type="cellIs" dxfId="375" priority="5" stopIfTrue="1" operator="equal">
      <formula>$F$10</formula>
    </cfRule>
    <cfRule type="cellIs" dxfId="374" priority="6" stopIfTrue="1" operator="equal">
      <formula>$F$9</formula>
    </cfRule>
    <cfRule type="cellIs" dxfId="373" priority="7" stopIfTrue="1" operator="equal">
      <formula>$F$8</formula>
    </cfRule>
    <cfRule type="cellIs" dxfId="372" priority="8" stopIfTrue="1" operator="equal">
      <formula>$F$7</formula>
    </cfRule>
    <cfRule type="cellIs" dxfId="371" priority="9" stopIfTrue="1" operator="equal">
      <formula>$F$6</formula>
    </cfRule>
    <cfRule type="cellIs" dxfId="370" priority="10" stopIfTrue="1" operator="equal">
      <formula>$F$11</formula>
    </cfRule>
    <cfRule type="cellIs" dxfId="369" priority="11" stopIfTrue="1" operator="equal">
      <formula>$F$9</formula>
    </cfRule>
    <cfRule type="cellIs" dxfId="368" priority="12" stopIfTrue="1" operator="equal">
      <formula>$F$8</formula>
    </cfRule>
    <cfRule type="cellIs" dxfId="367" priority="13" stopIfTrue="1" operator="equal">
      <formula>$F$12</formula>
    </cfRule>
    <cfRule type="cellIs" dxfId="366" priority="14" stopIfTrue="1" operator="equal">
      <formula>$F$10</formula>
    </cfRule>
    <cfRule type="cellIs" dxfId="365" priority="15" stopIfTrue="1" operator="equal">
      <formula>$F$13</formula>
    </cfRule>
    <cfRule type="cellIs" dxfId="364" priority="16" stopIfTrue="1" operator="equal">
      <formula>"Obsolete"</formula>
    </cfRule>
    <cfRule type="cellIs" dxfId="363" priority="17" stopIfTrue="1" operator="equal">
      <formula>$F$7</formula>
    </cfRule>
    <cfRule type="cellIs" dxfId="362" priority="18" stopIfTrue="1" operator="equal">
      <formula>$G$6</formula>
    </cfRule>
    <cfRule type="cellIs" dxfId="361" priority="19" stopIfTrue="1" operator="equal">
      <formula>$G$13</formula>
    </cfRule>
    <cfRule type="cellIs" dxfId="360" priority="20" stopIfTrue="1" operator="equal">
      <formula>$G$12</formula>
    </cfRule>
    <cfRule type="cellIs" dxfId="359" priority="21" stopIfTrue="1" operator="equal">
      <formula>$G$11</formula>
    </cfRule>
    <cfRule type="cellIs" dxfId="358" priority="22" stopIfTrue="1" operator="equal">
      <formula>$G$10</formula>
    </cfRule>
    <cfRule type="cellIs" dxfId="357" priority="23" stopIfTrue="1" operator="equal">
      <formula>$G$9</formula>
    </cfRule>
    <cfRule type="cellIs" dxfId="356" priority="24" stopIfTrue="1" operator="equal">
      <formula>$G$8</formula>
    </cfRule>
    <cfRule type="cellIs" dxfId="355" priority="25" stopIfTrue="1" operator="equal">
      <formula>$G$7</formula>
    </cfRule>
    <cfRule type="cellIs" dxfId="354" priority="26" stopIfTrue="1" operator="equal">
      <formula>$G$6</formula>
    </cfRule>
    <cfRule type="cellIs" dxfId="353" priority="27" stopIfTrue="1" operator="equal">
      <formula>$G$11</formula>
    </cfRule>
    <cfRule type="cellIs" dxfId="352" priority="28" stopIfTrue="1" operator="equal">
      <formula>$G$9</formula>
    </cfRule>
    <cfRule type="cellIs" dxfId="351" priority="29" stopIfTrue="1" operator="equal">
      <formula>$G$8</formula>
    </cfRule>
    <cfRule type="cellIs" dxfId="350" priority="30" stopIfTrue="1" operator="equal">
      <formula>$G$12</formula>
    </cfRule>
    <cfRule type="cellIs" dxfId="349" priority="31" stopIfTrue="1" operator="equal">
      <formula>$G$10</formula>
    </cfRule>
    <cfRule type="cellIs" dxfId="348" priority="32" stopIfTrue="1" operator="equal">
      <formula>$G$13</formula>
    </cfRule>
    <cfRule type="cellIs" dxfId="347" priority="33" stopIfTrue="1" operator="equal">
      <formula>"Obsolete"</formula>
    </cfRule>
    <cfRule type="cellIs" dxfId="346" priority="34" stopIfTrue="1" operator="equal">
      <formula>$G$7</formula>
    </cfRule>
    <cfRule type="cellIs" dxfId="345" priority="35" stopIfTrue="1" operator="equal">
      <formula>"Obsolete"</formula>
    </cfRule>
    <cfRule type="cellIs" dxfId="344" priority="36" stopIfTrue="1" operator="equal">
      <formula>$G$7</formula>
    </cfRule>
    <cfRule type="cellIs" dxfId="343" priority="37" stopIfTrue="1" operator="equal">
      <formula>$G$13</formula>
    </cfRule>
    <cfRule type="cellIs" dxfId="342" priority="38" stopIfTrue="1" operator="equal">
      <formula>$G$12</formula>
    </cfRule>
    <cfRule type="cellIs" dxfId="341" priority="39" stopIfTrue="1" operator="equal">
      <formula>$G$10</formula>
    </cfRule>
    <cfRule type="cellIs" dxfId="340" priority="40" stopIfTrue="1" operator="equal">
      <formula>$G$11</formula>
    </cfRule>
    <cfRule type="cellIs" dxfId="339" priority="41" stopIfTrue="1" operator="equal">
      <formula>$G$9</formula>
    </cfRule>
    <cfRule type="cellIs" dxfId="338" priority="42" stopIfTrue="1" operator="equal">
      <formula>$G$8</formula>
    </cfRule>
    <cfRule type="cellIs" dxfId="337" priority="43" stopIfTrue="1" operator="equal">
      <formula>$G$6</formula>
    </cfRule>
  </conditionalFormatting>
  <conditionalFormatting sqref="AA20:AA56 U21:U56 O38:O56 Z17:AA17">
    <cfRule type="cellIs" dxfId="336" priority="111" stopIfTrue="1" operator="equal">
      <formula>$F$6</formula>
    </cfRule>
  </conditionalFormatting>
  <dataValidations count="5">
    <dataValidation type="list" allowBlank="1" showInputMessage="1" showErrorMessage="1" sqref="B3 P4 V4 AB4" xr:uid="{00000000-0002-0000-0A00-000000000000}">
      <formula1>QCResource</formula1>
    </dataValidation>
    <dataValidation type="list" allowBlank="1" showInputMessage="1" showErrorMessage="1" sqref="J18:J1048576" xr:uid="{00000000-0002-0000-0A00-000001000000}">
      <formula1>"High, Medium, Low"</formula1>
    </dataValidation>
    <dataValidation type="list" allowBlank="1" showInputMessage="1" showErrorMessage="1" sqref="N17:N65354 T17:T65354 Z17:Z65354" xr:uid="{00000000-0002-0000-0A00-000002000000}">
      <formula1>ExecutionPriority</formula1>
    </dataValidation>
    <dataValidation type="list" allowBlank="1" showInputMessage="1" showErrorMessage="1" sqref="K17:K1048576 L18:L1048576" xr:uid="{00000000-0002-0000-0A00-000003000000}">
      <formula1>"Yes, No"</formula1>
    </dataValidation>
    <dataValidation type="list" allowBlank="1" showInputMessage="1" showErrorMessage="1" sqref="O17:O28 O38:O65354 U17:U65354 AA17:AA65354" xr:uid="{00000000-0002-0000-0A00-000004000000}">
      <formula1>TestResult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outlinePr summaryBelow="0" summaryRight="0"/>
  </sheetPr>
  <dimension ref="A1:AD56"/>
  <sheetViews>
    <sheetView zoomScale="80" zoomScaleNormal="80" workbookViewId="0">
      <selection activeCell="H17" sqref="H17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3.44140625" style="2" customWidth="1"/>
    <col min="9" max="9" width="14.33203125" style="2" customWidth="1"/>
    <col min="10" max="11" width="11.5546875" style="2" customWidth="1"/>
    <col min="12" max="12" width="9" style="2" customWidth="1"/>
    <col min="13" max="13" width="5.5546875" style="2" customWidth="1" collapsed="1"/>
    <col min="14" max="14" width="8.44140625" style="2" hidden="1" customWidth="1" outlineLevel="1"/>
    <col min="15" max="15" width="13.5546875" style="2" hidden="1" customWidth="1" outlineLevel="1"/>
    <col min="16" max="16" width="23.33203125" style="2" hidden="1" customWidth="1" outlineLevel="1"/>
    <col min="17" max="18" width="13.88671875" style="2" hidden="1" customWidth="1" outlineLevel="1"/>
    <col min="19" max="19" width="5.6640625" style="2" customWidth="1" collapsed="1"/>
    <col min="20" max="20" width="8.44140625" style="2" hidden="1" customWidth="1" outlineLevel="1"/>
    <col min="21" max="21" width="13.5546875" style="2" hidden="1" customWidth="1" outlineLevel="1"/>
    <col min="22" max="22" width="21.109375" style="2" hidden="1" customWidth="1" outlineLevel="1"/>
    <col min="23" max="24" width="13.88671875" style="2" hidden="1" customWidth="1" outlineLevel="1"/>
    <col min="25" max="25" width="5.6640625" style="2" customWidth="1" collapsed="1"/>
    <col min="26" max="26" width="8.44140625" style="2" hidden="1" customWidth="1" outlineLevel="1"/>
    <col min="27" max="27" width="13.5546875" style="2" hidden="1" customWidth="1" outlineLevel="1"/>
    <col min="28" max="28" width="28.88671875" style="2" hidden="1" customWidth="1" outlineLevel="1"/>
    <col min="29" max="30" width="13.88671875" style="2" hidden="1" customWidth="1" outlineLevel="1"/>
    <col min="31" max="16384" width="9.109375" style="2"/>
  </cols>
  <sheetData>
    <row r="1" spans="1:30" collapsed="1"/>
    <row r="2" spans="1:30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8">
        <f>SUBTOTAL(3,$A$17:$A$1811)</f>
        <v>0</v>
      </c>
      <c r="O2" s="5" t="s">
        <v>163</v>
      </c>
      <c r="P2" s="8"/>
      <c r="S2" s="8">
        <f>SUBTOTAL(3,$A$17:$A$1811)</f>
        <v>0</v>
      </c>
      <c r="U2" s="5" t="s">
        <v>163</v>
      </c>
      <c r="V2" s="8"/>
      <c r="Y2" s="8">
        <f>SUBTOTAL(3,$A$17:$A$1811)</f>
        <v>0</v>
      </c>
      <c r="AA2" s="5" t="s">
        <v>163</v>
      </c>
      <c r="AB2" s="8"/>
    </row>
    <row r="3" spans="1:30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8">
        <f>M6+M7</f>
        <v>0</v>
      </c>
      <c r="O3" s="5" t="s">
        <v>165</v>
      </c>
      <c r="P3" s="8"/>
      <c r="S3" s="8">
        <f>S6+S7</f>
        <v>0</v>
      </c>
      <c r="U3" s="5" t="s">
        <v>165</v>
      </c>
      <c r="V3" s="8"/>
      <c r="Y3" s="8">
        <f>Y6+Y7</f>
        <v>0</v>
      </c>
      <c r="AA3" s="5" t="s">
        <v>165</v>
      </c>
      <c r="AB3" s="8"/>
    </row>
    <row r="4" spans="1:30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8">
        <f>SUM(M8:M11)</f>
        <v>0</v>
      </c>
      <c r="O4" s="5" t="s">
        <v>166</v>
      </c>
      <c r="P4" s="8"/>
      <c r="S4" s="8">
        <f>SUM(S8:S11)</f>
        <v>0</v>
      </c>
      <c r="U4" s="5" t="s">
        <v>166</v>
      </c>
      <c r="V4" s="8"/>
      <c r="Y4" s="8">
        <f>SUM(Y8:Y11)</f>
        <v>0</v>
      </c>
      <c r="AA4" s="5" t="s">
        <v>166</v>
      </c>
      <c r="AB4" s="8"/>
    </row>
    <row r="5" spans="1:30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8">
        <f>SUM(M8:M13)</f>
        <v>0</v>
      </c>
      <c r="O5" s="5" t="s">
        <v>167</v>
      </c>
      <c r="P5" s="6"/>
      <c r="S5" s="8">
        <f>SUM(S8:S13)</f>
        <v>0</v>
      </c>
      <c r="U5" s="5" t="s">
        <v>167</v>
      </c>
      <c r="V5" s="6"/>
      <c r="Y5" s="8">
        <f>SUM(Y8:Y13)</f>
        <v>0</v>
      </c>
      <c r="AA5" s="5" t="s">
        <v>167</v>
      </c>
      <c r="AB5" s="6"/>
    </row>
    <row r="6" spans="1:30" ht="12.75" hidden="1" customHeight="1" outlineLevel="1">
      <c r="A6" s="159" t="s">
        <v>14</v>
      </c>
      <c r="B6" s="162"/>
      <c r="F6" s="12" t="s">
        <v>95</v>
      </c>
      <c r="G6" s="12" t="s">
        <v>137</v>
      </c>
      <c r="H6" s="12"/>
      <c r="I6" s="12"/>
      <c r="J6" s="12"/>
      <c r="K6" s="12"/>
      <c r="L6" s="12"/>
      <c r="M6" s="27">
        <f>COUNTIF(O$16:O$1811,$F$6)</f>
        <v>0</v>
      </c>
      <c r="O6" s="5" t="s">
        <v>168</v>
      </c>
      <c r="P6" s="6"/>
      <c r="S6" s="27">
        <f>COUNTIF(U$16:U$1811,$F$6)</f>
        <v>0</v>
      </c>
      <c r="U6" s="5" t="s">
        <v>168</v>
      </c>
      <c r="V6" s="6"/>
      <c r="Y6" s="27">
        <f>COUNTIF(AA$16:AA$1811,$F$6)</f>
        <v>0</v>
      </c>
      <c r="AA6" s="5" t="s">
        <v>168</v>
      </c>
      <c r="AB6" s="6"/>
    </row>
    <row r="7" spans="1:30" ht="12.75" hidden="1" customHeight="1" outlineLevel="1">
      <c r="A7" s="160"/>
      <c r="B7" s="163"/>
      <c r="F7" s="15" t="s">
        <v>97</v>
      </c>
      <c r="G7" s="15" t="s">
        <v>138</v>
      </c>
      <c r="H7" s="15"/>
      <c r="I7" s="15"/>
      <c r="J7" s="15"/>
      <c r="K7" s="15"/>
      <c r="L7" s="15"/>
      <c r="M7" s="28">
        <f>COUNTIF(O$16:O$1811,$F$7)</f>
        <v>0</v>
      </c>
      <c r="S7" s="28">
        <f>COUNTIF(U$16:U$1811,$F$7)</f>
        <v>0</v>
      </c>
      <c r="Y7" s="28">
        <f>COUNTIF(AA$16:AA$1811,$F$7)</f>
        <v>0</v>
      </c>
    </row>
    <row r="8" spans="1:30" ht="25.5" hidden="1" customHeight="1" outlineLevel="1">
      <c r="A8" s="160"/>
      <c r="B8" s="163"/>
      <c r="F8" s="16" t="s">
        <v>98</v>
      </c>
      <c r="G8" s="16" t="s">
        <v>139</v>
      </c>
      <c r="H8" s="16"/>
      <c r="I8" s="16"/>
      <c r="J8" s="16"/>
      <c r="K8" s="16"/>
      <c r="L8" s="16"/>
      <c r="M8" s="29">
        <f>COUNTIF(O$16:O$1811,$F$8)</f>
        <v>0</v>
      </c>
      <c r="S8" s="29">
        <f>COUNTIF(U$16:U$1811,$F$8)</f>
        <v>0</v>
      </c>
      <c r="Y8" s="29">
        <f>COUNTIF(AA$16:AA$1811,$F$8)</f>
        <v>0</v>
      </c>
    </row>
    <row r="9" spans="1:30" ht="25.5" hidden="1" customHeight="1" outlineLevel="1">
      <c r="A9" s="161"/>
      <c r="B9" s="164"/>
      <c r="F9" s="16" t="s">
        <v>99</v>
      </c>
      <c r="G9" s="16" t="s">
        <v>140</v>
      </c>
      <c r="H9" s="16"/>
      <c r="I9" s="16"/>
      <c r="J9" s="16"/>
      <c r="K9" s="16"/>
      <c r="L9" s="16"/>
      <c r="M9" s="29">
        <f>COUNTIF(O$16:O$1811,$F$9)</f>
        <v>0</v>
      </c>
      <c r="S9" s="29">
        <f>COUNTIF(U$16:U$1811,$F$9)</f>
        <v>0</v>
      </c>
      <c r="Y9" s="29">
        <f>COUNTIF(AA$16:AA$1811,$F$9)</f>
        <v>0</v>
      </c>
    </row>
    <row r="10" spans="1:30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29">
        <f>COUNTIF(O$16:O$1811,$F$10)</f>
        <v>0</v>
      </c>
      <c r="S10" s="29">
        <f>COUNTIF(U$16:U$1811,$F$10)</f>
        <v>0</v>
      </c>
      <c r="Y10" s="29">
        <f>COUNTIF(AA$16:AA$1811,$F$10)</f>
        <v>0</v>
      </c>
    </row>
    <row r="11" spans="1:30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29">
        <f>COUNTIF(O$16:O$1811,$F$11)</f>
        <v>0</v>
      </c>
      <c r="S11" s="29">
        <f>COUNTIF(U$16:U$1811,$F$11)</f>
        <v>0</v>
      </c>
      <c r="Y11" s="29">
        <f>COUNTIF(AA$16:AA$1811,$F$11)</f>
        <v>0</v>
      </c>
    </row>
    <row r="12" spans="1:30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30">
        <f>COUNTIF(O$16:O$1811,$F$12)</f>
        <v>0</v>
      </c>
      <c r="S12" s="30">
        <f>COUNTIF(U$16:U$1811,$F$12)</f>
        <v>0</v>
      </c>
      <c r="Y12" s="30">
        <f>COUNTIF(AA$16:AA$1811,$F$12)</f>
        <v>0</v>
      </c>
    </row>
    <row r="13" spans="1:30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31">
        <f>COUNTIF(O$16:O$1811,$F$13)</f>
        <v>0</v>
      </c>
      <c r="S13" s="34">
        <f>COUNTIF(U$16:U$1811,$F$13)</f>
        <v>0</v>
      </c>
      <c r="Y13" s="31">
        <f>COUNTIF(AA$16:AA$1811,$F$13)</f>
        <v>0</v>
      </c>
    </row>
    <row r="14" spans="1:30" ht="12.75" hidden="1" customHeight="1" outlineLevel="1">
      <c r="S14" s="35"/>
      <c r="Y14" s="35"/>
    </row>
    <row r="16" spans="1:30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164</v>
      </c>
      <c r="I16" s="21" t="s">
        <v>170</v>
      </c>
      <c r="J16" s="21" t="s">
        <v>145</v>
      </c>
      <c r="K16" s="21" t="s">
        <v>146</v>
      </c>
      <c r="L16" s="21" t="s">
        <v>147</v>
      </c>
      <c r="M16" s="32" t="s">
        <v>148</v>
      </c>
      <c r="N16" s="21" t="s">
        <v>49</v>
      </c>
      <c r="O16" s="33" t="s">
        <v>51</v>
      </c>
      <c r="P16" s="33" t="s">
        <v>69</v>
      </c>
      <c r="Q16" s="33" t="s">
        <v>71</v>
      </c>
      <c r="R16" s="21" t="s">
        <v>149</v>
      </c>
      <c r="S16" s="32" t="s">
        <v>150</v>
      </c>
      <c r="T16" s="21" t="s">
        <v>49</v>
      </c>
      <c r="U16" s="21" t="s">
        <v>51</v>
      </c>
      <c r="V16" s="21" t="s">
        <v>69</v>
      </c>
      <c r="W16" s="21" t="s">
        <v>71</v>
      </c>
      <c r="X16" s="21" t="s">
        <v>149</v>
      </c>
      <c r="Y16" s="32" t="s">
        <v>151</v>
      </c>
      <c r="Z16" s="21" t="s">
        <v>49</v>
      </c>
      <c r="AA16" s="21" t="s">
        <v>51</v>
      </c>
      <c r="AB16" s="21" t="s">
        <v>69</v>
      </c>
      <c r="AC16" s="21" t="s">
        <v>71</v>
      </c>
      <c r="AD16" s="21" t="s">
        <v>149</v>
      </c>
    </row>
    <row r="17" spans="1:30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6"/>
      <c r="X17" s="36"/>
      <c r="Y17" s="23"/>
      <c r="Z17" s="23"/>
      <c r="AA17" s="23"/>
      <c r="AB17" s="23"/>
      <c r="AC17" s="36"/>
      <c r="AD17" s="36"/>
    </row>
    <row r="18" spans="1:30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</sheetData>
  <mergeCells count="2">
    <mergeCell ref="A6:A9"/>
    <mergeCell ref="B6:B9"/>
  </mergeCells>
  <conditionalFormatting sqref="O1 U1 AA1 O7:O17 U7:U17 AA7:AA17 AA20:AA65536 O21:O65536 U21:U65536">
    <cfRule type="cellIs" dxfId="335" priority="163" stopIfTrue="1" operator="equal">
      <formula>$G$7</formula>
    </cfRule>
    <cfRule type="cellIs" dxfId="334" priority="164" stopIfTrue="1" operator="equal">
      <formula>$G$13</formula>
    </cfRule>
    <cfRule type="cellIs" dxfId="333" priority="165" stopIfTrue="1" operator="equal">
      <formula>$G$12</formula>
    </cfRule>
    <cfRule type="cellIs" dxfId="332" priority="166" stopIfTrue="1" operator="equal">
      <formula>$G$10</formula>
    </cfRule>
    <cfRule type="cellIs" dxfId="331" priority="167" stopIfTrue="1" operator="equal">
      <formula>$G$11</formula>
    </cfRule>
    <cfRule type="cellIs" dxfId="330" priority="168" stopIfTrue="1" operator="equal">
      <formula>$G$9</formula>
    </cfRule>
    <cfRule type="cellIs" dxfId="329" priority="169" stopIfTrue="1" operator="equal">
      <formula>$G$8</formula>
    </cfRule>
    <cfRule type="cellIs" dxfId="328" priority="170" stopIfTrue="1" operator="equal">
      <formula>$G$6</formula>
    </cfRule>
  </conditionalFormatting>
  <conditionalFormatting sqref="O1 U1 AA1 AA7:AA16 O7:O17 U7:U17 Z17:AA17 AA20:AA65354 O21:O65354 U21:U65354">
    <cfRule type="cellIs" dxfId="327" priority="120" stopIfTrue="1" operator="equal">
      <formula>$F$11</formula>
    </cfRule>
    <cfRule type="cellIs" dxfId="326" priority="121" stopIfTrue="1" operator="equal">
      <formula>$F$9</formula>
    </cfRule>
    <cfRule type="cellIs" dxfId="325" priority="122" stopIfTrue="1" operator="equal">
      <formula>$F$8</formula>
    </cfRule>
    <cfRule type="cellIs" dxfId="324" priority="123" stopIfTrue="1" operator="equal">
      <formula>$F$12</formula>
    </cfRule>
    <cfRule type="cellIs" dxfId="323" priority="124" stopIfTrue="1" operator="equal">
      <formula>$F$10</formula>
    </cfRule>
    <cfRule type="cellIs" dxfId="322" priority="125" stopIfTrue="1" operator="equal">
      <formula>$F$13</formula>
    </cfRule>
    <cfRule type="cellIs" dxfId="321" priority="126" stopIfTrue="1" operator="equal">
      <formula>"Obsolete"</formula>
    </cfRule>
    <cfRule type="cellIs" dxfId="320" priority="127" stopIfTrue="1" operator="equal">
      <formula>$F$7</formula>
    </cfRule>
  </conditionalFormatting>
  <conditionalFormatting sqref="O7:O17 U7:U17 Z17:AA17 AA20:AA65354 O21:O65354 U21:U65354 O1 U1 AA1 AA7:AA16">
    <cfRule type="cellIs" dxfId="319" priority="119" stopIfTrue="1" operator="equal">
      <formula>$F$6</formula>
    </cfRule>
  </conditionalFormatting>
  <conditionalFormatting sqref="O7:O17 U7:U17 AA7:AA17 AA20:AA65536 O1 U1 AA1 O21:O65536 U21:U65536">
    <cfRule type="cellIs" dxfId="318" priority="162" stopIfTrue="1" operator="equal">
      <formula>"Obsolete"</formula>
    </cfRule>
  </conditionalFormatting>
  <conditionalFormatting sqref="O17 U17 Z17:AA17 AA20:AA56 O21:O28 U21:U56 O38:O56">
    <cfRule type="cellIs" dxfId="317" priority="114" stopIfTrue="1" operator="equal">
      <formula>$F$11</formula>
    </cfRule>
    <cfRule type="cellIs" dxfId="316" priority="115" stopIfTrue="1" operator="equal">
      <formula>$F$10</formula>
    </cfRule>
    <cfRule type="cellIs" dxfId="315" priority="116" stopIfTrue="1" operator="equal">
      <formula>$F$9</formula>
    </cfRule>
    <cfRule type="cellIs" dxfId="314" priority="117" stopIfTrue="1" operator="equal">
      <formula>$F$8</formula>
    </cfRule>
    <cfRule type="cellIs" dxfId="313" priority="118" stopIfTrue="1" operator="equal">
      <formula>$F$7</formula>
    </cfRule>
  </conditionalFormatting>
  <conditionalFormatting sqref="O17 U17 AA17">
    <cfRule type="cellIs" dxfId="312" priority="145" stopIfTrue="1" operator="equal">
      <formula>$G$6</formula>
    </cfRule>
    <cfRule type="cellIs" dxfId="311" priority="146" stopIfTrue="1" operator="equal">
      <formula>$G$13</formula>
    </cfRule>
    <cfRule type="cellIs" dxfId="310" priority="147" stopIfTrue="1" operator="equal">
      <formula>$G$12</formula>
    </cfRule>
    <cfRule type="cellIs" dxfId="309" priority="148" stopIfTrue="1" operator="equal">
      <formula>$G$11</formula>
    </cfRule>
    <cfRule type="cellIs" dxfId="308" priority="149" stopIfTrue="1" operator="equal">
      <formula>$G$10</formula>
    </cfRule>
    <cfRule type="cellIs" dxfId="307" priority="150" stopIfTrue="1" operator="equal">
      <formula>$G$9</formula>
    </cfRule>
    <cfRule type="cellIs" dxfId="306" priority="151" stopIfTrue="1" operator="equal">
      <formula>$G$8</formula>
    </cfRule>
    <cfRule type="cellIs" dxfId="305" priority="152" stopIfTrue="1" operator="equal">
      <formula>$G$7</formula>
    </cfRule>
    <cfRule type="cellIs" dxfId="304" priority="153" stopIfTrue="1" operator="equal">
      <formula>$G$6</formula>
    </cfRule>
    <cfRule type="cellIs" dxfId="303" priority="154" stopIfTrue="1" operator="equal">
      <formula>$G$11</formula>
    </cfRule>
    <cfRule type="cellIs" dxfId="302" priority="155" stopIfTrue="1" operator="equal">
      <formula>$G$9</formula>
    </cfRule>
    <cfRule type="cellIs" dxfId="301" priority="156" stopIfTrue="1" operator="equal">
      <formula>$G$8</formula>
    </cfRule>
    <cfRule type="cellIs" dxfId="300" priority="157" stopIfTrue="1" operator="equal">
      <formula>$G$12</formula>
    </cfRule>
    <cfRule type="cellIs" dxfId="299" priority="158" stopIfTrue="1" operator="equal">
      <formula>$G$10</formula>
    </cfRule>
    <cfRule type="cellIs" dxfId="298" priority="159" stopIfTrue="1" operator="equal">
      <formula>$G$13</formula>
    </cfRule>
    <cfRule type="cellIs" dxfId="297" priority="160" stopIfTrue="1" operator="equal">
      <formula>"Obsolete"</formula>
    </cfRule>
    <cfRule type="cellIs" dxfId="296" priority="161" stopIfTrue="1" operator="equal">
      <formula>$G$7</formula>
    </cfRule>
  </conditionalFormatting>
  <conditionalFormatting sqref="O18:O19 U18:U19">
    <cfRule type="cellIs" dxfId="295" priority="80" stopIfTrue="1" operator="equal">
      <formula>$G$12</formula>
    </cfRule>
    <cfRule type="cellIs" dxfId="294" priority="81" stopIfTrue="1" operator="equal">
      <formula>$G$11</formula>
    </cfRule>
    <cfRule type="cellIs" dxfId="293" priority="82" stopIfTrue="1" operator="equal">
      <formula>$G$10</formula>
    </cfRule>
    <cfRule type="cellIs" dxfId="292" priority="83" stopIfTrue="1" operator="equal">
      <formula>$G$9</formula>
    </cfRule>
    <cfRule type="cellIs" dxfId="291" priority="84" stopIfTrue="1" operator="equal">
      <formula>$G$8</formula>
    </cfRule>
    <cfRule type="cellIs" dxfId="290" priority="85" stopIfTrue="1" operator="equal">
      <formula>$G$7</formula>
    </cfRule>
    <cfRule type="cellIs" dxfId="289" priority="86" stopIfTrue="1" operator="equal">
      <formula>$G$6</formula>
    </cfRule>
    <cfRule type="cellIs" dxfId="288" priority="87" stopIfTrue="1" operator="equal">
      <formula>$G$11</formula>
    </cfRule>
    <cfRule type="cellIs" dxfId="287" priority="88" stopIfTrue="1" operator="equal">
      <formula>$G$9</formula>
    </cfRule>
    <cfRule type="cellIs" dxfId="286" priority="89" stopIfTrue="1" operator="equal">
      <formula>$G$8</formula>
    </cfRule>
    <cfRule type="cellIs" dxfId="285" priority="90" stopIfTrue="1" operator="equal">
      <formula>$G$12</formula>
    </cfRule>
    <cfRule type="cellIs" dxfId="284" priority="91" stopIfTrue="1" operator="equal">
      <formula>$G$10</formula>
    </cfRule>
    <cfRule type="cellIs" dxfId="283" priority="92" stopIfTrue="1" operator="equal">
      <formula>$G$13</formula>
    </cfRule>
    <cfRule type="cellIs" dxfId="282" priority="93" stopIfTrue="1" operator="equal">
      <formula>"Obsolete"</formula>
    </cfRule>
    <cfRule type="cellIs" dxfId="281" priority="94" stopIfTrue="1" operator="equal">
      <formula>$G$7</formula>
    </cfRule>
  </conditionalFormatting>
  <conditionalFormatting sqref="O18:O20 U18:U20">
    <cfRule type="cellIs" dxfId="280" priority="44" stopIfTrue="1" operator="equal">
      <formula>$F$6</formula>
    </cfRule>
    <cfRule type="cellIs" dxfId="279" priority="45" stopIfTrue="1" operator="equal">
      <formula>$F$13</formula>
    </cfRule>
    <cfRule type="cellIs" dxfId="278" priority="46" stopIfTrue="1" operator="equal">
      <formula>$F$12</formula>
    </cfRule>
    <cfRule type="cellIs" dxfId="277" priority="47" stopIfTrue="1" operator="equal">
      <formula>$F$11</formula>
    </cfRule>
    <cfRule type="cellIs" dxfId="276" priority="48" stopIfTrue="1" operator="equal">
      <formula>$F$10</formula>
    </cfRule>
    <cfRule type="cellIs" dxfId="275" priority="49" stopIfTrue="1" operator="equal">
      <formula>$F$9</formula>
    </cfRule>
    <cfRule type="cellIs" dxfId="274" priority="50" stopIfTrue="1" operator="equal">
      <formula>$F$8</formula>
    </cfRule>
    <cfRule type="cellIs" dxfId="273" priority="51" stopIfTrue="1" operator="equal">
      <formula>$F$7</formula>
    </cfRule>
    <cfRule type="cellIs" dxfId="272" priority="53" stopIfTrue="1" operator="equal">
      <formula>$F$11</formula>
    </cfRule>
    <cfRule type="cellIs" dxfId="271" priority="54" stopIfTrue="1" operator="equal">
      <formula>$F$9</formula>
    </cfRule>
    <cfRule type="cellIs" dxfId="270" priority="55" stopIfTrue="1" operator="equal">
      <formula>$F$8</formula>
    </cfRule>
    <cfRule type="cellIs" dxfId="269" priority="56" stopIfTrue="1" operator="equal">
      <formula>$F$12</formula>
    </cfRule>
    <cfRule type="cellIs" dxfId="268" priority="57" stopIfTrue="1" operator="equal">
      <formula>$F$10</formula>
    </cfRule>
    <cfRule type="cellIs" dxfId="267" priority="59" stopIfTrue="1" operator="equal">
      <formula>"Obsolete"</formula>
    </cfRule>
    <cfRule type="cellIs" dxfId="266" priority="60" stopIfTrue="1" operator="equal">
      <formula>$F$7</formula>
    </cfRule>
    <cfRule type="cellIs" dxfId="265" priority="69" stopIfTrue="1" operator="equal">
      <formula>$G$6</formula>
    </cfRule>
    <cfRule type="cellIs" dxfId="264" priority="75" stopIfTrue="1" operator="equal">
      <formula>$G$13</formula>
    </cfRule>
    <cfRule type="cellIs" dxfId="263" priority="95" stopIfTrue="1" operator="equal">
      <formula>"Obsolete"</formula>
    </cfRule>
    <cfRule type="cellIs" dxfId="262" priority="96" stopIfTrue="1" operator="equal">
      <formula>$G$7</formula>
    </cfRule>
    <cfRule type="cellIs" dxfId="261" priority="97" stopIfTrue="1" operator="equal">
      <formula>$G$13</formula>
    </cfRule>
    <cfRule type="cellIs" dxfId="260" priority="98" stopIfTrue="1" operator="equal">
      <formula>$G$12</formula>
    </cfRule>
    <cfRule type="cellIs" dxfId="259" priority="99" stopIfTrue="1" operator="equal">
      <formula>$G$10</formula>
    </cfRule>
    <cfRule type="cellIs" dxfId="258" priority="100" stopIfTrue="1" operator="equal">
      <formula>$G$11</formula>
    </cfRule>
    <cfRule type="cellIs" dxfId="257" priority="101" stopIfTrue="1" operator="equal">
      <formula>$G$9</formula>
    </cfRule>
    <cfRule type="cellIs" dxfId="256" priority="102" stopIfTrue="1" operator="equal">
      <formula>$G$8</formula>
    </cfRule>
    <cfRule type="cellIs" dxfId="255" priority="103" stopIfTrue="1" operator="equal">
      <formula>$G$6</formula>
    </cfRule>
  </conditionalFormatting>
  <conditionalFormatting sqref="O20 U20">
    <cfRule type="cellIs" dxfId="254" priority="61" stopIfTrue="1" operator="equal">
      <formula>$G$6</formula>
    </cfRule>
    <cfRule type="cellIs" dxfId="253" priority="62" stopIfTrue="1" operator="equal">
      <formula>$G$13</formula>
    </cfRule>
    <cfRule type="cellIs" dxfId="252" priority="63" stopIfTrue="1" operator="equal">
      <formula>$G$12</formula>
    </cfRule>
    <cfRule type="cellIs" dxfId="251" priority="64" stopIfTrue="1" operator="equal">
      <formula>$G$11</formula>
    </cfRule>
    <cfRule type="cellIs" dxfId="250" priority="65" stopIfTrue="1" operator="equal">
      <formula>$G$10</formula>
    </cfRule>
    <cfRule type="cellIs" dxfId="249" priority="66" stopIfTrue="1" operator="equal">
      <formula>$G$9</formula>
    </cfRule>
    <cfRule type="cellIs" dxfId="248" priority="67" stopIfTrue="1" operator="equal">
      <formula>$G$8</formula>
    </cfRule>
    <cfRule type="cellIs" dxfId="247" priority="68" stopIfTrue="1" operator="equal">
      <formula>$G$7</formula>
    </cfRule>
    <cfRule type="cellIs" dxfId="246" priority="70" stopIfTrue="1" operator="equal">
      <formula>$G$11</formula>
    </cfRule>
    <cfRule type="cellIs" dxfId="245" priority="71" stopIfTrue="1" operator="equal">
      <formula>$G$9</formula>
    </cfRule>
    <cfRule type="cellIs" dxfId="244" priority="72" stopIfTrue="1" operator="equal">
      <formula>$G$8</formula>
    </cfRule>
    <cfRule type="cellIs" dxfId="243" priority="73" stopIfTrue="1" operator="equal">
      <formula>$G$12</formula>
    </cfRule>
    <cfRule type="cellIs" dxfId="242" priority="74" stopIfTrue="1" operator="equal">
      <formula>$G$10</formula>
    </cfRule>
    <cfRule type="cellIs" dxfId="241" priority="76" stopIfTrue="1" operator="equal">
      <formula>"Obsolete"</formula>
    </cfRule>
    <cfRule type="cellIs" dxfId="240" priority="77" stopIfTrue="1" operator="equal">
      <formula>$G$7</formula>
    </cfRule>
  </conditionalFormatting>
  <conditionalFormatting sqref="O47:O56 U47:U56 AA47:AA56">
    <cfRule type="cellIs" dxfId="239" priority="104" stopIfTrue="1" operator="equal">
      <formula>$F$13</formula>
    </cfRule>
    <cfRule type="cellIs" dxfId="238" priority="105" stopIfTrue="1" operator="equal">
      <formula>$F$12</formula>
    </cfRule>
    <cfRule type="cellIs" dxfId="237" priority="106" stopIfTrue="1" operator="equal">
      <formula>$F$11</formula>
    </cfRule>
    <cfRule type="cellIs" dxfId="236" priority="107" stopIfTrue="1" operator="equal">
      <formula>$F$10</formula>
    </cfRule>
    <cfRule type="cellIs" dxfId="235" priority="108" stopIfTrue="1" operator="equal">
      <formula>$F$9</formula>
    </cfRule>
    <cfRule type="cellIs" dxfId="234" priority="109" stopIfTrue="1" operator="equal">
      <formula>$F$8</formula>
    </cfRule>
    <cfRule type="cellIs" dxfId="233" priority="110" stopIfTrue="1" operator="equal">
      <formula>$F$7</formula>
    </cfRule>
  </conditionalFormatting>
  <conditionalFormatting sqref="U17:U20 O17:O28">
    <cfRule type="cellIs" dxfId="232" priority="52" stopIfTrue="1" operator="equal">
      <formula>$F$6</formula>
    </cfRule>
    <cfRule type="cellIs" dxfId="231" priority="58" stopIfTrue="1" operator="equal">
      <formula>$F$13</formula>
    </cfRule>
  </conditionalFormatting>
  <conditionalFormatting sqref="Z17:AA17 AA20:AA56 U21:U56 O38:O56 O17 U17 O21:O28">
    <cfRule type="cellIs" dxfId="230" priority="113" stopIfTrue="1" operator="equal">
      <formula>$F$12</formula>
    </cfRule>
  </conditionalFormatting>
  <conditionalFormatting sqref="Z17:AA17 AA20:AA56 U21:U56 O38:O56">
    <cfRule type="cellIs" dxfId="229" priority="112" stopIfTrue="1" operator="equal">
      <formula>$F$13</formula>
    </cfRule>
  </conditionalFormatting>
  <conditionalFormatting sqref="Z20:AA20">
    <cfRule type="cellIs" dxfId="228" priority="128" stopIfTrue="1" operator="equal">
      <formula>$G$6</formula>
    </cfRule>
    <cfRule type="cellIs" dxfId="227" priority="129" stopIfTrue="1" operator="equal">
      <formula>$G$13</formula>
    </cfRule>
    <cfRule type="cellIs" dxfId="226" priority="130" stopIfTrue="1" operator="equal">
      <formula>$G$12</formula>
    </cfRule>
    <cfRule type="cellIs" dxfId="225" priority="131" stopIfTrue="1" operator="equal">
      <formula>$G$11</formula>
    </cfRule>
    <cfRule type="cellIs" dxfId="224" priority="132" stopIfTrue="1" operator="equal">
      <formula>$G$10</formula>
    </cfRule>
    <cfRule type="cellIs" dxfId="223" priority="133" stopIfTrue="1" operator="equal">
      <formula>$G$9</formula>
    </cfRule>
    <cfRule type="cellIs" dxfId="222" priority="134" stopIfTrue="1" operator="equal">
      <formula>$G$8</formula>
    </cfRule>
    <cfRule type="cellIs" dxfId="221" priority="135" stopIfTrue="1" operator="equal">
      <formula>$G$7</formula>
    </cfRule>
    <cfRule type="cellIs" dxfId="220" priority="136" stopIfTrue="1" operator="equal">
      <formula>$G$6</formula>
    </cfRule>
    <cfRule type="cellIs" dxfId="219" priority="137" stopIfTrue="1" operator="equal">
      <formula>$G$11</formula>
    </cfRule>
    <cfRule type="cellIs" dxfId="218" priority="138" stopIfTrue="1" operator="equal">
      <formula>$G$9</formula>
    </cfRule>
    <cfRule type="cellIs" dxfId="217" priority="139" stopIfTrue="1" operator="equal">
      <formula>$G$8</formula>
    </cfRule>
    <cfRule type="cellIs" dxfId="216" priority="140" stopIfTrue="1" operator="equal">
      <formula>$G$12</formula>
    </cfRule>
    <cfRule type="cellIs" dxfId="215" priority="141" stopIfTrue="1" operator="equal">
      <formula>$G$10</formula>
    </cfRule>
    <cfRule type="cellIs" dxfId="214" priority="142" stopIfTrue="1" operator="equal">
      <formula>$G$13</formula>
    </cfRule>
    <cfRule type="cellIs" dxfId="213" priority="143" stopIfTrue="1" operator="equal">
      <formula>"Obsolete"</formula>
    </cfRule>
    <cfRule type="cellIs" dxfId="212" priority="144" stopIfTrue="1" operator="equal">
      <formula>$G$7</formula>
    </cfRule>
  </conditionalFormatting>
  <conditionalFormatting sqref="AA18:AA19">
    <cfRule type="cellIs" dxfId="211" priority="1" stopIfTrue="1" operator="equal">
      <formula>$F$6</formula>
    </cfRule>
    <cfRule type="cellIs" dxfId="210" priority="2" stopIfTrue="1" operator="equal">
      <formula>$F$13</formula>
    </cfRule>
    <cfRule type="cellIs" dxfId="209" priority="3" stopIfTrue="1" operator="equal">
      <formula>$F$12</formula>
    </cfRule>
    <cfRule type="cellIs" dxfId="208" priority="4" stopIfTrue="1" operator="equal">
      <formula>$F$11</formula>
    </cfRule>
    <cfRule type="cellIs" dxfId="207" priority="5" stopIfTrue="1" operator="equal">
      <formula>$F$10</formula>
    </cfRule>
    <cfRule type="cellIs" dxfId="206" priority="6" stopIfTrue="1" operator="equal">
      <formula>$F$9</formula>
    </cfRule>
    <cfRule type="cellIs" dxfId="205" priority="7" stopIfTrue="1" operator="equal">
      <formula>$F$8</formula>
    </cfRule>
    <cfRule type="cellIs" dxfId="204" priority="8" stopIfTrue="1" operator="equal">
      <formula>$F$7</formula>
    </cfRule>
    <cfRule type="cellIs" dxfId="203" priority="9" stopIfTrue="1" operator="equal">
      <formula>$F$6</formula>
    </cfRule>
    <cfRule type="cellIs" dxfId="202" priority="10" stopIfTrue="1" operator="equal">
      <formula>$F$11</formula>
    </cfRule>
    <cfRule type="cellIs" dxfId="201" priority="11" stopIfTrue="1" operator="equal">
      <formula>$F$9</formula>
    </cfRule>
    <cfRule type="cellIs" dxfId="200" priority="12" stopIfTrue="1" operator="equal">
      <formula>$F$8</formula>
    </cfRule>
    <cfRule type="cellIs" dxfId="199" priority="13" stopIfTrue="1" operator="equal">
      <formula>$F$12</formula>
    </cfRule>
    <cfRule type="cellIs" dxfId="198" priority="14" stopIfTrue="1" operator="equal">
      <formula>$F$10</formula>
    </cfRule>
    <cfRule type="cellIs" dxfId="197" priority="15" stopIfTrue="1" operator="equal">
      <formula>$F$13</formula>
    </cfRule>
    <cfRule type="cellIs" dxfId="196" priority="16" stopIfTrue="1" operator="equal">
      <formula>"Obsolete"</formula>
    </cfRule>
    <cfRule type="cellIs" dxfId="195" priority="17" stopIfTrue="1" operator="equal">
      <formula>$F$7</formula>
    </cfRule>
    <cfRule type="cellIs" dxfId="194" priority="18" stopIfTrue="1" operator="equal">
      <formula>$G$6</formula>
    </cfRule>
    <cfRule type="cellIs" dxfId="193" priority="19" stopIfTrue="1" operator="equal">
      <formula>$G$13</formula>
    </cfRule>
    <cfRule type="cellIs" dxfId="192" priority="20" stopIfTrue="1" operator="equal">
      <formula>$G$12</formula>
    </cfRule>
    <cfRule type="cellIs" dxfId="191" priority="21" stopIfTrue="1" operator="equal">
      <formula>$G$11</formula>
    </cfRule>
    <cfRule type="cellIs" dxfId="190" priority="22" stopIfTrue="1" operator="equal">
      <formula>$G$10</formula>
    </cfRule>
    <cfRule type="cellIs" dxfId="189" priority="23" stopIfTrue="1" operator="equal">
      <formula>$G$9</formula>
    </cfRule>
    <cfRule type="cellIs" dxfId="188" priority="24" stopIfTrue="1" operator="equal">
      <formula>$G$8</formula>
    </cfRule>
    <cfRule type="cellIs" dxfId="187" priority="25" stopIfTrue="1" operator="equal">
      <formula>$G$7</formula>
    </cfRule>
    <cfRule type="cellIs" dxfId="186" priority="26" stopIfTrue="1" operator="equal">
      <formula>$G$6</formula>
    </cfRule>
    <cfRule type="cellIs" dxfId="185" priority="27" stopIfTrue="1" operator="equal">
      <formula>$G$11</formula>
    </cfRule>
    <cfRule type="cellIs" dxfId="184" priority="28" stopIfTrue="1" operator="equal">
      <formula>$G$9</formula>
    </cfRule>
    <cfRule type="cellIs" dxfId="183" priority="29" stopIfTrue="1" operator="equal">
      <formula>$G$8</formula>
    </cfRule>
    <cfRule type="cellIs" dxfId="182" priority="30" stopIfTrue="1" operator="equal">
      <formula>$G$12</formula>
    </cfRule>
    <cfRule type="cellIs" dxfId="181" priority="31" stopIfTrue="1" operator="equal">
      <formula>$G$10</formula>
    </cfRule>
    <cfRule type="cellIs" dxfId="180" priority="32" stopIfTrue="1" operator="equal">
      <formula>$G$13</formula>
    </cfRule>
    <cfRule type="cellIs" dxfId="179" priority="33" stopIfTrue="1" operator="equal">
      <formula>"Obsolete"</formula>
    </cfRule>
    <cfRule type="cellIs" dxfId="178" priority="34" stopIfTrue="1" operator="equal">
      <formula>$G$7</formula>
    </cfRule>
    <cfRule type="cellIs" dxfId="177" priority="35" stopIfTrue="1" operator="equal">
      <formula>"Obsolete"</formula>
    </cfRule>
    <cfRule type="cellIs" dxfId="176" priority="36" stopIfTrue="1" operator="equal">
      <formula>$G$7</formula>
    </cfRule>
    <cfRule type="cellIs" dxfId="175" priority="37" stopIfTrue="1" operator="equal">
      <formula>$G$13</formula>
    </cfRule>
    <cfRule type="cellIs" dxfId="174" priority="38" stopIfTrue="1" operator="equal">
      <formula>$G$12</formula>
    </cfRule>
    <cfRule type="cellIs" dxfId="173" priority="39" stopIfTrue="1" operator="equal">
      <formula>$G$10</formula>
    </cfRule>
    <cfRule type="cellIs" dxfId="172" priority="40" stopIfTrue="1" operator="equal">
      <formula>$G$11</formula>
    </cfRule>
    <cfRule type="cellIs" dxfId="171" priority="41" stopIfTrue="1" operator="equal">
      <formula>$G$9</formula>
    </cfRule>
    <cfRule type="cellIs" dxfId="170" priority="42" stopIfTrue="1" operator="equal">
      <formula>$G$8</formula>
    </cfRule>
    <cfRule type="cellIs" dxfId="169" priority="43" stopIfTrue="1" operator="equal">
      <formula>$G$6</formula>
    </cfRule>
  </conditionalFormatting>
  <conditionalFormatting sqref="AA20:AA56 U21:U56 O38:O56 Z17:AA17">
    <cfRule type="cellIs" dxfId="168" priority="111" stopIfTrue="1" operator="equal">
      <formula>$F$6</formula>
    </cfRule>
  </conditionalFormatting>
  <dataValidations count="5">
    <dataValidation type="list" allowBlank="1" showInputMessage="1" showErrorMessage="1" sqref="B3 P4 V4 AB4" xr:uid="{00000000-0002-0000-0B00-000000000000}">
      <formula1>QCResource</formula1>
    </dataValidation>
    <dataValidation type="list" allowBlank="1" showInputMessage="1" showErrorMessage="1" sqref="J18:J1048576" xr:uid="{00000000-0002-0000-0B00-000001000000}">
      <formula1>"High, Medium, Low"</formula1>
    </dataValidation>
    <dataValidation type="list" allowBlank="1" showInputMessage="1" showErrorMessage="1" sqref="N17:N65354 T17:T65354 Z17:Z65354" xr:uid="{00000000-0002-0000-0B00-000002000000}">
      <formula1>ExecutionPriority</formula1>
    </dataValidation>
    <dataValidation type="list" allowBlank="1" showInputMessage="1" showErrorMessage="1" sqref="K17:K1048576 L18:L1048576" xr:uid="{00000000-0002-0000-0B00-000003000000}">
      <formula1>"Yes, No"</formula1>
    </dataValidation>
    <dataValidation type="list" allowBlank="1" showInputMessage="1" showErrorMessage="1" sqref="O17:O28 O38:O65354 U17:U65354 AA17:AA65354" xr:uid="{00000000-0002-0000-0B00-000004000000}">
      <formula1>TestResult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outlinePr summaryBelow="0" summaryRight="0"/>
  </sheetPr>
  <dimension ref="A1:AD56"/>
  <sheetViews>
    <sheetView zoomScale="81" zoomScaleNormal="81" workbookViewId="0">
      <selection activeCell="F27" sqref="F27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3.44140625" style="2" customWidth="1"/>
    <col min="9" max="9" width="14.33203125" style="2" customWidth="1"/>
    <col min="10" max="11" width="11.5546875" style="2" customWidth="1"/>
    <col min="12" max="12" width="9" style="2" customWidth="1"/>
    <col min="13" max="13" width="5.5546875" style="2" customWidth="1" collapsed="1"/>
    <col min="14" max="14" width="8.44140625" style="2" hidden="1" customWidth="1" outlineLevel="1"/>
    <col min="15" max="15" width="13.5546875" style="2" hidden="1" customWidth="1" outlineLevel="1"/>
    <col min="16" max="16" width="23.33203125" style="2" hidden="1" customWidth="1" outlineLevel="1"/>
    <col min="17" max="18" width="13.88671875" style="2" hidden="1" customWidth="1" outlineLevel="1"/>
    <col min="19" max="19" width="5.6640625" style="2" customWidth="1" collapsed="1"/>
    <col min="20" max="20" width="8.44140625" style="2" hidden="1" customWidth="1" outlineLevel="1"/>
    <col min="21" max="21" width="13.5546875" style="2" hidden="1" customWidth="1" outlineLevel="1"/>
    <col min="22" max="22" width="21.109375" style="2" hidden="1" customWidth="1" outlineLevel="1"/>
    <col min="23" max="24" width="13.88671875" style="2" hidden="1" customWidth="1" outlineLevel="1"/>
    <col min="25" max="25" width="5.6640625" style="2" customWidth="1" collapsed="1"/>
    <col min="26" max="26" width="8.44140625" style="2" hidden="1" customWidth="1" outlineLevel="1"/>
    <col min="27" max="27" width="13.5546875" style="2" hidden="1" customWidth="1" outlineLevel="1"/>
    <col min="28" max="28" width="28.88671875" style="2" hidden="1" customWidth="1" outlineLevel="1"/>
    <col min="29" max="30" width="13.88671875" style="2" hidden="1" customWidth="1" outlineLevel="1"/>
    <col min="31" max="16384" width="9.109375" style="2"/>
  </cols>
  <sheetData>
    <row r="1" spans="1:30" collapsed="1"/>
    <row r="2" spans="1:30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8">
        <f>SUBTOTAL(3,$A$17:$A$1811)</f>
        <v>0</v>
      </c>
      <c r="O2" s="5" t="s">
        <v>163</v>
      </c>
      <c r="P2" s="8"/>
      <c r="S2" s="8">
        <f>SUBTOTAL(3,$A$17:$A$1811)</f>
        <v>0</v>
      </c>
      <c r="U2" s="5" t="s">
        <v>163</v>
      </c>
      <c r="V2" s="8"/>
      <c r="Y2" s="8">
        <f>SUBTOTAL(3,$A$17:$A$1811)</f>
        <v>0</v>
      </c>
      <c r="AA2" s="5" t="s">
        <v>163</v>
      </c>
      <c r="AB2" s="8"/>
    </row>
    <row r="3" spans="1:30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8">
        <f>M6+M7</f>
        <v>0</v>
      </c>
      <c r="O3" s="5" t="s">
        <v>165</v>
      </c>
      <c r="P3" s="8"/>
      <c r="S3" s="8">
        <f>S6+S7</f>
        <v>0</v>
      </c>
      <c r="U3" s="5" t="s">
        <v>165</v>
      </c>
      <c r="V3" s="8"/>
      <c r="Y3" s="8">
        <f>Y6+Y7</f>
        <v>0</v>
      </c>
      <c r="AA3" s="5" t="s">
        <v>165</v>
      </c>
      <c r="AB3" s="8"/>
    </row>
    <row r="4" spans="1:30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8">
        <f>SUM(M8:M11)</f>
        <v>0</v>
      </c>
      <c r="O4" s="5" t="s">
        <v>166</v>
      </c>
      <c r="P4" s="8"/>
      <c r="S4" s="8">
        <f>SUM(S8:S11)</f>
        <v>0</v>
      </c>
      <c r="U4" s="5" t="s">
        <v>166</v>
      </c>
      <c r="V4" s="8"/>
      <c r="Y4" s="8">
        <f>SUM(Y8:Y11)</f>
        <v>0</v>
      </c>
      <c r="AA4" s="5" t="s">
        <v>166</v>
      </c>
      <c r="AB4" s="8"/>
    </row>
    <row r="5" spans="1:30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8">
        <f>SUM(M8:M13)</f>
        <v>0</v>
      </c>
      <c r="O5" s="5" t="s">
        <v>167</v>
      </c>
      <c r="P5" s="6"/>
      <c r="S5" s="8">
        <f>SUM(S8:S13)</f>
        <v>0</v>
      </c>
      <c r="U5" s="5" t="s">
        <v>167</v>
      </c>
      <c r="V5" s="6"/>
      <c r="Y5" s="8">
        <f>SUM(Y8:Y13)</f>
        <v>0</v>
      </c>
      <c r="AA5" s="5" t="s">
        <v>167</v>
      </c>
      <c r="AB5" s="6"/>
    </row>
    <row r="6" spans="1:30" ht="12.75" hidden="1" customHeight="1" outlineLevel="1">
      <c r="A6" s="159" t="s">
        <v>14</v>
      </c>
      <c r="B6" s="162"/>
      <c r="F6" s="12" t="s">
        <v>95</v>
      </c>
      <c r="G6" s="12" t="s">
        <v>137</v>
      </c>
      <c r="H6" s="12"/>
      <c r="I6" s="12"/>
      <c r="J6" s="12"/>
      <c r="K6" s="12"/>
      <c r="L6" s="12"/>
      <c r="M6" s="27">
        <f>COUNTIF(O$16:O$1811,$F$6)</f>
        <v>0</v>
      </c>
      <c r="O6" s="5" t="s">
        <v>168</v>
      </c>
      <c r="P6" s="6"/>
      <c r="S6" s="27">
        <f>COUNTIF(U$16:U$1811,$F$6)</f>
        <v>0</v>
      </c>
      <c r="U6" s="5" t="s">
        <v>168</v>
      </c>
      <c r="V6" s="6"/>
      <c r="Y6" s="27">
        <f>COUNTIF(AA$16:AA$1811,$F$6)</f>
        <v>0</v>
      </c>
      <c r="AA6" s="5" t="s">
        <v>168</v>
      </c>
      <c r="AB6" s="6"/>
    </row>
    <row r="7" spans="1:30" ht="12.75" hidden="1" customHeight="1" outlineLevel="1">
      <c r="A7" s="160"/>
      <c r="B7" s="163"/>
      <c r="F7" s="15" t="s">
        <v>97</v>
      </c>
      <c r="G7" s="15" t="s">
        <v>138</v>
      </c>
      <c r="H7" s="15"/>
      <c r="I7" s="15"/>
      <c r="J7" s="15"/>
      <c r="K7" s="15"/>
      <c r="L7" s="15"/>
      <c r="M7" s="28">
        <f>COUNTIF(O$16:O$1811,$F$7)</f>
        <v>0</v>
      </c>
      <c r="S7" s="28">
        <f>COUNTIF(U$16:U$1811,$F$7)</f>
        <v>0</v>
      </c>
      <c r="Y7" s="28">
        <f>COUNTIF(AA$16:AA$1811,$F$7)</f>
        <v>0</v>
      </c>
    </row>
    <row r="8" spans="1:30" ht="25.5" hidden="1" customHeight="1" outlineLevel="1">
      <c r="A8" s="160"/>
      <c r="B8" s="163"/>
      <c r="F8" s="16" t="s">
        <v>98</v>
      </c>
      <c r="G8" s="16" t="s">
        <v>139</v>
      </c>
      <c r="H8" s="16"/>
      <c r="I8" s="16"/>
      <c r="J8" s="16"/>
      <c r="K8" s="16"/>
      <c r="L8" s="16"/>
      <c r="M8" s="29">
        <f>COUNTIF(O$16:O$1811,$F$8)</f>
        <v>0</v>
      </c>
      <c r="S8" s="29">
        <f>COUNTIF(U$16:U$1811,$F$8)</f>
        <v>0</v>
      </c>
      <c r="Y8" s="29">
        <f>COUNTIF(AA$16:AA$1811,$F$8)</f>
        <v>0</v>
      </c>
    </row>
    <row r="9" spans="1:30" ht="25.5" hidden="1" customHeight="1" outlineLevel="1">
      <c r="A9" s="161"/>
      <c r="B9" s="164"/>
      <c r="F9" s="16" t="s">
        <v>99</v>
      </c>
      <c r="G9" s="16" t="s">
        <v>140</v>
      </c>
      <c r="H9" s="16"/>
      <c r="I9" s="16"/>
      <c r="J9" s="16"/>
      <c r="K9" s="16"/>
      <c r="L9" s="16"/>
      <c r="M9" s="29">
        <f>COUNTIF(O$16:O$1811,$F$9)</f>
        <v>0</v>
      </c>
      <c r="S9" s="29">
        <f>COUNTIF(U$16:U$1811,$F$9)</f>
        <v>0</v>
      </c>
      <c r="Y9" s="29">
        <f>COUNTIF(AA$16:AA$1811,$F$9)</f>
        <v>0</v>
      </c>
    </row>
    <row r="10" spans="1:30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29">
        <f>COUNTIF(O$16:O$1811,$F$10)</f>
        <v>0</v>
      </c>
      <c r="S10" s="29">
        <f>COUNTIF(U$16:U$1811,$F$10)</f>
        <v>0</v>
      </c>
      <c r="Y10" s="29">
        <f>COUNTIF(AA$16:AA$1811,$F$10)</f>
        <v>0</v>
      </c>
    </row>
    <row r="11" spans="1:30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29">
        <f>COUNTIF(O$16:O$1811,$F$11)</f>
        <v>0</v>
      </c>
      <c r="S11" s="29">
        <f>COUNTIF(U$16:U$1811,$F$11)</f>
        <v>0</v>
      </c>
      <c r="Y11" s="29">
        <f>COUNTIF(AA$16:AA$1811,$F$11)</f>
        <v>0</v>
      </c>
    </row>
    <row r="12" spans="1:30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30">
        <f>COUNTIF(O$16:O$1811,$F$12)</f>
        <v>0</v>
      </c>
      <c r="S12" s="30">
        <f>COUNTIF(U$16:U$1811,$F$12)</f>
        <v>0</v>
      </c>
      <c r="Y12" s="30">
        <f>COUNTIF(AA$16:AA$1811,$F$12)</f>
        <v>0</v>
      </c>
    </row>
    <row r="13" spans="1:30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31">
        <f>COUNTIF(O$16:O$1811,$F$13)</f>
        <v>0</v>
      </c>
      <c r="S13" s="34">
        <f>COUNTIF(U$16:U$1811,$F$13)</f>
        <v>0</v>
      </c>
      <c r="Y13" s="31">
        <f>COUNTIF(AA$16:AA$1811,$F$13)</f>
        <v>0</v>
      </c>
    </row>
    <row r="14" spans="1:30" ht="12.75" hidden="1" customHeight="1" outlineLevel="1">
      <c r="S14" s="35"/>
      <c r="Y14" s="35"/>
    </row>
    <row r="16" spans="1:30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164</v>
      </c>
      <c r="I16" s="21" t="s">
        <v>170</v>
      </c>
      <c r="J16" s="21" t="s">
        <v>145</v>
      </c>
      <c r="K16" s="21" t="s">
        <v>146</v>
      </c>
      <c r="L16" s="21" t="s">
        <v>147</v>
      </c>
      <c r="M16" s="32" t="s">
        <v>148</v>
      </c>
      <c r="N16" s="21" t="s">
        <v>49</v>
      </c>
      <c r="O16" s="33" t="s">
        <v>51</v>
      </c>
      <c r="P16" s="33" t="s">
        <v>69</v>
      </c>
      <c r="Q16" s="33" t="s">
        <v>71</v>
      </c>
      <c r="R16" s="21" t="s">
        <v>149</v>
      </c>
      <c r="S16" s="32" t="s">
        <v>150</v>
      </c>
      <c r="T16" s="21" t="s">
        <v>49</v>
      </c>
      <c r="U16" s="21" t="s">
        <v>51</v>
      </c>
      <c r="V16" s="21" t="s">
        <v>69</v>
      </c>
      <c r="W16" s="21" t="s">
        <v>71</v>
      </c>
      <c r="X16" s="21" t="s">
        <v>149</v>
      </c>
      <c r="Y16" s="32" t="s">
        <v>151</v>
      </c>
      <c r="Z16" s="21" t="s">
        <v>49</v>
      </c>
      <c r="AA16" s="21" t="s">
        <v>51</v>
      </c>
      <c r="AB16" s="21" t="s">
        <v>69</v>
      </c>
      <c r="AC16" s="21" t="s">
        <v>71</v>
      </c>
      <c r="AD16" s="21" t="s">
        <v>149</v>
      </c>
    </row>
    <row r="17" spans="1:30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6"/>
      <c r="X17" s="36"/>
      <c r="Y17" s="23"/>
      <c r="Z17" s="23"/>
      <c r="AA17" s="23"/>
      <c r="AB17" s="23"/>
      <c r="AC17" s="36"/>
      <c r="AD17" s="36"/>
    </row>
    <row r="18" spans="1:30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</sheetData>
  <customSheetViews>
    <customSheetView guid="{73FE07CD-CB3A-4CF2-A325-2324C67C3A9F}" scale="80" hiddenRows="1" hiddenColumns="1">
      <pane xSplit="8" ySplit="16" topLeftCell="J20" state="frozen"/>
      <selection activeCell="F83" sqref="F83"/>
      <pageMargins left="0.7" right="0.7" top="0.75" bottom="0.75" header="0.3" footer="0.3"/>
      <pageSetup orientation="portrait"/>
    </customSheetView>
    <customSheetView guid="{1A386C16-A172-4FFD-9694-1A7F4196D91C}" scale="80" hiddenRows="1" hiddenColumns="1">
      <pane xSplit="8" ySplit="16" topLeftCell="J112" state="frozen"/>
      <selection activeCell="D135" sqref="D135"/>
      <pageMargins left="0.7" right="0.7" top="0.75" bottom="0.75" header="0.3" footer="0.3"/>
      <pageSetup orientation="portrait"/>
    </customSheetView>
    <customSheetView guid="{6E4DD380-63C5-46F9-A014-811CE342EF8F}" scale="80" hiddenRows="1" hiddenColumns="1">
      <pane xSplit="8" ySplit="16" topLeftCell="J20" state="frozen"/>
      <selection activeCell="F83" sqref="F83"/>
      <pageMargins left="0.7" right="0.7" top="0.75" bottom="0.75" header="0.3" footer="0.3"/>
      <pageSetup orientation="portrait"/>
    </customSheetView>
    <customSheetView guid="{7964A350-7960-49AD-BBAE-B60393776134}" scale="80" hiddenRows="1" hiddenColumns="1">
      <pane xSplit="8" ySplit="16" topLeftCell="J112" state="frozen"/>
      <selection activeCell="D135" sqref="D135"/>
      <pageMargins left="0.7" right="0.7" top="0.75" bottom="0.75" header="0.3" footer="0.3"/>
      <pageSetup orientation="portrait"/>
    </customSheetView>
  </customSheetViews>
  <mergeCells count="2">
    <mergeCell ref="A6:A9"/>
    <mergeCell ref="B6:B9"/>
  </mergeCells>
  <conditionalFormatting sqref="O1 U1 AA1 O7:O17 U7:U17 AA7:AA17 AA20:AA65536 O21:O65536 U21:U65536">
    <cfRule type="cellIs" dxfId="167" priority="163" stopIfTrue="1" operator="equal">
      <formula>$G$7</formula>
    </cfRule>
    <cfRule type="cellIs" dxfId="166" priority="164" stopIfTrue="1" operator="equal">
      <formula>$G$13</formula>
    </cfRule>
    <cfRule type="cellIs" dxfId="165" priority="165" stopIfTrue="1" operator="equal">
      <formula>$G$12</formula>
    </cfRule>
    <cfRule type="cellIs" dxfId="164" priority="166" stopIfTrue="1" operator="equal">
      <formula>$G$10</formula>
    </cfRule>
    <cfRule type="cellIs" dxfId="163" priority="167" stopIfTrue="1" operator="equal">
      <formula>$G$11</formula>
    </cfRule>
    <cfRule type="cellIs" dxfId="162" priority="168" stopIfTrue="1" operator="equal">
      <formula>$G$9</formula>
    </cfRule>
    <cfRule type="cellIs" dxfId="161" priority="169" stopIfTrue="1" operator="equal">
      <formula>$G$8</formula>
    </cfRule>
    <cfRule type="cellIs" dxfId="160" priority="170" stopIfTrue="1" operator="equal">
      <formula>$G$6</formula>
    </cfRule>
  </conditionalFormatting>
  <conditionalFormatting sqref="O1 U1 AA1 AA7:AA16 O7:O17 U7:U17 Z17:AA17 AA20:AA65354 O21:O65354 U21:U65354">
    <cfRule type="cellIs" dxfId="159" priority="120" stopIfTrue="1" operator="equal">
      <formula>$F$11</formula>
    </cfRule>
    <cfRule type="cellIs" dxfId="158" priority="121" stopIfTrue="1" operator="equal">
      <formula>$F$9</formula>
    </cfRule>
    <cfRule type="cellIs" dxfId="157" priority="122" stopIfTrue="1" operator="equal">
      <formula>$F$8</formula>
    </cfRule>
    <cfRule type="cellIs" dxfId="156" priority="123" stopIfTrue="1" operator="equal">
      <formula>$F$12</formula>
    </cfRule>
    <cfRule type="cellIs" dxfId="155" priority="124" stopIfTrue="1" operator="equal">
      <formula>$F$10</formula>
    </cfRule>
    <cfRule type="cellIs" dxfId="154" priority="125" stopIfTrue="1" operator="equal">
      <formula>$F$13</formula>
    </cfRule>
    <cfRule type="cellIs" dxfId="153" priority="126" stopIfTrue="1" operator="equal">
      <formula>"Obsolete"</formula>
    </cfRule>
    <cfRule type="cellIs" dxfId="152" priority="127" stopIfTrue="1" operator="equal">
      <formula>$F$7</formula>
    </cfRule>
  </conditionalFormatting>
  <conditionalFormatting sqref="O7:O17 U7:U17 Z17:AA17 AA20:AA65354 O21:O65354 U21:U65354 O1 U1 AA1 AA7:AA16">
    <cfRule type="cellIs" dxfId="151" priority="119" stopIfTrue="1" operator="equal">
      <formula>$F$6</formula>
    </cfRule>
  </conditionalFormatting>
  <conditionalFormatting sqref="O7:O17 U7:U17 AA7:AA17 AA20:AA65536 O1 U1 AA1 O21:O65536 U21:U65536">
    <cfRule type="cellIs" dxfId="150" priority="162" stopIfTrue="1" operator="equal">
      <formula>"Obsolete"</formula>
    </cfRule>
  </conditionalFormatting>
  <conditionalFormatting sqref="O17 U17 Z17:AA17 AA20:AA56 O21:O28 U21:U56 O38:O56">
    <cfRule type="cellIs" dxfId="149" priority="114" stopIfTrue="1" operator="equal">
      <formula>$F$11</formula>
    </cfRule>
    <cfRule type="cellIs" dxfId="148" priority="115" stopIfTrue="1" operator="equal">
      <formula>$F$10</formula>
    </cfRule>
    <cfRule type="cellIs" dxfId="147" priority="116" stopIfTrue="1" operator="equal">
      <formula>$F$9</formula>
    </cfRule>
    <cfRule type="cellIs" dxfId="146" priority="117" stopIfTrue="1" operator="equal">
      <formula>$F$8</formula>
    </cfRule>
    <cfRule type="cellIs" dxfId="145" priority="118" stopIfTrue="1" operator="equal">
      <formula>$F$7</formula>
    </cfRule>
  </conditionalFormatting>
  <conditionalFormatting sqref="O17 U17 AA17">
    <cfRule type="cellIs" dxfId="144" priority="145" stopIfTrue="1" operator="equal">
      <formula>$G$6</formula>
    </cfRule>
    <cfRule type="cellIs" dxfId="143" priority="146" stopIfTrue="1" operator="equal">
      <formula>$G$13</formula>
    </cfRule>
    <cfRule type="cellIs" dxfId="142" priority="147" stopIfTrue="1" operator="equal">
      <formula>$G$12</formula>
    </cfRule>
    <cfRule type="cellIs" dxfId="141" priority="148" stopIfTrue="1" operator="equal">
      <formula>$G$11</formula>
    </cfRule>
    <cfRule type="cellIs" dxfId="140" priority="149" stopIfTrue="1" operator="equal">
      <formula>$G$10</formula>
    </cfRule>
    <cfRule type="cellIs" dxfId="139" priority="150" stopIfTrue="1" operator="equal">
      <formula>$G$9</formula>
    </cfRule>
    <cfRule type="cellIs" dxfId="138" priority="151" stopIfTrue="1" operator="equal">
      <formula>$G$8</formula>
    </cfRule>
    <cfRule type="cellIs" dxfId="137" priority="152" stopIfTrue="1" operator="equal">
      <formula>$G$7</formula>
    </cfRule>
    <cfRule type="cellIs" dxfId="136" priority="153" stopIfTrue="1" operator="equal">
      <formula>$G$6</formula>
    </cfRule>
    <cfRule type="cellIs" dxfId="135" priority="154" stopIfTrue="1" operator="equal">
      <formula>$G$11</formula>
    </cfRule>
    <cfRule type="cellIs" dxfId="134" priority="155" stopIfTrue="1" operator="equal">
      <formula>$G$9</formula>
    </cfRule>
    <cfRule type="cellIs" dxfId="133" priority="156" stopIfTrue="1" operator="equal">
      <formula>$G$8</formula>
    </cfRule>
    <cfRule type="cellIs" dxfId="132" priority="157" stopIfTrue="1" operator="equal">
      <formula>$G$12</formula>
    </cfRule>
    <cfRule type="cellIs" dxfId="131" priority="158" stopIfTrue="1" operator="equal">
      <formula>$G$10</formula>
    </cfRule>
    <cfRule type="cellIs" dxfId="130" priority="159" stopIfTrue="1" operator="equal">
      <formula>$G$13</formula>
    </cfRule>
    <cfRule type="cellIs" dxfId="129" priority="160" stopIfTrue="1" operator="equal">
      <formula>"Obsolete"</formula>
    </cfRule>
    <cfRule type="cellIs" dxfId="128" priority="161" stopIfTrue="1" operator="equal">
      <formula>$G$7</formula>
    </cfRule>
  </conditionalFormatting>
  <conditionalFormatting sqref="O18:O19 U18:U19">
    <cfRule type="cellIs" dxfId="127" priority="80" stopIfTrue="1" operator="equal">
      <formula>$G$12</formula>
    </cfRule>
    <cfRule type="cellIs" dxfId="126" priority="81" stopIfTrue="1" operator="equal">
      <formula>$G$11</formula>
    </cfRule>
    <cfRule type="cellIs" dxfId="125" priority="82" stopIfTrue="1" operator="equal">
      <formula>$G$10</formula>
    </cfRule>
    <cfRule type="cellIs" dxfId="124" priority="83" stopIfTrue="1" operator="equal">
      <formula>$G$9</formula>
    </cfRule>
    <cfRule type="cellIs" dxfId="123" priority="84" stopIfTrue="1" operator="equal">
      <formula>$G$8</formula>
    </cfRule>
    <cfRule type="cellIs" dxfId="122" priority="85" stopIfTrue="1" operator="equal">
      <formula>$G$7</formula>
    </cfRule>
    <cfRule type="cellIs" dxfId="121" priority="86" stopIfTrue="1" operator="equal">
      <formula>$G$6</formula>
    </cfRule>
    <cfRule type="cellIs" dxfId="120" priority="87" stopIfTrue="1" operator="equal">
      <formula>$G$11</formula>
    </cfRule>
    <cfRule type="cellIs" dxfId="119" priority="88" stopIfTrue="1" operator="equal">
      <formula>$G$9</formula>
    </cfRule>
    <cfRule type="cellIs" dxfId="118" priority="89" stopIfTrue="1" operator="equal">
      <formula>$G$8</formula>
    </cfRule>
    <cfRule type="cellIs" dxfId="117" priority="90" stopIfTrue="1" operator="equal">
      <formula>$G$12</formula>
    </cfRule>
    <cfRule type="cellIs" dxfId="116" priority="91" stopIfTrue="1" operator="equal">
      <formula>$G$10</formula>
    </cfRule>
    <cfRule type="cellIs" dxfId="115" priority="92" stopIfTrue="1" operator="equal">
      <formula>$G$13</formula>
    </cfRule>
    <cfRule type="cellIs" dxfId="114" priority="93" stopIfTrue="1" operator="equal">
      <formula>"Obsolete"</formula>
    </cfRule>
    <cfRule type="cellIs" dxfId="113" priority="94" stopIfTrue="1" operator="equal">
      <formula>$G$7</formula>
    </cfRule>
  </conditionalFormatting>
  <conditionalFormatting sqref="O18:O20 U18:U20">
    <cfRule type="cellIs" dxfId="112" priority="44" stopIfTrue="1" operator="equal">
      <formula>$F$6</formula>
    </cfRule>
    <cfRule type="cellIs" dxfId="111" priority="45" stopIfTrue="1" operator="equal">
      <formula>$F$13</formula>
    </cfRule>
    <cfRule type="cellIs" dxfId="110" priority="46" stopIfTrue="1" operator="equal">
      <formula>$F$12</formula>
    </cfRule>
    <cfRule type="cellIs" dxfId="109" priority="47" stopIfTrue="1" operator="equal">
      <formula>$F$11</formula>
    </cfRule>
    <cfRule type="cellIs" dxfId="108" priority="48" stopIfTrue="1" operator="equal">
      <formula>$F$10</formula>
    </cfRule>
    <cfRule type="cellIs" dxfId="107" priority="49" stopIfTrue="1" operator="equal">
      <formula>$F$9</formula>
    </cfRule>
    <cfRule type="cellIs" dxfId="106" priority="50" stopIfTrue="1" operator="equal">
      <formula>$F$8</formula>
    </cfRule>
    <cfRule type="cellIs" dxfId="105" priority="51" stopIfTrue="1" operator="equal">
      <formula>$F$7</formula>
    </cfRule>
    <cfRule type="cellIs" dxfId="104" priority="53" stopIfTrue="1" operator="equal">
      <formula>$F$11</formula>
    </cfRule>
    <cfRule type="cellIs" dxfId="103" priority="54" stopIfTrue="1" operator="equal">
      <formula>$F$9</formula>
    </cfRule>
    <cfRule type="cellIs" dxfId="102" priority="55" stopIfTrue="1" operator="equal">
      <formula>$F$8</formula>
    </cfRule>
    <cfRule type="cellIs" dxfId="101" priority="56" stopIfTrue="1" operator="equal">
      <formula>$F$12</formula>
    </cfRule>
    <cfRule type="cellIs" dxfId="100" priority="57" stopIfTrue="1" operator="equal">
      <formula>$F$10</formula>
    </cfRule>
    <cfRule type="cellIs" dxfId="99" priority="59" stopIfTrue="1" operator="equal">
      <formula>"Obsolete"</formula>
    </cfRule>
    <cfRule type="cellIs" dxfId="98" priority="60" stopIfTrue="1" operator="equal">
      <formula>$F$7</formula>
    </cfRule>
    <cfRule type="cellIs" dxfId="97" priority="69" stopIfTrue="1" operator="equal">
      <formula>$G$6</formula>
    </cfRule>
    <cfRule type="cellIs" dxfId="96" priority="75" stopIfTrue="1" operator="equal">
      <formula>$G$13</formula>
    </cfRule>
    <cfRule type="cellIs" dxfId="95" priority="95" stopIfTrue="1" operator="equal">
      <formula>"Obsolete"</formula>
    </cfRule>
    <cfRule type="cellIs" dxfId="94" priority="96" stopIfTrue="1" operator="equal">
      <formula>$G$7</formula>
    </cfRule>
    <cfRule type="cellIs" dxfId="93" priority="97" stopIfTrue="1" operator="equal">
      <formula>$G$13</formula>
    </cfRule>
    <cfRule type="cellIs" dxfId="92" priority="98" stopIfTrue="1" operator="equal">
      <formula>$G$12</formula>
    </cfRule>
    <cfRule type="cellIs" dxfId="91" priority="99" stopIfTrue="1" operator="equal">
      <formula>$G$10</formula>
    </cfRule>
    <cfRule type="cellIs" dxfId="90" priority="100" stopIfTrue="1" operator="equal">
      <formula>$G$11</formula>
    </cfRule>
    <cfRule type="cellIs" dxfId="89" priority="101" stopIfTrue="1" operator="equal">
      <formula>$G$9</formula>
    </cfRule>
    <cfRule type="cellIs" dxfId="88" priority="102" stopIfTrue="1" operator="equal">
      <formula>$G$8</formula>
    </cfRule>
    <cfRule type="cellIs" dxfId="87" priority="103" stopIfTrue="1" operator="equal">
      <formula>$G$6</formula>
    </cfRule>
  </conditionalFormatting>
  <conditionalFormatting sqref="O20 U20">
    <cfRule type="cellIs" dxfId="86" priority="61" stopIfTrue="1" operator="equal">
      <formula>$G$6</formula>
    </cfRule>
    <cfRule type="cellIs" dxfId="85" priority="62" stopIfTrue="1" operator="equal">
      <formula>$G$13</formula>
    </cfRule>
    <cfRule type="cellIs" dxfId="84" priority="63" stopIfTrue="1" operator="equal">
      <formula>$G$12</formula>
    </cfRule>
    <cfRule type="cellIs" dxfId="83" priority="64" stopIfTrue="1" operator="equal">
      <formula>$G$11</formula>
    </cfRule>
    <cfRule type="cellIs" dxfId="82" priority="65" stopIfTrue="1" operator="equal">
      <formula>$G$10</formula>
    </cfRule>
    <cfRule type="cellIs" dxfId="81" priority="66" stopIfTrue="1" operator="equal">
      <formula>$G$9</formula>
    </cfRule>
    <cfRule type="cellIs" dxfId="80" priority="67" stopIfTrue="1" operator="equal">
      <formula>$G$8</formula>
    </cfRule>
    <cfRule type="cellIs" dxfId="79" priority="68" stopIfTrue="1" operator="equal">
      <formula>$G$7</formula>
    </cfRule>
    <cfRule type="cellIs" dxfId="78" priority="70" stopIfTrue="1" operator="equal">
      <formula>$G$11</formula>
    </cfRule>
    <cfRule type="cellIs" dxfId="77" priority="71" stopIfTrue="1" operator="equal">
      <formula>$G$9</formula>
    </cfRule>
    <cfRule type="cellIs" dxfId="76" priority="72" stopIfTrue="1" operator="equal">
      <formula>$G$8</formula>
    </cfRule>
    <cfRule type="cellIs" dxfId="75" priority="73" stopIfTrue="1" operator="equal">
      <formula>$G$12</formula>
    </cfRule>
    <cfRule type="cellIs" dxfId="74" priority="74" stopIfTrue="1" operator="equal">
      <formula>$G$10</formula>
    </cfRule>
    <cfRule type="cellIs" dxfId="73" priority="76" stopIfTrue="1" operator="equal">
      <formula>"Obsolete"</formula>
    </cfRule>
    <cfRule type="cellIs" dxfId="72" priority="77" stopIfTrue="1" operator="equal">
      <formula>$G$7</formula>
    </cfRule>
  </conditionalFormatting>
  <conditionalFormatting sqref="O47:O56 U47:U56 AA47:AA56">
    <cfRule type="cellIs" dxfId="71" priority="104" stopIfTrue="1" operator="equal">
      <formula>$F$13</formula>
    </cfRule>
    <cfRule type="cellIs" dxfId="70" priority="105" stopIfTrue="1" operator="equal">
      <formula>$F$12</formula>
    </cfRule>
    <cfRule type="cellIs" dxfId="69" priority="106" stopIfTrue="1" operator="equal">
      <formula>$F$11</formula>
    </cfRule>
    <cfRule type="cellIs" dxfId="68" priority="107" stopIfTrue="1" operator="equal">
      <formula>$F$10</formula>
    </cfRule>
    <cfRule type="cellIs" dxfId="67" priority="108" stopIfTrue="1" operator="equal">
      <formula>$F$9</formula>
    </cfRule>
    <cfRule type="cellIs" dxfId="66" priority="109" stopIfTrue="1" operator="equal">
      <formula>$F$8</formula>
    </cfRule>
    <cfRule type="cellIs" dxfId="65" priority="110" stopIfTrue="1" operator="equal">
      <formula>$F$7</formula>
    </cfRule>
  </conditionalFormatting>
  <conditionalFormatting sqref="U17:U20 O17:O28">
    <cfRule type="cellIs" dxfId="64" priority="52" stopIfTrue="1" operator="equal">
      <formula>$F$6</formula>
    </cfRule>
    <cfRule type="cellIs" dxfId="63" priority="58" stopIfTrue="1" operator="equal">
      <formula>$F$13</formula>
    </cfRule>
  </conditionalFormatting>
  <conditionalFormatting sqref="Z17:AA17 AA20:AA56 U21:U56 O38:O56 O17 U17 O21:O28">
    <cfRule type="cellIs" dxfId="62" priority="113" stopIfTrue="1" operator="equal">
      <formula>$F$12</formula>
    </cfRule>
  </conditionalFormatting>
  <conditionalFormatting sqref="Z17:AA17 AA20:AA56 U21:U56 O38:O56">
    <cfRule type="cellIs" dxfId="61" priority="112" stopIfTrue="1" operator="equal">
      <formula>$F$13</formula>
    </cfRule>
  </conditionalFormatting>
  <conditionalFormatting sqref="Z20:AA20">
    <cfRule type="cellIs" dxfId="60" priority="128" stopIfTrue="1" operator="equal">
      <formula>$G$6</formula>
    </cfRule>
    <cfRule type="cellIs" dxfId="59" priority="129" stopIfTrue="1" operator="equal">
      <formula>$G$13</formula>
    </cfRule>
    <cfRule type="cellIs" dxfId="58" priority="130" stopIfTrue="1" operator="equal">
      <formula>$G$12</formula>
    </cfRule>
    <cfRule type="cellIs" dxfId="57" priority="131" stopIfTrue="1" operator="equal">
      <formula>$G$11</formula>
    </cfRule>
    <cfRule type="cellIs" dxfId="56" priority="132" stopIfTrue="1" operator="equal">
      <formula>$G$10</formula>
    </cfRule>
    <cfRule type="cellIs" dxfId="55" priority="133" stopIfTrue="1" operator="equal">
      <formula>$G$9</formula>
    </cfRule>
    <cfRule type="cellIs" dxfId="54" priority="134" stopIfTrue="1" operator="equal">
      <formula>$G$8</formula>
    </cfRule>
    <cfRule type="cellIs" dxfId="53" priority="135" stopIfTrue="1" operator="equal">
      <formula>$G$7</formula>
    </cfRule>
    <cfRule type="cellIs" dxfId="52" priority="136" stopIfTrue="1" operator="equal">
      <formula>$G$6</formula>
    </cfRule>
    <cfRule type="cellIs" dxfId="51" priority="137" stopIfTrue="1" operator="equal">
      <formula>$G$11</formula>
    </cfRule>
    <cfRule type="cellIs" dxfId="50" priority="138" stopIfTrue="1" operator="equal">
      <formula>$G$9</formula>
    </cfRule>
    <cfRule type="cellIs" dxfId="49" priority="139" stopIfTrue="1" operator="equal">
      <formula>$G$8</formula>
    </cfRule>
    <cfRule type="cellIs" dxfId="48" priority="140" stopIfTrue="1" operator="equal">
      <formula>$G$12</formula>
    </cfRule>
    <cfRule type="cellIs" dxfId="47" priority="141" stopIfTrue="1" operator="equal">
      <formula>$G$10</formula>
    </cfRule>
    <cfRule type="cellIs" dxfId="46" priority="142" stopIfTrue="1" operator="equal">
      <formula>$G$13</formula>
    </cfRule>
    <cfRule type="cellIs" dxfId="45" priority="143" stopIfTrue="1" operator="equal">
      <formula>"Obsolete"</formula>
    </cfRule>
    <cfRule type="cellIs" dxfId="44" priority="144" stopIfTrue="1" operator="equal">
      <formula>$G$7</formula>
    </cfRule>
  </conditionalFormatting>
  <conditionalFormatting sqref="AA18:AA19">
    <cfRule type="cellIs" dxfId="43" priority="1" stopIfTrue="1" operator="equal">
      <formula>$F$6</formula>
    </cfRule>
    <cfRule type="cellIs" dxfId="42" priority="2" stopIfTrue="1" operator="equal">
      <formula>$F$13</formula>
    </cfRule>
    <cfRule type="cellIs" dxfId="41" priority="3" stopIfTrue="1" operator="equal">
      <formula>$F$12</formula>
    </cfRule>
    <cfRule type="cellIs" dxfId="40" priority="4" stopIfTrue="1" operator="equal">
      <formula>$F$11</formula>
    </cfRule>
    <cfRule type="cellIs" dxfId="39" priority="5" stopIfTrue="1" operator="equal">
      <formula>$F$10</formula>
    </cfRule>
    <cfRule type="cellIs" dxfId="38" priority="6" stopIfTrue="1" operator="equal">
      <formula>$F$9</formula>
    </cfRule>
    <cfRule type="cellIs" dxfId="37" priority="7" stopIfTrue="1" operator="equal">
      <formula>$F$8</formula>
    </cfRule>
    <cfRule type="cellIs" dxfId="36" priority="8" stopIfTrue="1" operator="equal">
      <formula>$F$7</formula>
    </cfRule>
    <cfRule type="cellIs" dxfId="35" priority="9" stopIfTrue="1" operator="equal">
      <formula>$F$6</formula>
    </cfRule>
    <cfRule type="cellIs" dxfId="34" priority="10" stopIfTrue="1" operator="equal">
      <formula>$F$11</formula>
    </cfRule>
    <cfRule type="cellIs" dxfId="33" priority="11" stopIfTrue="1" operator="equal">
      <formula>$F$9</formula>
    </cfRule>
    <cfRule type="cellIs" dxfId="32" priority="12" stopIfTrue="1" operator="equal">
      <formula>$F$8</formula>
    </cfRule>
    <cfRule type="cellIs" dxfId="31" priority="13" stopIfTrue="1" operator="equal">
      <formula>$F$12</formula>
    </cfRule>
    <cfRule type="cellIs" dxfId="30" priority="14" stopIfTrue="1" operator="equal">
      <formula>$F$10</formula>
    </cfRule>
    <cfRule type="cellIs" dxfId="29" priority="15" stopIfTrue="1" operator="equal">
      <formula>$F$13</formula>
    </cfRule>
    <cfRule type="cellIs" dxfId="28" priority="16" stopIfTrue="1" operator="equal">
      <formula>"Obsolete"</formula>
    </cfRule>
    <cfRule type="cellIs" dxfId="27" priority="17" stopIfTrue="1" operator="equal">
      <formula>$F$7</formula>
    </cfRule>
    <cfRule type="cellIs" dxfId="26" priority="18" stopIfTrue="1" operator="equal">
      <formula>$G$6</formula>
    </cfRule>
    <cfRule type="cellIs" dxfId="25" priority="19" stopIfTrue="1" operator="equal">
      <formula>$G$13</formula>
    </cfRule>
    <cfRule type="cellIs" dxfId="24" priority="20" stopIfTrue="1" operator="equal">
      <formula>$G$12</formula>
    </cfRule>
    <cfRule type="cellIs" dxfId="23" priority="21" stopIfTrue="1" operator="equal">
      <formula>$G$11</formula>
    </cfRule>
    <cfRule type="cellIs" dxfId="22" priority="22" stopIfTrue="1" operator="equal">
      <formula>$G$10</formula>
    </cfRule>
    <cfRule type="cellIs" dxfId="21" priority="23" stopIfTrue="1" operator="equal">
      <formula>$G$9</formula>
    </cfRule>
    <cfRule type="cellIs" dxfId="20" priority="24" stopIfTrue="1" operator="equal">
      <formula>$G$8</formula>
    </cfRule>
    <cfRule type="cellIs" dxfId="19" priority="25" stopIfTrue="1" operator="equal">
      <formula>$G$7</formula>
    </cfRule>
    <cfRule type="cellIs" dxfId="18" priority="26" stopIfTrue="1" operator="equal">
      <formula>$G$6</formula>
    </cfRule>
    <cfRule type="cellIs" dxfId="17" priority="27" stopIfTrue="1" operator="equal">
      <formula>$G$11</formula>
    </cfRule>
    <cfRule type="cellIs" dxfId="16" priority="28" stopIfTrue="1" operator="equal">
      <formula>$G$9</formula>
    </cfRule>
    <cfRule type="cellIs" dxfId="15" priority="29" stopIfTrue="1" operator="equal">
      <formula>$G$8</formula>
    </cfRule>
    <cfRule type="cellIs" dxfId="14" priority="30" stopIfTrue="1" operator="equal">
      <formula>$G$12</formula>
    </cfRule>
    <cfRule type="cellIs" dxfId="13" priority="31" stopIfTrue="1" operator="equal">
      <formula>$G$10</formula>
    </cfRule>
    <cfRule type="cellIs" dxfId="12" priority="32" stopIfTrue="1" operator="equal">
      <formula>$G$13</formula>
    </cfRule>
    <cfRule type="cellIs" dxfId="11" priority="33" stopIfTrue="1" operator="equal">
      <formula>"Obsolete"</formula>
    </cfRule>
    <cfRule type="cellIs" dxfId="10" priority="34" stopIfTrue="1" operator="equal">
      <formula>$G$7</formula>
    </cfRule>
    <cfRule type="cellIs" dxfId="9" priority="35" stopIfTrue="1" operator="equal">
      <formula>"Obsolete"</formula>
    </cfRule>
    <cfRule type="cellIs" dxfId="8" priority="36" stopIfTrue="1" operator="equal">
      <formula>$G$7</formula>
    </cfRule>
    <cfRule type="cellIs" dxfId="7" priority="37" stopIfTrue="1" operator="equal">
      <formula>$G$13</formula>
    </cfRule>
    <cfRule type="cellIs" dxfId="6" priority="38" stopIfTrue="1" operator="equal">
      <formula>$G$12</formula>
    </cfRule>
    <cfRule type="cellIs" dxfId="5" priority="39" stopIfTrue="1" operator="equal">
      <formula>$G$10</formula>
    </cfRule>
    <cfRule type="cellIs" dxfId="4" priority="40" stopIfTrue="1" operator="equal">
      <formula>$G$11</formula>
    </cfRule>
    <cfRule type="cellIs" dxfId="3" priority="41" stopIfTrue="1" operator="equal">
      <formula>$G$9</formula>
    </cfRule>
    <cfRule type="cellIs" dxfId="2" priority="42" stopIfTrue="1" operator="equal">
      <formula>$G$8</formula>
    </cfRule>
    <cfRule type="cellIs" dxfId="1" priority="43" stopIfTrue="1" operator="equal">
      <formula>$G$6</formula>
    </cfRule>
  </conditionalFormatting>
  <conditionalFormatting sqref="AA20:AA56 U21:U56 O38:O56 Z17:AA17">
    <cfRule type="cellIs" dxfId="0" priority="111" stopIfTrue="1" operator="equal">
      <formula>$F$6</formula>
    </cfRule>
  </conditionalFormatting>
  <dataValidations count="5">
    <dataValidation type="list" allowBlank="1" showInputMessage="1" showErrorMessage="1" sqref="B3 P4 V4 AB4" xr:uid="{00000000-0002-0000-0C00-000000000000}">
      <formula1>QCResource</formula1>
    </dataValidation>
    <dataValidation type="list" allowBlank="1" showInputMessage="1" showErrorMessage="1" sqref="J18:J1048576" xr:uid="{00000000-0002-0000-0C00-000001000000}">
      <formula1>"High, Medium, Low"</formula1>
    </dataValidation>
    <dataValidation type="list" allowBlank="1" showInputMessage="1" showErrorMessage="1" sqref="N17:N65354 T17:T65354 Z17:Z65354" xr:uid="{00000000-0002-0000-0C00-000002000000}">
      <formula1>ExecutionPriority</formula1>
    </dataValidation>
    <dataValidation type="list" allowBlank="1" showInputMessage="1" showErrorMessage="1" sqref="K17:K1048576 L18:L1048576" xr:uid="{00000000-0002-0000-0C00-000003000000}">
      <formula1>"Yes, No"</formula1>
    </dataValidation>
    <dataValidation type="list" allowBlank="1" showInputMessage="1" showErrorMessage="1" sqref="O17:O28 O38:O65354 U17:U65354 AA17:AA65354" xr:uid="{00000000-0002-0000-0C00-000004000000}">
      <formula1>TestResult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F56"/>
  <sheetViews>
    <sheetView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0D00-000000000000}">
      <formula1>QCResource</formula1>
    </dataValidation>
    <dataValidation type="list" allowBlank="1" showInputMessage="1" showErrorMessage="1" sqref="K18:K1048576" xr:uid="{00000000-0002-0000-0D00-000001000000}">
      <formula1>"High, Medium, Low"</formula1>
    </dataValidation>
    <dataValidation type="list" allowBlank="1" showInputMessage="1" showErrorMessage="1" sqref="O17:O65354 U17:U65354 AA17:AA65354" xr:uid="{00000000-0002-0000-0D00-000002000000}">
      <formula1>ExecutionPriority</formula1>
    </dataValidation>
    <dataValidation type="list" allowBlank="1" showInputMessage="1" showErrorMessage="1" sqref="L17:L1048576 M18:M1048576" xr:uid="{00000000-0002-0000-0D00-000003000000}">
      <formula1>"Yes, No"</formula1>
    </dataValidation>
    <dataValidation type="list" allowBlank="1" showInputMessage="1" showErrorMessage="1" sqref="P17:P28 P38:P65354 V17:V65354 AB17:AB65354" xr:uid="{00000000-0002-0000-0D00-000004000000}">
      <formula1>TestResult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F56"/>
  <sheetViews>
    <sheetView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0E00-000000000000}">
      <formula1>QCResource</formula1>
    </dataValidation>
    <dataValidation type="list" allowBlank="1" showInputMessage="1" showErrorMessage="1" sqref="K18:K1048576" xr:uid="{00000000-0002-0000-0E00-000001000000}">
      <formula1>"High, Medium, Low"</formula1>
    </dataValidation>
    <dataValidation type="list" allowBlank="1" showInputMessage="1" showErrorMessage="1" sqref="O17:O65354 U17:U65354 AA17:AA65354" xr:uid="{00000000-0002-0000-0E00-000002000000}">
      <formula1>ExecutionPriority</formula1>
    </dataValidation>
    <dataValidation type="list" allowBlank="1" showInputMessage="1" showErrorMessage="1" sqref="L17:L1048576 M18:M1048576" xr:uid="{00000000-0002-0000-0E00-000003000000}">
      <formula1>"Yes, No"</formula1>
    </dataValidation>
    <dataValidation type="list" allowBlank="1" showInputMessage="1" showErrorMessage="1" sqref="P17:P28 P38:P65354 V17:V65354 AB17:AB65354" xr:uid="{00000000-0002-0000-0E00-000004000000}">
      <formula1>TestResult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F56"/>
  <sheetViews>
    <sheetView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0F00-000000000000}">
      <formula1>QCResource</formula1>
    </dataValidation>
    <dataValidation type="list" allowBlank="1" showInputMessage="1" showErrorMessage="1" sqref="K18:K1048576" xr:uid="{00000000-0002-0000-0F00-000001000000}">
      <formula1>"High, Medium, Low"</formula1>
    </dataValidation>
    <dataValidation type="list" allowBlank="1" showInputMessage="1" showErrorMessage="1" sqref="O17:O65354 U17:U65354 AA17:AA65354" xr:uid="{00000000-0002-0000-0F00-000002000000}">
      <formula1>ExecutionPriority</formula1>
    </dataValidation>
    <dataValidation type="list" allowBlank="1" showInputMessage="1" showErrorMessage="1" sqref="L17:L1048576 M18:M1048576" xr:uid="{00000000-0002-0000-0F00-000003000000}">
      <formula1>"Yes, No"</formula1>
    </dataValidation>
    <dataValidation type="list" allowBlank="1" showInputMessage="1" showErrorMessage="1" sqref="P17:P28 P38:P65354 V17:V65354 AB17:AB65354" xr:uid="{00000000-0002-0000-0F00-000004000000}">
      <formula1>TestResult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F56"/>
  <sheetViews>
    <sheetView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1000-000000000000}">
      <formula1>QCResource</formula1>
    </dataValidation>
    <dataValidation type="list" allowBlank="1" showInputMessage="1" showErrorMessage="1" sqref="K18:K1048576" xr:uid="{00000000-0002-0000-1000-000001000000}">
      <formula1>"High, Medium, Low"</formula1>
    </dataValidation>
    <dataValidation type="list" allowBlank="1" showInputMessage="1" showErrorMessage="1" sqref="O17:O65354 U17:U65354 AA17:AA65354" xr:uid="{00000000-0002-0000-1000-000002000000}">
      <formula1>ExecutionPriority</formula1>
    </dataValidation>
    <dataValidation type="list" allowBlank="1" showInputMessage="1" showErrorMessage="1" sqref="L17:L1048576 M18:M1048576" xr:uid="{00000000-0002-0000-1000-000003000000}">
      <formula1>"Yes, No"</formula1>
    </dataValidation>
    <dataValidation type="list" allowBlank="1" showInputMessage="1" showErrorMessage="1" sqref="P17:P28 P38:P65354 V17:V65354 AB17:AB65354" xr:uid="{00000000-0002-0000-1000-000004000000}">
      <formula1>TestResult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F56"/>
  <sheetViews>
    <sheetView topLeftCell="B1" zoomScale="80" zoomScaleNormal="80" workbookViewId="0">
      <selection activeCell="B12" sqref="B12"/>
    </sheetView>
  </sheetViews>
  <sheetFormatPr defaultColWidth="9.109375" defaultRowHeight="13.2" outlineLevelRow="1" outlineLevelCol="1"/>
  <cols>
    <col min="1" max="1" width="20.44140625" style="2" customWidth="1"/>
    <col min="2" max="2" width="18.109375" style="2" customWidth="1"/>
    <col min="3" max="3" width="24.6640625" style="2" customWidth="1"/>
    <col min="4" max="4" width="9.109375" style="2" customWidth="1"/>
    <col min="5" max="5" width="20.5546875" style="2" customWidth="1"/>
    <col min="6" max="6" width="32.5546875" style="2" customWidth="1"/>
    <col min="7" max="7" width="21.44140625" style="2" customWidth="1"/>
    <col min="8" max="8" width="12.33203125" style="2" customWidth="1"/>
    <col min="9" max="9" width="13.44140625" style="2" customWidth="1"/>
    <col min="10" max="10" width="14.33203125" style="2" customWidth="1"/>
    <col min="11" max="12" width="11.5546875" style="2" customWidth="1"/>
    <col min="13" max="13" width="9" style="2" customWidth="1"/>
    <col min="14" max="14" width="5.5546875" style="2" customWidth="1" collapsed="1"/>
    <col min="15" max="15" width="8.44140625" style="2" hidden="1" customWidth="1" outlineLevel="1"/>
    <col min="16" max="16" width="13.5546875" style="2" hidden="1" customWidth="1" outlineLevel="1"/>
    <col min="17" max="17" width="23.33203125" style="2" hidden="1" customWidth="1" outlineLevel="1"/>
    <col min="18" max="19" width="13.88671875" style="2" hidden="1" customWidth="1" outlineLevel="1"/>
    <col min="20" max="20" width="5.6640625" style="2" customWidth="1" collapsed="1"/>
    <col min="21" max="21" width="8.44140625" style="2" hidden="1" customWidth="1" outlineLevel="1"/>
    <col min="22" max="22" width="13.5546875" style="2" hidden="1" customWidth="1" outlineLevel="1"/>
    <col min="23" max="23" width="21.109375" style="2" hidden="1" customWidth="1" outlineLevel="1"/>
    <col min="24" max="25" width="13.88671875" style="2" hidden="1" customWidth="1" outlineLevel="1"/>
    <col min="26" max="26" width="5.6640625" style="2" customWidth="1" collapsed="1"/>
    <col min="27" max="27" width="8.44140625" style="2" hidden="1" customWidth="1" outlineLevel="1"/>
    <col min="28" max="28" width="13.5546875" style="2" hidden="1" customWidth="1" outlineLevel="1"/>
    <col min="29" max="29" width="28.88671875" style="2" hidden="1" customWidth="1" outlineLevel="1"/>
    <col min="30" max="31" width="13.88671875" style="2" hidden="1" customWidth="1" outlineLevel="1"/>
    <col min="32" max="32" width="9.109375" style="2" collapsed="1"/>
    <col min="33" max="16384" width="9.109375" style="2"/>
  </cols>
  <sheetData>
    <row r="1" spans="1:31" collapsed="1"/>
    <row r="2" spans="1:31" ht="12.75" hidden="1" customHeight="1" outlineLevel="1">
      <c r="A2" s="5" t="s">
        <v>162</v>
      </c>
      <c r="B2" s="6"/>
      <c r="F2" s="7" t="s">
        <v>130</v>
      </c>
      <c r="G2" s="7"/>
      <c r="H2" s="7"/>
      <c r="I2" s="7"/>
      <c r="J2" s="7"/>
      <c r="K2" s="7"/>
      <c r="L2" s="7"/>
      <c r="M2" s="7"/>
      <c r="N2" s="8">
        <f>SUBTOTAL(3,$A$17:$A$1811)</f>
        <v>0</v>
      </c>
      <c r="P2" s="5" t="s">
        <v>163</v>
      </c>
      <c r="Q2" s="8"/>
      <c r="T2" s="8">
        <f>SUBTOTAL(3,$A$17:$A$1811)</f>
        <v>0</v>
      </c>
      <c r="V2" s="5" t="s">
        <v>163</v>
      </c>
      <c r="W2" s="8"/>
      <c r="Z2" s="8">
        <f>SUBTOTAL(3,$A$17:$A$1811)</f>
        <v>0</v>
      </c>
      <c r="AB2" s="5" t="s">
        <v>163</v>
      </c>
      <c r="AC2" s="8"/>
    </row>
    <row r="3" spans="1:31" ht="12.75" hidden="1" customHeight="1" outlineLevel="1">
      <c r="A3" s="5" t="s">
        <v>164</v>
      </c>
      <c r="B3" s="8"/>
      <c r="F3" s="7" t="s">
        <v>131</v>
      </c>
      <c r="G3" s="7" t="s">
        <v>132</v>
      </c>
      <c r="H3" s="7"/>
      <c r="I3" s="7"/>
      <c r="J3" s="7"/>
      <c r="K3" s="7"/>
      <c r="L3" s="7"/>
      <c r="M3" s="7"/>
      <c r="N3" s="8">
        <f>N6+N7</f>
        <v>0</v>
      </c>
      <c r="P3" s="5" t="s">
        <v>165</v>
      </c>
      <c r="Q3" s="8"/>
      <c r="T3" s="8">
        <f>T6+T7</f>
        <v>0</v>
      </c>
      <c r="V3" s="5" t="s">
        <v>165</v>
      </c>
      <c r="W3" s="8"/>
      <c r="Z3" s="8">
        <f>Z6+Z7</f>
        <v>0</v>
      </c>
      <c r="AB3" s="5" t="s">
        <v>165</v>
      </c>
      <c r="AC3" s="8"/>
    </row>
    <row r="4" spans="1:31" ht="12.75" hidden="1" customHeight="1" outlineLevel="1">
      <c r="F4" s="7" t="s">
        <v>133</v>
      </c>
      <c r="G4" s="7" t="s">
        <v>134</v>
      </c>
      <c r="H4" s="7"/>
      <c r="I4" s="7"/>
      <c r="J4" s="7"/>
      <c r="K4" s="7"/>
      <c r="L4" s="7"/>
      <c r="M4" s="7"/>
      <c r="N4" s="8">
        <f>SUM(N8:N11)</f>
        <v>0</v>
      </c>
      <c r="P4" s="5" t="s">
        <v>166</v>
      </c>
      <c r="Q4" s="8"/>
      <c r="T4" s="8">
        <f>SUM(T8:T11)</f>
        <v>0</v>
      </c>
      <c r="V4" s="5" t="s">
        <v>166</v>
      </c>
      <c r="W4" s="8"/>
      <c r="Z4" s="8">
        <f>SUM(Z8:Z11)</f>
        <v>0</v>
      </c>
      <c r="AB4" s="5" t="s">
        <v>166</v>
      </c>
      <c r="AC4" s="8"/>
    </row>
    <row r="5" spans="1:31" ht="25.5" hidden="1" customHeight="1" outlineLevel="1">
      <c r="A5" s="9"/>
      <c r="B5" s="9"/>
      <c r="C5" s="9"/>
      <c r="D5" s="9"/>
      <c r="F5" s="7" t="s">
        <v>135</v>
      </c>
      <c r="G5" s="7" t="s">
        <v>136</v>
      </c>
      <c r="H5" s="7"/>
      <c r="I5" s="7"/>
      <c r="J5" s="7"/>
      <c r="K5" s="7"/>
      <c r="L5" s="7"/>
      <c r="M5" s="7"/>
      <c r="N5" s="8">
        <f>SUM(N8:N13)</f>
        <v>0</v>
      </c>
      <c r="P5" s="5" t="s">
        <v>167</v>
      </c>
      <c r="Q5" s="6"/>
      <c r="T5" s="8">
        <f>SUM(T8:T13)</f>
        <v>0</v>
      </c>
      <c r="V5" s="5" t="s">
        <v>167</v>
      </c>
      <c r="W5" s="6"/>
      <c r="Z5" s="8">
        <f>SUM(Z8:Z13)</f>
        <v>0</v>
      </c>
      <c r="AB5" s="5" t="s">
        <v>167</v>
      </c>
      <c r="AC5" s="6"/>
    </row>
    <row r="6" spans="1:31" ht="12.75" hidden="1" customHeight="1" outlineLevel="1">
      <c r="A6" s="10" t="s">
        <v>14</v>
      </c>
      <c r="B6" s="11"/>
      <c r="F6" s="12" t="s">
        <v>95</v>
      </c>
      <c r="G6" s="12" t="s">
        <v>137</v>
      </c>
      <c r="H6" s="12"/>
      <c r="I6" s="12"/>
      <c r="J6" s="12"/>
      <c r="K6" s="12"/>
      <c r="L6" s="12"/>
      <c r="M6" s="12"/>
      <c r="N6" s="27">
        <f>COUNTIF(P$16:P$1811,$F$6)</f>
        <v>0</v>
      </c>
      <c r="P6" s="5" t="s">
        <v>168</v>
      </c>
      <c r="Q6" s="6"/>
      <c r="T6" s="27">
        <f>COUNTIF(V$16:V$1811,$F$6)</f>
        <v>0</v>
      </c>
      <c r="V6" s="5" t="s">
        <v>168</v>
      </c>
      <c r="W6" s="6"/>
      <c r="Z6" s="27">
        <f>COUNTIF(AB$16:AB$1811,$F$6)</f>
        <v>0</v>
      </c>
      <c r="AB6" s="5" t="s">
        <v>168</v>
      </c>
      <c r="AC6" s="6"/>
    </row>
    <row r="7" spans="1:31" ht="12.75" hidden="1" customHeight="1" outlineLevel="1">
      <c r="A7" s="13"/>
      <c r="B7" s="14"/>
      <c r="F7" s="15" t="s">
        <v>97</v>
      </c>
      <c r="G7" s="15" t="s">
        <v>138</v>
      </c>
      <c r="H7" s="15"/>
      <c r="I7" s="15"/>
      <c r="J7" s="15"/>
      <c r="K7" s="15"/>
      <c r="L7" s="15"/>
      <c r="M7" s="15"/>
      <c r="N7" s="28">
        <f>COUNTIF(P$16:P$1811,$F$7)</f>
        <v>0</v>
      </c>
      <c r="T7" s="28">
        <f>COUNTIF(V$16:V$1811,$F$7)</f>
        <v>0</v>
      </c>
      <c r="Z7" s="28">
        <f>COUNTIF(AB$16:AB$1811,$F$7)</f>
        <v>0</v>
      </c>
    </row>
    <row r="8" spans="1:31" ht="25.5" hidden="1" customHeight="1" outlineLevel="1">
      <c r="A8" s="13"/>
      <c r="B8" s="14"/>
      <c r="F8" s="16" t="s">
        <v>98</v>
      </c>
      <c r="G8" s="16" t="s">
        <v>139</v>
      </c>
      <c r="H8" s="16"/>
      <c r="I8" s="16"/>
      <c r="J8" s="16"/>
      <c r="K8" s="16"/>
      <c r="L8" s="16"/>
      <c r="M8" s="16"/>
      <c r="N8" s="29">
        <f>COUNTIF(P$16:P$1811,$F$8)</f>
        <v>0</v>
      </c>
      <c r="T8" s="29">
        <f>COUNTIF(V$16:V$1811,$F$8)</f>
        <v>0</v>
      </c>
      <c r="Z8" s="29">
        <f>COUNTIF(AB$16:AB$1811,$F$8)</f>
        <v>0</v>
      </c>
    </row>
    <row r="9" spans="1:31" ht="25.5" hidden="1" customHeight="1" outlineLevel="1">
      <c r="A9" s="17"/>
      <c r="B9" s="18"/>
      <c r="F9" s="16" t="s">
        <v>99</v>
      </c>
      <c r="G9" s="16" t="s">
        <v>140</v>
      </c>
      <c r="H9" s="16"/>
      <c r="I9" s="16"/>
      <c r="J9" s="16"/>
      <c r="K9" s="16"/>
      <c r="L9" s="16"/>
      <c r="M9" s="16"/>
      <c r="N9" s="29">
        <f>COUNTIF(P$16:P$1811,$F$9)</f>
        <v>0</v>
      </c>
      <c r="T9" s="29">
        <f>COUNTIF(V$16:V$1811,$F$9)</f>
        <v>0</v>
      </c>
      <c r="Z9" s="29">
        <f>COUNTIF(AB$16:AB$1811,$F$9)</f>
        <v>0</v>
      </c>
    </row>
    <row r="10" spans="1:31" ht="25.5" hidden="1" customHeight="1" outlineLevel="1">
      <c r="F10" s="16" t="s">
        <v>100</v>
      </c>
      <c r="G10" s="16" t="s">
        <v>141</v>
      </c>
      <c r="H10" s="16"/>
      <c r="I10" s="16"/>
      <c r="J10" s="16"/>
      <c r="K10" s="16"/>
      <c r="L10" s="16"/>
      <c r="M10" s="16"/>
      <c r="N10" s="29">
        <f>COUNTIF(P$16:P$1811,$F$10)</f>
        <v>0</v>
      </c>
      <c r="T10" s="29">
        <f>COUNTIF(V$16:V$1811,$F$10)</f>
        <v>0</v>
      </c>
      <c r="Z10" s="29">
        <f>COUNTIF(AB$16:AB$1811,$F$10)</f>
        <v>0</v>
      </c>
    </row>
    <row r="11" spans="1:31" ht="25.5" hidden="1" customHeight="1" outlineLevel="1">
      <c r="F11" s="16" t="s">
        <v>101</v>
      </c>
      <c r="G11" s="16" t="s">
        <v>142</v>
      </c>
      <c r="H11" s="16"/>
      <c r="I11" s="16"/>
      <c r="J11" s="16"/>
      <c r="K11" s="16"/>
      <c r="L11" s="16"/>
      <c r="M11" s="16"/>
      <c r="N11" s="29">
        <f>COUNTIF(P$16:P$1811,$F$11)</f>
        <v>0</v>
      </c>
      <c r="T11" s="29">
        <f>COUNTIF(V$16:V$1811,$F$11)</f>
        <v>0</v>
      </c>
      <c r="Z11" s="29">
        <f>COUNTIF(AB$16:AB$1811,$F$11)</f>
        <v>0</v>
      </c>
    </row>
    <row r="12" spans="1:31" ht="25.5" hidden="1" customHeight="1" outlineLevel="1">
      <c r="F12" s="19" t="s">
        <v>102</v>
      </c>
      <c r="G12" s="19" t="s">
        <v>143</v>
      </c>
      <c r="H12" s="19"/>
      <c r="I12" s="19"/>
      <c r="J12" s="19"/>
      <c r="K12" s="19"/>
      <c r="L12" s="19"/>
      <c r="M12" s="19"/>
      <c r="N12" s="30">
        <f>COUNTIF(P$16:P$1811,$F$12)</f>
        <v>0</v>
      </c>
      <c r="T12" s="30">
        <f>COUNTIF(V$16:V$1811,$F$12)</f>
        <v>0</v>
      </c>
      <c r="Z12" s="30">
        <f>COUNTIF(AB$16:AB$1811,$F$12)</f>
        <v>0</v>
      </c>
    </row>
    <row r="13" spans="1:31" ht="12.75" hidden="1" customHeight="1" outlineLevel="1">
      <c r="F13" s="20" t="s">
        <v>103</v>
      </c>
      <c r="G13" s="20" t="s">
        <v>144</v>
      </c>
      <c r="H13" s="20"/>
      <c r="I13" s="20"/>
      <c r="J13" s="20"/>
      <c r="K13" s="20"/>
      <c r="L13" s="20"/>
      <c r="M13" s="20"/>
      <c r="N13" s="31">
        <f>COUNTIF(P$16:P$1811,$F$13)</f>
        <v>0</v>
      </c>
      <c r="T13" s="34">
        <f>COUNTIF(V$16:V$1811,$F$13)</f>
        <v>0</v>
      </c>
      <c r="Z13" s="31">
        <f>COUNTIF(AB$16:AB$1811,$F$13)</f>
        <v>0</v>
      </c>
    </row>
    <row r="14" spans="1:31" ht="12.75" hidden="1" customHeight="1" outlineLevel="1">
      <c r="T14" s="35"/>
      <c r="Z14" s="35"/>
    </row>
    <row r="15" spans="1:31" collapsed="1"/>
    <row r="16" spans="1:31" ht="54" customHeight="1">
      <c r="A16" s="21" t="s">
        <v>31</v>
      </c>
      <c r="B16" s="21" t="s">
        <v>33</v>
      </c>
      <c r="C16" s="21" t="s">
        <v>37</v>
      </c>
      <c r="D16" s="21" t="s">
        <v>39</v>
      </c>
      <c r="E16" s="21" t="s">
        <v>41</v>
      </c>
      <c r="F16" s="21" t="s">
        <v>43</v>
      </c>
      <c r="G16" s="21" t="s">
        <v>45</v>
      </c>
      <c r="H16" s="21" t="s">
        <v>166</v>
      </c>
      <c r="I16" s="21" t="s">
        <v>174</v>
      </c>
      <c r="J16" s="21" t="s">
        <v>175</v>
      </c>
      <c r="K16" s="21" t="s">
        <v>145</v>
      </c>
      <c r="L16" s="21" t="s">
        <v>146</v>
      </c>
      <c r="M16" s="21" t="s">
        <v>147</v>
      </c>
      <c r="N16" s="32" t="s">
        <v>148</v>
      </c>
      <c r="O16" s="21" t="s">
        <v>49</v>
      </c>
      <c r="P16" s="33" t="s">
        <v>51</v>
      </c>
      <c r="Q16" s="33" t="s">
        <v>69</v>
      </c>
      <c r="R16" s="33" t="s">
        <v>71</v>
      </c>
      <c r="S16" s="21" t="s">
        <v>149</v>
      </c>
      <c r="T16" s="32" t="s">
        <v>150</v>
      </c>
      <c r="U16" s="21" t="s">
        <v>49</v>
      </c>
      <c r="V16" s="21" t="s">
        <v>51</v>
      </c>
      <c r="W16" s="21" t="s">
        <v>69</v>
      </c>
      <c r="X16" s="21" t="s">
        <v>71</v>
      </c>
      <c r="Y16" s="21" t="s">
        <v>149</v>
      </c>
      <c r="Z16" s="32" t="s">
        <v>151</v>
      </c>
      <c r="AA16" s="21" t="s">
        <v>49</v>
      </c>
      <c r="AB16" s="21" t="s">
        <v>51</v>
      </c>
      <c r="AC16" s="21" t="s">
        <v>69</v>
      </c>
      <c r="AD16" s="21" t="s">
        <v>71</v>
      </c>
      <c r="AE16" s="21" t="s">
        <v>149</v>
      </c>
    </row>
    <row r="17" spans="1:31">
      <c r="A17" s="22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6"/>
      <c r="Y17" s="36"/>
      <c r="Z17" s="23"/>
      <c r="AA17" s="23"/>
      <c r="AB17" s="23"/>
      <c r="AC17" s="23"/>
      <c r="AD17" s="36"/>
      <c r="AE17" s="36"/>
    </row>
    <row r="18" spans="1:31">
      <c r="A18" s="8"/>
      <c r="B18" s="8"/>
      <c r="C18" s="8"/>
      <c r="D18" s="24"/>
      <c r="E18" s="24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8"/>
      <c r="B19" s="8"/>
      <c r="C19" s="8"/>
      <c r="D19" s="24"/>
      <c r="E19" s="24"/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8"/>
      <c r="B20" s="8"/>
      <c r="C20" s="8"/>
      <c r="D20" s="24"/>
      <c r="E20" s="24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8"/>
      <c r="B21" s="8"/>
      <c r="C21" s="8"/>
      <c r="D21" s="24"/>
      <c r="E21" s="24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8"/>
      <c r="B22" s="8"/>
      <c r="C22" s="8"/>
      <c r="D22" s="24"/>
      <c r="E22" s="24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/>
      <c r="B23" s="8"/>
      <c r="C23" s="8"/>
      <c r="D23" s="24"/>
      <c r="E23" s="24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8"/>
      <c r="B24" s="8"/>
      <c r="C24" s="8"/>
      <c r="D24" s="24"/>
      <c r="E24" s="24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/>
      <c r="B25" s="8"/>
      <c r="C25" s="8"/>
      <c r="D25" s="24"/>
      <c r="E25" s="24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/>
      <c r="B26" s="8"/>
      <c r="C26" s="8"/>
      <c r="D26" s="24"/>
      <c r="E26" s="24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/>
      <c r="B27" s="8"/>
      <c r="C27" s="8"/>
      <c r="D27" s="24"/>
      <c r="E27" s="24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26"/>
      <c r="B38" s="8"/>
      <c r="C38" s="8"/>
      <c r="D38" s="8"/>
      <c r="E38" s="26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6"/>
      <c r="B39" s="8"/>
      <c r="C39" s="8"/>
      <c r="D39" s="8"/>
      <c r="E39" s="26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6"/>
      <c r="B40" s="8"/>
      <c r="C40" s="8"/>
      <c r="D40" s="8"/>
      <c r="E40" s="26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6"/>
      <c r="B41" s="8"/>
      <c r="C41" s="8"/>
      <c r="D41" s="8"/>
      <c r="E41" s="26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6"/>
      <c r="B42" s="8"/>
      <c r="C42" s="8"/>
      <c r="D42" s="8"/>
      <c r="E42" s="26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6"/>
      <c r="B43" s="8"/>
      <c r="C43" s="8"/>
      <c r="D43" s="8"/>
      <c r="E43" s="24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6"/>
      <c r="B44" s="8"/>
      <c r="C44" s="8"/>
      <c r="D44" s="8"/>
      <c r="E44" s="26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6"/>
      <c r="B45" s="8"/>
      <c r="C45" s="8"/>
      <c r="D45" s="8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6"/>
      <c r="B46" s="8"/>
      <c r="C46" s="8"/>
      <c r="D46" s="8"/>
      <c r="E46" s="26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8"/>
      <c r="C49" s="8"/>
      <c r="D49" s="8"/>
      <c r="E49" s="8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8"/>
      <c r="C50" s="8"/>
      <c r="D50" s="8"/>
      <c r="E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8"/>
      <c r="B53" s="8"/>
      <c r="C53" s="8"/>
      <c r="D53" s="8"/>
      <c r="E53" s="24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/>
      <c r="B54" s="8"/>
      <c r="C54" s="8"/>
      <c r="D54" s="8"/>
      <c r="E54" s="26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8"/>
      <c r="B55" s="8"/>
      <c r="C55" s="8"/>
      <c r="D55" s="8"/>
      <c r="E55" s="24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</sheetData>
  <dataValidations count="5">
    <dataValidation type="list" allowBlank="1" showInputMessage="1" showErrorMessage="1" sqref="B3 Q4 W4 AC4" xr:uid="{00000000-0002-0000-1100-000000000000}">
      <formula1>QCResource</formula1>
    </dataValidation>
    <dataValidation type="list" allowBlank="1" showInputMessage="1" showErrorMessage="1" sqref="K18:K1048576" xr:uid="{00000000-0002-0000-1100-000001000000}">
      <formula1>"High, Medium, Low"</formula1>
    </dataValidation>
    <dataValidation type="list" allowBlank="1" showInputMessage="1" showErrorMessage="1" sqref="O17:O65354 U17:U65354 AA17:AA65354" xr:uid="{00000000-0002-0000-1100-000002000000}">
      <formula1>ExecutionPriority</formula1>
    </dataValidation>
    <dataValidation type="list" allowBlank="1" showInputMessage="1" showErrorMessage="1" sqref="L17:L1048576 M18:M1048576" xr:uid="{00000000-0002-0000-1100-000003000000}">
      <formula1>"Yes, No"</formula1>
    </dataValidation>
    <dataValidation type="list" allowBlank="1" showInputMessage="1" showErrorMessage="1" sqref="P17:P28 P38:P65354 V17:V65354 AB17:AB65354" xr:uid="{00000000-0002-0000-1100-000004000000}">
      <formula1>TestResult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D42"/>
  <sheetViews>
    <sheetView topLeftCell="A10" zoomScale="80" zoomScaleNormal="80" workbookViewId="0">
      <selection activeCell="J29" sqref="J29"/>
    </sheetView>
  </sheetViews>
  <sheetFormatPr defaultColWidth="9.109375" defaultRowHeight="13.2"/>
  <cols>
    <col min="1" max="1" width="23.88671875" style="2" customWidth="1"/>
    <col min="2" max="2" width="60.109375" style="2" customWidth="1"/>
    <col min="3" max="3" width="50.6640625" style="2" customWidth="1"/>
    <col min="4" max="5" width="9.109375" style="2"/>
    <col min="6" max="6" width="9.109375" style="2" customWidth="1"/>
    <col min="7" max="16384" width="9.109375" style="2"/>
  </cols>
  <sheetData>
    <row r="1" spans="1:3">
      <c r="A1" s="95" t="s">
        <v>25</v>
      </c>
      <c r="B1" s="96"/>
      <c r="C1" s="96"/>
    </row>
    <row r="2" spans="1:3">
      <c r="A2" s="67" t="s">
        <v>26</v>
      </c>
      <c r="B2" s="67" t="s">
        <v>27</v>
      </c>
      <c r="C2" s="67" t="s">
        <v>15</v>
      </c>
    </row>
    <row r="3" spans="1:3" ht="26.4">
      <c r="A3" s="8" t="s">
        <v>28</v>
      </c>
      <c r="B3" s="8" t="s">
        <v>29</v>
      </c>
      <c r="C3" s="8" t="s">
        <v>30</v>
      </c>
    </row>
    <row r="4" spans="1:3" ht="39.6">
      <c r="A4" s="138" t="s">
        <v>21</v>
      </c>
      <c r="B4" s="26" t="s">
        <v>31</v>
      </c>
      <c r="C4" s="26" t="s">
        <v>32</v>
      </c>
    </row>
    <row r="5" spans="1:3">
      <c r="A5" s="139"/>
      <c r="B5" s="26" t="s">
        <v>33</v>
      </c>
      <c r="C5" s="26" t="s">
        <v>34</v>
      </c>
    </row>
    <row r="6" spans="1:3" ht="26.4">
      <c r="A6" s="139"/>
      <c r="B6" s="26" t="s">
        <v>35</v>
      </c>
      <c r="C6" s="26" t="s">
        <v>36</v>
      </c>
    </row>
    <row r="7" spans="1:3">
      <c r="A7" s="139"/>
      <c r="B7" s="26" t="s">
        <v>37</v>
      </c>
      <c r="C7" s="26" t="s">
        <v>38</v>
      </c>
    </row>
    <row r="8" spans="1:3">
      <c r="A8" s="139"/>
      <c r="B8" s="26" t="s">
        <v>39</v>
      </c>
      <c r="C8" s="26" t="s">
        <v>40</v>
      </c>
    </row>
    <row r="9" spans="1:3">
      <c r="A9" s="139"/>
      <c r="B9" s="26" t="s">
        <v>41</v>
      </c>
      <c r="C9" s="26" t="s">
        <v>42</v>
      </c>
    </row>
    <row r="10" spans="1:3">
      <c r="A10" s="139"/>
      <c r="B10" s="26" t="s">
        <v>43</v>
      </c>
      <c r="C10" s="26" t="s">
        <v>44</v>
      </c>
    </row>
    <row r="11" spans="1:3">
      <c r="A11" s="139"/>
      <c r="B11" s="26" t="s">
        <v>45</v>
      </c>
      <c r="C11" s="26" t="s">
        <v>46</v>
      </c>
    </row>
    <row r="12" spans="1:3" ht="26.4">
      <c r="A12" s="139"/>
      <c r="B12" s="26" t="s">
        <v>47</v>
      </c>
      <c r="C12" s="26" t="s">
        <v>48</v>
      </c>
    </row>
    <row r="13" spans="1:3" ht="26.4">
      <c r="A13" s="139"/>
      <c r="B13" s="26" t="s">
        <v>49</v>
      </c>
      <c r="C13" s="26" t="s">
        <v>50</v>
      </c>
    </row>
    <row r="14" spans="1:3">
      <c r="A14" s="139"/>
      <c r="B14" s="26" t="s">
        <v>51</v>
      </c>
      <c r="C14" s="26" t="s">
        <v>52</v>
      </c>
    </row>
    <row r="15" spans="1:3" ht="26.4">
      <c r="A15" s="139"/>
      <c r="B15" s="97" t="s">
        <v>53</v>
      </c>
      <c r="C15" s="8" t="s">
        <v>54</v>
      </c>
    </row>
    <row r="16" spans="1:3" ht="26.4">
      <c r="A16" s="139"/>
      <c r="B16" s="97" t="s">
        <v>55</v>
      </c>
      <c r="C16" s="8" t="s">
        <v>56</v>
      </c>
    </row>
    <row r="17" spans="1:3" ht="26.4">
      <c r="A17" s="139"/>
      <c r="B17" s="97" t="s">
        <v>57</v>
      </c>
      <c r="C17" s="8" t="s">
        <v>58</v>
      </c>
    </row>
    <row r="18" spans="1:3" ht="26.4">
      <c r="A18" s="139"/>
      <c r="B18" s="97" t="s">
        <v>59</v>
      </c>
      <c r="C18" s="8" t="s">
        <v>60</v>
      </c>
    </row>
    <row r="19" spans="1:3" ht="26.4">
      <c r="A19" s="139"/>
      <c r="B19" s="97" t="s">
        <v>61</v>
      </c>
      <c r="C19" s="8" t="s">
        <v>62</v>
      </c>
    </row>
    <row r="20" spans="1:3" ht="26.4">
      <c r="A20" s="139"/>
      <c r="B20" s="97" t="s">
        <v>63</v>
      </c>
      <c r="C20" s="8" t="s">
        <v>64</v>
      </c>
    </row>
    <row r="21" spans="1:3" ht="39.6">
      <c r="A21" s="139"/>
      <c r="B21" s="97" t="s">
        <v>65</v>
      </c>
      <c r="C21" s="8" t="s">
        <v>66</v>
      </c>
    </row>
    <row r="22" spans="1:3">
      <c r="A22" s="139"/>
      <c r="B22" s="97" t="s">
        <v>67</v>
      </c>
      <c r="C22" s="8" t="s">
        <v>68</v>
      </c>
    </row>
    <row r="23" spans="1:3">
      <c r="A23" s="139"/>
      <c r="B23" s="26" t="s">
        <v>69</v>
      </c>
      <c r="C23" s="26" t="s">
        <v>70</v>
      </c>
    </row>
    <row r="24" spans="1:3">
      <c r="A24" s="140"/>
      <c r="B24" s="26" t="s">
        <v>71</v>
      </c>
      <c r="C24" s="26" t="s">
        <v>72</v>
      </c>
    </row>
    <row r="25" spans="1:3">
      <c r="A25" s="1"/>
      <c r="B25" s="1"/>
      <c r="C25" s="1"/>
    </row>
    <row r="26" spans="1:3" ht="25.5" customHeight="1">
      <c r="A26" s="136" t="s">
        <v>73</v>
      </c>
      <c r="B26" s="137"/>
      <c r="C26" s="67" t="s">
        <v>74</v>
      </c>
    </row>
    <row r="27" spans="1:3" ht="26.4">
      <c r="A27" s="26" t="s">
        <v>75</v>
      </c>
      <c r="B27" s="26" t="s">
        <v>76</v>
      </c>
      <c r="C27" s="98">
        <v>3</v>
      </c>
    </row>
    <row r="28" spans="1:3">
      <c r="A28" s="138" t="s">
        <v>77</v>
      </c>
      <c r="B28" s="99" t="s">
        <v>78</v>
      </c>
      <c r="C28" s="138">
        <v>6</v>
      </c>
    </row>
    <row r="29" spans="1:3">
      <c r="A29" s="140"/>
      <c r="B29" s="99" t="s">
        <v>79</v>
      </c>
      <c r="C29" s="140"/>
    </row>
    <row r="30" spans="1:3">
      <c r="A30" s="138" t="s">
        <v>80</v>
      </c>
      <c r="B30" s="99" t="s">
        <v>81</v>
      </c>
      <c r="C30" s="138">
        <v>10</v>
      </c>
    </row>
    <row r="31" spans="1:3">
      <c r="A31" s="140"/>
      <c r="B31" s="99" t="s">
        <v>82</v>
      </c>
      <c r="C31" s="140"/>
    </row>
    <row r="32" spans="1:3" ht="14.4">
      <c r="B32" s="100"/>
    </row>
    <row r="33" spans="1:4">
      <c r="A33" s="101" t="s">
        <v>83</v>
      </c>
    </row>
    <row r="34" spans="1:4" s="94" customFormat="1">
      <c r="A34" s="101" t="s">
        <v>84</v>
      </c>
      <c r="B34" s="102"/>
    </row>
    <row r="35" spans="1:4" s="94" customFormat="1">
      <c r="A35" s="101" t="s">
        <v>85</v>
      </c>
      <c r="B35" s="102"/>
    </row>
    <row r="36" spans="1:4" s="94" customFormat="1">
      <c r="A36" s="101" t="s">
        <v>86</v>
      </c>
      <c r="B36" s="102"/>
    </row>
    <row r="37" spans="1:4" s="94" customFormat="1">
      <c r="A37" s="101" t="s">
        <v>87</v>
      </c>
      <c r="B37" s="102"/>
    </row>
    <row r="38" spans="1:4">
      <c r="A38" s="103" t="s">
        <v>88</v>
      </c>
      <c r="B38" s="104"/>
    </row>
    <row r="39" spans="1:4">
      <c r="A39" s="103" t="s">
        <v>89</v>
      </c>
      <c r="B39" s="104"/>
    </row>
    <row r="40" spans="1:4">
      <c r="B40" s="104"/>
    </row>
    <row r="41" spans="1:4">
      <c r="B41" s="104"/>
    </row>
    <row r="42" spans="1:4">
      <c r="B42" s="104"/>
      <c r="D42" s="104"/>
    </row>
  </sheetData>
  <customSheetViews>
    <customSheetView guid="{73FE07CD-CB3A-4CF2-A325-2324C67C3A9F}" scale="80">
      <selection activeCell="C45" sqref="C45"/>
      <pageMargins left="0.7" right="0.7" top="0.75" bottom="0.75" header="0.3" footer="0.3"/>
      <pageSetup orientation="portrait"/>
    </customSheetView>
    <customSheetView guid="{1A386C16-A172-4FFD-9694-1A7F4196D91C}" scale="80">
      <selection activeCell="C45" sqref="C45"/>
      <pageMargins left="0.7" right="0.7" top="0.75" bottom="0.75" header="0.3" footer="0.3"/>
      <pageSetup orientation="portrait"/>
    </customSheetView>
    <customSheetView guid="{6E4DD380-63C5-46F9-A014-811CE342EF8F}" scale="80">
      <selection activeCell="C45" sqref="C45"/>
      <pageMargins left="0.7" right="0.7" top="0.75" bottom="0.75" header="0.3" footer="0.3"/>
      <pageSetup orientation="portrait"/>
    </customSheetView>
    <customSheetView guid="{7964A350-7960-49AD-BBAE-B60393776134}" scale="80">
      <selection activeCell="C45" sqref="C45"/>
      <pageMargins left="0.7" right="0.7" top="0.75" bottom="0.75" header="0.3" footer="0.3"/>
      <pageSetup orientation="portrait"/>
    </customSheetView>
  </customSheetViews>
  <mergeCells count="6">
    <mergeCell ref="A26:B26"/>
    <mergeCell ref="A4:A24"/>
    <mergeCell ref="A28:A29"/>
    <mergeCell ref="A30:A31"/>
    <mergeCell ref="C28:C29"/>
    <mergeCell ref="C30:C31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B2"/>
  <sheetViews>
    <sheetView workbookViewId="0">
      <selection activeCell="E36" sqref="E36"/>
    </sheetView>
  </sheetViews>
  <sheetFormatPr defaultColWidth="9.109375" defaultRowHeight="13.2"/>
  <cols>
    <col min="1" max="1" width="22" style="2" customWidth="1"/>
    <col min="2" max="2" width="71.88671875" style="2" customWidth="1"/>
    <col min="3" max="16384" width="9.109375" style="2"/>
  </cols>
  <sheetData>
    <row r="1" spans="1:2">
      <c r="A1" s="3" t="s">
        <v>176</v>
      </c>
      <c r="B1" s="3" t="s">
        <v>177</v>
      </c>
    </row>
    <row r="2" spans="1:2" s="1" customFormat="1">
      <c r="A2" s="109" t="s">
        <v>178</v>
      </c>
      <c r="B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J11"/>
  <sheetViews>
    <sheetView zoomScale="82" zoomScaleNormal="82" workbookViewId="0">
      <selection activeCell="I25" sqref="I25"/>
    </sheetView>
  </sheetViews>
  <sheetFormatPr defaultColWidth="9.109375" defaultRowHeight="13.8"/>
  <cols>
    <col min="1" max="1" width="12.109375" style="50" customWidth="1"/>
    <col min="2" max="4" width="9.109375" style="50"/>
    <col min="5" max="5" width="13.6640625" style="50" customWidth="1"/>
    <col min="6" max="6" width="9.109375" style="50"/>
    <col min="7" max="7" width="29.44140625" style="50" customWidth="1"/>
    <col min="8" max="8" width="9.109375" style="50"/>
    <col min="9" max="9" width="25.6640625" style="50" customWidth="1"/>
    <col min="10" max="10" width="76.109375" style="50" customWidth="1"/>
    <col min="11" max="16384" width="9.109375" style="50"/>
  </cols>
  <sheetData>
    <row r="1" spans="1:10">
      <c r="A1" s="93" t="s">
        <v>90</v>
      </c>
      <c r="C1" s="93" t="s">
        <v>49</v>
      </c>
      <c r="E1" s="93" t="s">
        <v>91</v>
      </c>
      <c r="G1" s="93" t="s">
        <v>51</v>
      </c>
      <c r="I1" s="93" t="s">
        <v>92</v>
      </c>
      <c r="J1" s="93" t="s">
        <v>93</v>
      </c>
    </row>
    <row r="2" spans="1:10">
      <c r="A2" s="50" t="s">
        <v>94</v>
      </c>
      <c r="C2" s="50" t="s">
        <v>80</v>
      </c>
      <c r="G2" s="50" t="s">
        <v>95</v>
      </c>
    </row>
    <row r="3" spans="1:10">
      <c r="A3" s="50" t="s">
        <v>96</v>
      </c>
      <c r="C3" s="50" t="s">
        <v>77</v>
      </c>
      <c r="G3" s="50" t="s">
        <v>97</v>
      </c>
    </row>
    <row r="4" spans="1:10">
      <c r="C4" s="50" t="s">
        <v>75</v>
      </c>
      <c r="G4" s="50" t="s">
        <v>98</v>
      </c>
    </row>
    <row r="5" spans="1:10">
      <c r="G5" s="50" t="s">
        <v>99</v>
      </c>
    </row>
    <row r="6" spans="1:10">
      <c r="G6" s="50" t="s">
        <v>100</v>
      </c>
    </row>
    <row r="7" spans="1:10">
      <c r="G7" s="50" t="s">
        <v>101</v>
      </c>
    </row>
    <row r="8" spans="1:10">
      <c r="G8" s="50" t="s">
        <v>102</v>
      </c>
    </row>
    <row r="9" spans="1:10">
      <c r="G9" s="50" t="s">
        <v>103</v>
      </c>
    </row>
    <row r="10" spans="1:10">
      <c r="G10" s="50" t="s">
        <v>104</v>
      </c>
    </row>
    <row r="11" spans="1:10">
      <c r="G11" s="50" t="s">
        <v>105</v>
      </c>
    </row>
  </sheetData>
  <customSheetViews>
    <customSheetView guid="{73FE07CD-CB3A-4CF2-A325-2324C67C3A9F}" scale="82" state="hidden">
      <selection activeCell="J4" sqref="J4"/>
      <pageMargins left="0.7" right="0.7" top="0.75" bottom="0.75" header="0.3" footer="0.3"/>
      <pageSetup orientation="portrait"/>
    </customSheetView>
    <customSheetView guid="{1A386C16-A172-4FFD-9694-1A7F4196D91C}" scale="82" state="hidden">
      <selection activeCell="J4" sqref="J4"/>
      <pageMargins left="0.7" right="0.7" top="0.75" bottom="0.75" header="0.3" footer="0.3"/>
      <pageSetup orientation="portrait"/>
    </customSheetView>
    <customSheetView guid="{6E4DD380-63C5-46F9-A014-811CE342EF8F}" scale="82" state="hidden">
      <selection activeCell="J4" sqref="J4"/>
      <pageMargins left="0.7" right="0.7" top="0.75" bottom="0.75" header="0.3" footer="0.3"/>
      <pageSetup orientation="portrait"/>
    </customSheetView>
    <customSheetView guid="{7964A350-7960-49AD-BBAE-B60393776134}" scale="82" state="hidden">
      <selection activeCell="J4" sqref="J4"/>
      <pageMargins left="0.7" right="0.7" top="0.75" bottom="0.75" header="0.3" footer="0.3"/>
      <pageSetup orientation="portrait"/>
    </customSheetView>
  </customSheetViews>
  <conditionalFormatting sqref="A1 C1 E1 G1 I1:J1">
    <cfRule type="cellIs" dxfId="985" priority="17" stopIfTrue="1" operator="equal">
      <formula>"Blocked"</formula>
    </cfRule>
    <cfRule type="cellIs" dxfId="984" priority="18" stopIfTrue="1" operator="equal">
      <formula>"Passed"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 summaryRight="0"/>
  </sheetPr>
  <dimension ref="A2:L69"/>
  <sheetViews>
    <sheetView zoomScale="85" zoomScaleNormal="85" workbookViewId="0">
      <selection activeCell="M30" sqref="M30"/>
    </sheetView>
  </sheetViews>
  <sheetFormatPr defaultColWidth="9.109375" defaultRowHeight="13.2" outlineLevelRow="1"/>
  <cols>
    <col min="1" max="1" width="21.44140625" style="2" customWidth="1"/>
    <col min="2" max="2" width="11.88671875" style="2" customWidth="1"/>
    <col min="3" max="3" width="11.6640625" style="2" customWidth="1"/>
    <col min="4" max="4" width="12.33203125" style="2" customWidth="1"/>
    <col min="5" max="5" width="11.6640625" style="2" customWidth="1"/>
    <col min="6" max="6" width="12.33203125" style="2" customWidth="1"/>
    <col min="7" max="8" width="11.6640625" style="2" customWidth="1"/>
    <col min="9" max="9" width="11.6640625" style="80" customWidth="1"/>
    <col min="10" max="10" width="12.5546875" style="80" customWidth="1"/>
    <col min="11" max="11" width="11.6640625" style="80" customWidth="1"/>
    <col min="12" max="12" width="38.109375" style="2" customWidth="1"/>
    <col min="13" max="13" width="13.6640625" style="2" customWidth="1"/>
    <col min="14" max="14" width="9.109375" style="2"/>
    <col min="15" max="20" width="12" style="2" customWidth="1"/>
    <col min="21" max="16384" width="9.109375" style="2"/>
  </cols>
  <sheetData>
    <row r="2" spans="1:12" ht="39.6" collapsed="1">
      <c r="A2" s="141" t="s">
        <v>106</v>
      </c>
      <c r="B2" s="21" t="s">
        <v>107</v>
      </c>
      <c r="C2" s="21" t="s">
        <v>108</v>
      </c>
      <c r="D2" s="81" t="s">
        <v>109</v>
      </c>
      <c r="E2" s="82" t="s">
        <v>110</v>
      </c>
      <c r="F2" s="83" t="s">
        <v>111</v>
      </c>
      <c r="G2" s="84" t="s">
        <v>112</v>
      </c>
      <c r="H2" s="85" t="s">
        <v>113</v>
      </c>
      <c r="I2" s="88" t="s">
        <v>114</v>
      </c>
      <c r="J2" s="89" t="s">
        <v>115</v>
      </c>
      <c r="K2" s="90" t="s">
        <v>116</v>
      </c>
      <c r="L2" s="143" t="s">
        <v>6</v>
      </c>
    </row>
    <row r="3" spans="1:12" ht="24.75" hidden="1" customHeight="1" outlineLevel="1">
      <c r="A3" s="142"/>
      <c r="B3" s="86" t="e">
        <f t="shared" ref="B3:H3" si="0">SUM(B4:B23)</f>
        <v>#REF!</v>
      </c>
      <c r="C3" s="86" t="e">
        <f t="shared" si="0"/>
        <v>#REF!</v>
      </c>
      <c r="D3" s="86" t="e">
        <f t="shared" si="0"/>
        <v>#REF!</v>
      </c>
      <c r="E3" s="86" t="e">
        <f t="shared" si="0"/>
        <v>#REF!</v>
      </c>
      <c r="F3" s="86" t="e">
        <f t="shared" si="0"/>
        <v>#REF!</v>
      </c>
      <c r="G3" s="86" t="e">
        <f t="shared" si="0"/>
        <v>#REF!</v>
      </c>
      <c r="H3" s="86" t="e">
        <f t="shared" si="0"/>
        <v>#REF!</v>
      </c>
      <c r="I3" s="91" t="e">
        <f>SUM(I4:I23)/COUNT(I4:I23)</f>
        <v>#REF!</v>
      </c>
      <c r="J3" s="91" t="e">
        <f>SUM(J4:J23)/COUNT(J4:J23)</f>
        <v>#REF!</v>
      </c>
      <c r="K3" s="91" t="e">
        <f>SUM(K4:K23)/COUNT(K4:K23)</f>
        <v>#REF!</v>
      </c>
      <c r="L3" s="143"/>
    </row>
    <row r="4" spans="1:12" hidden="1" outlineLevel="1">
      <c r="A4" s="8" t="e">
        <f ca="1">Page1</f>
        <v>#REF!</v>
      </c>
      <c r="B4" s="87" t="e">
        <f>#REF!</f>
        <v>#REF!</v>
      </c>
      <c r="C4" s="87" t="e">
        <f t="shared" ref="C4:C12" si="1">D4+E4</f>
        <v>#REF!</v>
      </c>
      <c r="D4" s="87" t="e">
        <f>#REF!</f>
        <v>#REF!</v>
      </c>
      <c r="E4" s="87" t="e">
        <f>#REF!</f>
        <v>#REF!</v>
      </c>
      <c r="F4" s="87" t="e">
        <f>#REF!</f>
        <v>#REF!</v>
      </c>
      <c r="G4" s="87" t="e">
        <f>#REF!</f>
        <v>#REF!</v>
      </c>
      <c r="H4" s="87" t="e">
        <f>#REF!</f>
        <v>#REF!</v>
      </c>
      <c r="I4" s="92" t="e">
        <f t="shared" ref="I4:I12" si="2">IF(B4=0,0,D4/B4)</f>
        <v>#REF!</v>
      </c>
      <c r="J4" s="92" t="e">
        <f t="shared" ref="J4:J12" si="3">IF(B4=0,0,E4/B4)</f>
        <v>#REF!</v>
      </c>
      <c r="K4" s="92" t="e">
        <f t="shared" ref="K4:K12" si="4">IF(B4=0,0,(F4+G4+H4)/B4)</f>
        <v>#REF!</v>
      </c>
      <c r="L4" s="8"/>
    </row>
    <row r="5" spans="1:12" hidden="1" outlineLevel="1">
      <c r="A5" s="8" t="str">
        <f ca="1">Page2</f>
        <v>Chrome</v>
      </c>
      <c r="B5" s="87" t="e">
        <f>Chrome!#REF!</f>
        <v>#REF!</v>
      </c>
      <c r="C5" s="87" t="e">
        <f t="shared" si="1"/>
        <v>#REF!</v>
      </c>
      <c r="D5" s="87" t="e">
        <f>Chrome!#REF!</f>
        <v>#REF!</v>
      </c>
      <c r="E5" s="87" t="e">
        <f>Chrome!#REF!</f>
        <v>#REF!</v>
      </c>
      <c r="F5" s="87" t="e">
        <f>Chrome!#REF!</f>
        <v>#REF!</v>
      </c>
      <c r="G5" s="87" t="e">
        <f>Chrome!#REF!</f>
        <v>#REF!</v>
      </c>
      <c r="H5" s="87" t="e">
        <f>Chrome!#REF!</f>
        <v>#REF!</v>
      </c>
      <c r="I5" s="92" t="e">
        <f t="shared" si="2"/>
        <v>#REF!</v>
      </c>
      <c r="J5" s="92" t="e">
        <f t="shared" si="3"/>
        <v>#REF!</v>
      </c>
      <c r="K5" s="92" t="e">
        <f t="shared" si="4"/>
        <v>#REF!</v>
      </c>
      <c r="L5" s="8"/>
    </row>
    <row r="6" spans="1:12" hidden="1" outlineLevel="1">
      <c r="A6" s="8" t="str">
        <f ca="1">Page3</f>
        <v>TC_Classi Nave</v>
      </c>
      <c r="B6" s="87">
        <f>'TC_Classi Nave'!$M$2</f>
        <v>0</v>
      </c>
      <c r="C6" s="87">
        <f t="shared" si="1"/>
        <v>0</v>
      </c>
      <c r="D6" s="87">
        <f>'TC_Classi Nave'!$M$6</f>
        <v>0</v>
      </c>
      <c r="E6" s="87">
        <f>'TC_Classi Nave'!$M$7</f>
        <v>0</v>
      </c>
      <c r="F6" s="87">
        <f>'TC_Classi Nave'!$M$4</f>
        <v>0</v>
      </c>
      <c r="G6" s="87">
        <f>'TC_Classi Nave'!$M$12</f>
        <v>0</v>
      </c>
      <c r="H6" s="87">
        <f>'TC_Classi Nave'!$M$13</f>
        <v>0</v>
      </c>
      <c r="I6" s="92">
        <f t="shared" si="2"/>
        <v>0</v>
      </c>
      <c r="J6" s="92">
        <f t="shared" si="3"/>
        <v>0</v>
      </c>
      <c r="K6" s="92">
        <f t="shared" si="4"/>
        <v>0</v>
      </c>
      <c r="L6" s="8"/>
    </row>
    <row r="7" spans="1:12" hidden="1" outlineLevel="1">
      <c r="A7" s="8" t="str">
        <f ca="1">Page4</f>
        <v>TC_Dichiaranti</v>
      </c>
      <c r="B7" s="87">
        <f>TC_Dichiaranti!$M$2</f>
        <v>0</v>
      </c>
      <c r="C7" s="87">
        <f t="shared" si="1"/>
        <v>0</v>
      </c>
      <c r="D7" s="87">
        <f>TC_Dichiaranti!$M$6</f>
        <v>0</v>
      </c>
      <c r="E7" s="87">
        <f>TC_Dichiaranti!$M$7</f>
        <v>0</v>
      </c>
      <c r="F7" s="87">
        <f>TC_Dichiaranti!$M$4</f>
        <v>0</v>
      </c>
      <c r="G7" s="87">
        <f>TC_Dichiaranti!$M$12</f>
        <v>0</v>
      </c>
      <c r="H7" s="87">
        <f>TC_Dichiaranti!$M$13</f>
        <v>0</v>
      </c>
      <c r="I7" s="92">
        <f t="shared" si="2"/>
        <v>0</v>
      </c>
      <c r="J7" s="92">
        <f t="shared" si="3"/>
        <v>0</v>
      </c>
      <c r="K7" s="92">
        <f t="shared" si="4"/>
        <v>0</v>
      </c>
      <c r="L7" s="8"/>
    </row>
    <row r="8" spans="1:12" hidden="1" outlineLevel="1">
      <c r="A8" s="8" t="str">
        <f ca="1">Page5</f>
        <v>TC_Magazzini</v>
      </c>
      <c r="B8" s="87">
        <f>TC_Magazzini!$M$2</f>
        <v>0</v>
      </c>
      <c r="C8" s="87">
        <f t="shared" si="1"/>
        <v>0</v>
      </c>
      <c r="D8" s="87">
        <f>TC_Magazzini!$M$6</f>
        <v>0</v>
      </c>
      <c r="E8" s="87">
        <f>TC_Magazzini!$M$7</f>
        <v>0</v>
      </c>
      <c r="F8" s="87">
        <f>TC_Magazzini!$M$4</f>
        <v>0</v>
      </c>
      <c r="G8" s="87">
        <f>TC_Magazzini!$M$12</f>
        <v>0</v>
      </c>
      <c r="H8" s="87">
        <f>TC_Magazzini!$M$13</f>
        <v>0</v>
      </c>
      <c r="I8" s="92">
        <f t="shared" si="2"/>
        <v>0</v>
      </c>
      <c r="J8" s="92">
        <f t="shared" si="3"/>
        <v>0</v>
      </c>
      <c r="K8" s="92">
        <f t="shared" si="4"/>
        <v>0</v>
      </c>
      <c r="L8" s="8"/>
    </row>
    <row r="9" spans="1:12" hidden="1" outlineLevel="1">
      <c r="A9" s="8" t="str">
        <f ca="1">Page6</f>
        <v>TC_Navi</v>
      </c>
      <c r="B9" s="87">
        <f>TC_Navi!$N$2</f>
        <v>0</v>
      </c>
      <c r="C9" s="87">
        <f t="shared" si="1"/>
        <v>0</v>
      </c>
      <c r="D9" s="87">
        <f>TC_Navi!$N$6</f>
        <v>0</v>
      </c>
      <c r="E9" s="87">
        <f>TC_Navi!$N$7</f>
        <v>0</v>
      </c>
      <c r="F9" s="87">
        <f>TC_Navi!$N$4</f>
        <v>0</v>
      </c>
      <c r="G9" s="87">
        <f>TC_Navi!$N$12</f>
        <v>0</v>
      </c>
      <c r="H9" s="87">
        <f>TC_Navi!$N$13</f>
        <v>0</v>
      </c>
      <c r="I9" s="92">
        <f t="shared" si="2"/>
        <v>0</v>
      </c>
      <c r="J9" s="92">
        <f t="shared" si="3"/>
        <v>0</v>
      </c>
      <c r="K9" s="92">
        <f t="shared" si="4"/>
        <v>0</v>
      </c>
      <c r="L9" s="8"/>
    </row>
    <row r="10" spans="1:12" hidden="1" outlineLevel="1">
      <c r="A10" s="8" t="e">
        <f ca="1">Page7</f>
        <v>#REF!</v>
      </c>
      <c r="B10" s="87" t="e">
        <f>#REF!</f>
        <v>#REF!</v>
      </c>
      <c r="C10" s="87" t="e">
        <f t="shared" si="1"/>
        <v>#REF!</v>
      </c>
      <c r="D10" s="87" t="e">
        <f>#REF!</f>
        <v>#REF!</v>
      </c>
      <c r="E10" s="87" t="e">
        <f>#REF!</f>
        <v>#REF!</v>
      </c>
      <c r="F10" s="87" t="e">
        <f>#REF!</f>
        <v>#REF!</v>
      </c>
      <c r="G10" s="87" t="e">
        <f>#REF!</f>
        <v>#REF!</v>
      </c>
      <c r="H10" s="87" t="e">
        <f>#REF!</f>
        <v>#REF!</v>
      </c>
      <c r="I10" s="92" t="e">
        <f t="shared" si="2"/>
        <v>#REF!</v>
      </c>
      <c r="J10" s="92" t="e">
        <f t="shared" si="3"/>
        <v>#REF!</v>
      </c>
      <c r="K10" s="92" t="e">
        <f t="shared" si="4"/>
        <v>#REF!</v>
      </c>
      <c r="L10" s="8"/>
    </row>
    <row r="11" spans="1:12" hidden="1" outlineLevel="1">
      <c r="A11" s="8" t="e">
        <f ca="1">Page8</f>
        <v>#REF!</v>
      </c>
      <c r="B11" s="87" t="e">
        <f>#REF!</f>
        <v>#REF!</v>
      </c>
      <c r="C11" s="87" t="e">
        <f t="shared" si="1"/>
        <v>#REF!</v>
      </c>
      <c r="D11" s="87" t="e">
        <f>#REF!</f>
        <v>#REF!</v>
      </c>
      <c r="E11" s="87" t="e">
        <f>#REF!</f>
        <v>#REF!</v>
      </c>
      <c r="F11" s="87" t="e">
        <f>#REF!</f>
        <v>#REF!</v>
      </c>
      <c r="G11" s="87" t="e">
        <f>#REF!</f>
        <v>#REF!</v>
      </c>
      <c r="H11" s="87" t="e">
        <f>#REF!</f>
        <v>#REF!</v>
      </c>
      <c r="I11" s="92" t="e">
        <f t="shared" si="2"/>
        <v>#REF!</v>
      </c>
      <c r="J11" s="92" t="e">
        <f t="shared" si="3"/>
        <v>#REF!</v>
      </c>
      <c r="K11" s="92" t="e">
        <f t="shared" si="4"/>
        <v>#REF!</v>
      </c>
      <c r="L11" s="8"/>
    </row>
    <row r="12" spans="1:12" hidden="1" outlineLevel="1">
      <c r="A12" s="8" t="e">
        <f ca="1">Page9</f>
        <v>#REF!</v>
      </c>
      <c r="B12" s="87" t="e">
        <f>#REF!</f>
        <v>#REF!</v>
      </c>
      <c r="C12" s="87" t="e">
        <f t="shared" si="1"/>
        <v>#REF!</v>
      </c>
      <c r="D12" s="87" t="e">
        <f>#REF!</f>
        <v>#REF!</v>
      </c>
      <c r="E12" s="87" t="e">
        <f>#REF!</f>
        <v>#REF!</v>
      </c>
      <c r="F12" s="87" t="e">
        <f>#REF!</f>
        <v>#REF!</v>
      </c>
      <c r="G12" s="87" t="e">
        <f>#REF!</f>
        <v>#REF!</v>
      </c>
      <c r="H12" s="87" t="e">
        <f>#REF!</f>
        <v>#REF!</v>
      </c>
      <c r="I12" s="92" t="e">
        <f t="shared" si="2"/>
        <v>#REF!</v>
      </c>
      <c r="J12" s="92" t="e">
        <f t="shared" si="3"/>
        <v>#REF!</v>
      </c>
      <c r="K12" s="92" t="e">
        <f t="shared" si="4"/>
        <v>#REF!</v>
      </c>
      <c r="L12" s="8"/>
    </row>
    <row r="13" spans="1:12" hidden="1" outlineLevel="1">
      <c r="A13" s="8" t="e">
        <f ca="1">Page10</f>
        <v>#REF!</v>
      </c>
      <c r="B13" s="87" t="e">
        <f>#REF!</f>
        <v>#REF!</v>
      </c>
      <c r="C13" s="87" t="e">
        <f t="shared" ref="C13:C23" si="5">D13+E13</f>
        <v>#REF!</v>
      </c>
      <c r="D13" s="87" t="e">
        <f>#REF!</f>
        <v>#REF!</v>
      </c>
      <c r="E13" s="87" t="e">
        <f>#REF!</f>
        <v>#REF!</v>
      </c>
      <c r="F13" s="87" t="e">
        <f>#REF!</f>
        <v>#REF!</v>
      </c>
      <c r="G13" s="87" t="e">
        <f>#REF!</f>
        <v>#REF!</v>
      </c>
      <c r="H13" s="87" t="e">
        <f>#REF!</f>
        <v>#REF!</v>
      </c>
      <c r="I13" s="92" t="e">
        <f t="shared" ref="I13:I23" si="6">IF(B13=0,0,D13/B13)</f>
        <v>#REF!</v>
      </c>
      <c r="J13" s="92" t="e">
        <f t="shared" ref="J13:J23" si="7">IF(B13=0,0,E13/B13)</f>
        <v>#REF!</v>
      </c>
      <c r="K13" s="92" t="e">
        <f t="shared" ref="K13:K23" si="8">IF(B13=0,0,(F13+G13+H13)/B13)</f>
        <v>#REF!</v>
      </c>
      <c r="L13" s="8"/>
    </row>
    <row r="14" spans="1:12" hidden="1" outlineLevel="1">
      <c r="A14" s="8" t="e">
        <f ca="1">Page11</f>
        <v>#REF!</v>
      </c>
      <c r="B14" s="87" t="e">
        <f>#REF!</f>
        <v>#REF!</v>
      </c>
      <c r="C14" s="87" t="e">
        <f t="shared" si="5"/>
        <v>#REF!</v>
      </c>
      <c r="D14" s="87" t="e">
        <f>#REF!</f>
        <v>#REF!</v>
      </c>
      <c r="E14" s="87" t="e">
        <f>#REF!</f>
        <v>#REF!</v>
      </c>
      <c r="F14" s="87" t="e">
        <f>#REF!</f>
        <v>#REF!</v>
      </c>
      <c r="G14" s="87" t="e">
        <f>#REF!</f>
        <v>#REF!</v>
      </c>
      <c r="H14" s="87" t="e">
        <f>#REF!</f>
        <v>#REF!</v>
      </c>
      <c r="I14" s="92" t="e">
        <f t="shared" si="6"/>
        <v>#REF!</v>
      </c>
      <c r="J14" s="92" t="e">
        <f t="shared" si="7"/>
        <v>#REF!</v>
      </c>
      <c r="K14" s="92" t="e">
        <f t="shared" si="8"/>
        <v>#REF!</v>
      </c>
      <c r="L14" s="8"/>
    </row>
    <row r="15" spans="1:12" hidden="1" outlineLevel="1">
      <c r="A15" s="8" t="e">
        <f ca="1">Page12</f>
        <v>#REF!</v>
      </c>
      <c r="B15" s="87" t="e">
        <f>#REF!</f>
        <v>#REF!</v>
      </c>
      <c r="C15" s="87" t="e">
        <f t="shared" si="5"/>
        <v>#REF!</v>
      </c>
      <c r="D15" s="87" t="e">
        <f>#REF!</f>
        <v>#REF!</v>
      </c>
      <c r="E15" s="87" t="e">
        <f>#REF!</f>
        <v>#REF!</v>
      </c>
      <c r="F15" s="87" t="e">
        <f>#REF!</f>
        <v>#REF!</v>
      </c>
      <c r="G15" s="87" t="e">
        <f>#REF!</f>
        <v>#REF!</v>
      </c>
      <c r="H15" s="87" t="e">
        <f>#REF!</f>
        <v>#REF!</v>
      </c>
      <c r="I15" s="92" t="e">
        <f t="shared" si="6"/>
        <v>#REF!</v>
      </c>
      <c r="J15" s="92" t="e">
        <f t="shared" si="7"/>
        <v>#REF!</v>
      </c>
      <c r="K15" s="92" t="e">
        <f t="shared" si="8"/>
        <v>#REF!</v>
      </c>
      <c r="L15" s="8"/>
    </row>
    <row r="16" spans="1:12" hidden="1" outlineLevel="1">
      <c r="A16" s="8" t="e">
        <f ca="1">Page13</f>
        <v>#REF!</v>
      </c>
      <c r="B16" s="87" t="e">
        <f>#REF!</f>
        <v>#REF!</v>
      </c>
      <c r="C16" s="87" t="e">
        <f t="shared" si="5"/>
        <v>#REF!</v>
      </c>
      <c r="D16" s="87" t="e">
        <f>#REF!</f>
        <v>#REF!</v>
      </c>
      <c r="E16" s="87" t="e">
        <f>#REF!</f>
        <v>#REF!</v>
      </c>
      <c r="F16" s="87" t="e">
        <f>#REF!</f>
        <v>#REF!</v>
      </c>
      <c r="G16" s="87" t="e">
        <f>#REF!</f>
        <v>#REF!</v>
      </c>
      <c r="H16" s="87" t="e">
        <f>#REF!</f>
        <v>#REF!</v>
      </c>
      <c r="I16" s="92" t="e">
        <f t="shared" si="6"/>
        <v>#REF!</v>
      </c>
      <c r="J16" s="92" t="e">
        <f t="shared" si="7"/>
        <v>#REF!</v>
      </c>
      <c r="K16" s="92" t="e">
        <f t="shared" si="8"/>
        <v>#REF!</v>
      </c>
      <c r="L16" s="8"/>
    </row>
    <row r="17" spans="1:12" hidden="1" outlineLevel="1">
      <c r="A17" s="8" t="e">
        <f ca="1">Page14</f>
        <v>#REF!</v>
      </c>
      <c r="B17" s="87" t="e">
        <f>#REF!</f>
        <v>#REF!</v>
      </c>
      <c r="C17" s="87" t="e">
        <f t="shared" si="5"/>
        <v>#REF!</v>
      </c>
      <c r="D17" s="87" t="e">
        <f>#REF!</f>
        <v>#REF!</v>
      </c>
      <c r="E17" s="87" t="e">
        <f>#REF!</f>
        <v>#REF!</v>
      </c>
      <c r="F17" s="87" t="e">
        <f>#REF!</f>
        <v>#REF!</v>
      </c>
      <c r="G17" s="87" t="e">
        <f>#REF!</f>
        <v>#REF!</v>
      </c>
      <c r="H17" s="87" t="e">
        <f>#REF!</f>
        <v>#REF!</v>
      </c>
      <c r="I17" s="92" t="e">
        <f t="shared" si="6"/>
        <v>#REF!</v>
      </c>
      <c r="J17" s="92" t="e">
        <f t="shared" si="7"/>
        <v>#REF!</v>
      </c>
      <c r="K17" s="92" t="e">
        <f t="shared" si="8"/>
        <v>#REF!</v>
      </c>
      <c r="L17" s="8"/>
    </row>
    <row r="18" spans="1:12" hidden="1" outlineLevel="1">
      <c r="A18" s="8" t="e">
        <f ca="1">Page15</f>
        <v>#REF!</v>
      </c>
      <c r="B18" s="87" t="e">
        <f>#REF!</f>
        <v>#REF!</v>
      </c>
      <c r="C18" s="87" t="e">
        <f t="shared" si="5"/>
        <v>#REF!</v>
      </c>
      <c r="D18" s="87" t="e">
        <f>#REF!</f>
        <v>#REF!</v>
      </c>
      <c r="E18" s="87" t="e">
        <f>#REF!</f>
        <v>#REF!</v>
      </c>
      <c r="F18" s="87" t="e">
        <f>#REF!</f>
        <v>#REF!</v>
      </c>
      <c r="G18" s="87" t="e">
        <f>#REF!</f>
        <v>#REF!</v>
      </c>
      <c r="H18" s="87" t="e">
        <f>#REF!</f>
        <v>#REF!</v>
      </c>
      <c r="I18" s="92" t="e">
        <f t="shared" si="6"/>
        <v>#REF!</v>
      </c>
      <c r="J18" s="92" t="e">
        <f t="shared" si="7"/>
        <v>#REF!</v>
      </c>
      <c r="K18" s="92" t="e">
        <f t="shared" si="8"/>
        <v>#REF!</v>
      </c>
      <c r="L18" s="8"/>
    </row>
    <row r="19" spans="1:12" hidden="1" outlineLevel="1">
      <c r="A19" s="8" t="str">
        <f ca="1">Page16</f>
        <v>TC_Page 16</v>
      </c>
      <c r="B19" s="87">
        <f>'TC_Page 16'!$N$2</f>
        <v>0</v>
      </c>
      <c r="C19" s="87">
        <f t="shared" si="5"/>
        <v>0</v>
      </c>
      <c r="D19" s="87">
        <f>'TC_Page 16'!$N$6</f>
        <v>0</v>
      </c>
      <c r="E19" s="87">
        <f>'TC_Page 16'!$N$7</f>
        <v>0</v>
      </c>
      <c r="F19" s="87">
        <f>'TC_Page 16'!$N$4</f>
        <v>0</v>
      </c>
      <c r="G19" s="87">
        <f>'TC_Page 16'!$N$12</f>
        <v>0</v>
      </c>
      <c r="H19" s="87">
        <f>'TC_Page 16'!$N$13</f>
        <v>0</v>
      </c>
      <c r="I19" s="92">
        <f t="shared" si="6"/>
        <v>0</v>
      </c>
      <c r="J19" s="92">
        <f t="shared" si="7"/>
        <v>0</v>
      </c>
      <c r="K19" s="92">
        <f t="shared" si="8"/>
        <v>0</v>
      </c>
      <c r="L19" s="8"/>
    </row>
    <row r="20" spans="1:12" hidden="1" outlineLevel="1">
      <c r="A20" s="8" t="str">
        <f ca="1">Page17</f>
        <v>TC_Page 17</v>
      </c>
      <c r="B20" s="87">
        <f>'TC_Page 17'!$N$2</f>
        <v>0</v>
      </c>
      <c r="C20" s="87">
        <f t="shared" si="5"/>
        <v>0</v>
      </c>
      <c r="D20" s="87">
        <f>'TC_Page 17'!$N$6</f>
        <v>0</v>
      </c>
      <c r="E20" s="87">
        <f>'TC_Page 17'!$N$7</f>
        <v>0</v>
      </c>
      <c r="F20" s="87">
        <f>'TC_Page 17'!$N$4</f>
        <v>0</v>
      </c>
      <c r="G20" s="87">
        <f>'TC_Page 17'!$N$12</f>
        <v>0</v>
      </c>
      <c r="H20" s="87">
        <f>'TC_Page 17'!$N$13</f>
        <v>0</v>
      </c>
      <c r="I20" s="92">
        <f t="shared" si="6"/>
        <v>0</v>
      </c>
      <c r="J20" s="92">
        <f t="shared" si="7"/>
        <v>0</v>
      </c>
      <c r="K20" s="92">
        <f t="shared" si="8"/>
        <v>0</v>
      </c>
      <c r="L20" s="8"/>
    </row>
    <row r="21" spans="1:12" hidden="1" outlineLevel="1">
      <c r="A21" s="8" t="str">
        <f ca="1">Page18</f>
        <v>TC_Page 18</v>
      </c>
      <c r="B21" s="87">
        <f>'TC_Page 18'!$N$2</f>
        <v>0</v>
      </c>
      <c r="C21" s="87">
        <f t="shared" si="5"/>
        <v>0</v>
      </c>
      <c r="D21" s="87">
        <f>'TC_Page 18'!$N$6</f>
        <v>0</v>
      </c>
      <c r="E21" s="87">
        <f>'TC_Page 18'!$N$7</f>
        <v>0</v>
      </c>
      <c r="F21" s="87">
        <f>'TC_Page 18'!$N$4</f>
        <v>0</v>
      </c>
      <c r="G21" s="87">
        <f>'TC_Page 18'!$N$12</f>
        <v>0</v>
      </c>
      <c r="H21" s="87">
        <f>'TC_Page 18'!$N$13</f>
        <v>0</v>
      </c>
      <c r="I21" s="92">
        <f t="shared" si="6"/>
        <v>0</v>
      </c>
      <c r="J21" s="92">
        <f t="shared" si="7"/>
        <v>0</v>
      </c>
      <c r="K21" s="92">
        <f t="shared" si="8"/>
        <v>0</v>
      </c>
      <c r="L21" s="8"/>
    </row>
    <row r="22" spans="1:12" hidden="1" outlineLevel="1">
      <c r="A22" s="8" t="str">
        <f ca="1">Page19</f>
        <v>TC_Page 19</v>
      </c>
      <c r="B22" s="87">
        <f>'TC_Page 19'!$N$2</f>
        <v>0</v>
      </c>
      <c r="C22" s="87">
        <f t="shared" si="5"/>
        <v>0</v>
      </c>
      <c r="D22" s="87">
        <f>'TC_Page 19'!$N$6</f>
        <v>0</v>
      </c>
      <c r="E22" s="87">
        <f>'TC_Page 19'!$N$7</f>
        <v>0</v>
      </c>
      <c r="F22" s="87">
        <f>'TC_Page 19'!$N$4</f>
        <v>0</v>
      </c>
      <c r="G22" s="87">
        <f>'TC_Page 19'!$N$12</f>
        <v>0</v>
      </c>
      <c r="H22" s="87">
        <f>'TC_Page 19'!$N$13</f>
        <v>0</v>
      </c>
      <c r="I22" s="92">
        <f t="shared" si="6"/>
        <v>0</v>
      </c>
      <c r="J22" s="92">
        <f t="shared" si="7"/>
        <v>0</v>
      </c>
      <c r="K22" s="92">
        <f t="shared" si="8"/>
        <v>0</v>
      </c>
      <c r="L22" s="8"/>
    </row>
    <row r="23" spans="1:12" hidden="1" outlineLevel="1">
      <c r="A23" s="8" t="str">
        <f ca="1">Page20</f>
        <v>TC_Page 20</v>
      </c>
      <c r="B23" s="87">
        <f>'TC_Page 20'!$N$2</f>
        <v>0</v>
      </c>
      <c r="C23" s="87">
        <f t="shared" si="5"/>
        <v>0</v>
      </c>
      <c r="D23" s="87">
        <f>'TC_Page 20'!$N$6</f>
        <v>0</v>
      </c>
      <c r="E23" s="87">
        <f>'TC_Page 20'!$N$7</f>
        <v>0</v>
      </c>
      <c r="F23" s="87">
        <f>'TC_Page 20'!$N$4</f>
        <v>0</v>
      </c>
      <c r="G23" s="87">
        <f>'TC_Page 20'!$N$12</f>
        <v>0</v>
      </c>
      <c r="H23" s="87">
        <f>'TC_Page 20'!$N$13</f>
        <v>0</v>
      </c>
      <c r="I23" s="92">
        <f t="shared" si="6"/>
        <v>0</v>
      </c>
      <c r="J23" s="92">
        <f t="shared" si="7"/>
        <v>0</v>
      </c>
      <c r="K23" s="92">
        <f t="shared" si="8"/>
        <v>0</v>
      </c>
      <c r="L23" s="8"/>
    </row>
    <row r="25" spans="1:12" ht="39.6">
      <c r="A25" s="141" t="s">
        <v>117</v>
      </c>
      <c r="B25" s="21" t="s">
        <v>107</v>
      </c>
      <c r="C25" s="21" t="s">
        <v>108</v>
      </c>
      <c r="D25" s="81" t="s">
        <v>109</v>
      </c>
      <c r="E25" s="82" t="s">
        <v>110</v>
      </c>
      <c r="F25" s="83" t="s">
        <v>111</v>
      </c>
      <c r="G25" s="84" t="s">
        <v>112</v>
      </c>
      <c r="H25" s="85" t="s">
        <v>113</v>
      </c>
      <c r="I25" s="88" t="s">
        <v>114</v>
      </c>
      <c r="J25" s="89" t="s">
        <v>115</v>
      </c>
      <c r="K25" s="90" t="s">
        <v>116</v>
      </c>
      <c r="L25" s="143" t="s">
        <v>6</v>
      </c>
    </row>
    <row r="26" spans="1:12" ht="24.75" customHeight="1" outlineLevel="1">
      <c r="A26" s="142"/>
      <c r="B26" s="86" t="e">
        <f t="shared" ref="B26:H26" si="9">SUM(B27:B46)</f>
        <v>#REF!</v>
      </c>
      <c r="C26" s="86" t="e">
        <f t="shared" si="9"/>
        <v>#REF!</v>
      </c>
      <c r="D26" s="86" t="e">
        <f t="shared" si="9"/>
        <v>#REF!</v>
      </c>
      <c r="E26" s="86" t="e">
        <f t="shared" si="9"/>
        <v>#REF!</v>
      </c>
      <c r="F26" s="86" t="e">
        <f t="shared" si="9"/>
        <v>#REF!</v>
      </c>
      <c r="G26" s="86" t="e">
        <f t="shared" si="9"/>
        <v>#REF!</v>
      </c>
      <c r="H26" s="86" t="e">
        <f t="shared" si="9"/>
        <v>#REF!</v>
      </c>
      <c r="I26" s="91" t="e">
        <f>SUM(I27:I46)/COUNT(I27:I46)</f>
        <v>#REF!</v>
      </c>
      <c r="J26" s="91" t="e">
        <f>SUM(J27:J46)/COUNT(J27:J46)</f>
        <v>#REF!</v>
      </c>
      <c r="K26" s="91" t="e">
        <f>SUM(K27:K46)/COUNT(K27:K46)</f>
        <v>#REF!</v>
      </c>
      <c r="L26" s="143"/>
    </row>
    <row r="27" spans="1:12" outlineLevel="1">
      <c r="A27" s="8" t="e">
        <f ca="1">Page1</f>
        <v>#REF!</v>
      </c>
      <c r="B27" s="87" t="e">
        <f>#REF!</f>
        <v>#REF!</v>
      </c>
      <c r="C27" s="87" t="e">
        <f>D27+E27</f>
        <v>#REF!</v>
      </c>
      <c r="D27" s="87" t="e">
        <f>#REF!</f>
        <v>#REF!</v>
      </c>
      <c r="E27" s="87" t="e">
        <f>#REF!</f>
        <v>#REF!</v>
      </c>
      <c r="F27" s="87" t="e">
        <f>#REF!</f>
        <v>#REF!</v>
      </c>
      <c r="G27" s="87" t="e">
        <f>#REF!</f>
        <v>#REF!</v>
      </c>
      <c r="H27" s="87" t="e">
        <f>#REF!</f>
        <v>#REF!</v>
      </c>
      <c r="I27" s="92" t="e">
        <f t="shared" ref="I27:I46" si="10">IF(B27=0,0,D27/B27)</f>
        <v>#REF!</v>
      </c>
      <c r="J27" s="92" t="e">
        <f t="shared" ref="J27:J46" si="11">IF(B27=0,0,E27/B27)</f>
        <v>#REF!</v>
      </c>
      <c r="K27" s="92" t="e">
        <f t="shared" ref="K27:K46" si="12">IF(B27=0,0,(F27+G27+H27)/B27)</f>
        <v>#REF!</v>
      </c>
      <c r="L27" s="8"/>
    </row>
    <row r="28" spans="1:12" outlineLevel="1">
      <c r="A28" s="8" t="str">
        <f ca="1">Page2</f>
        <v>Chrome</v>
      </c>
      <c r="B28" s="87" t="e">
        <f>Chrome!#REF!</f>
        <v>#REF!</v>
      </c>
      <c r="C28" s="87" t="e">
        <f t="shared" ref="C28:C35" si="13">D28+E28</f>
        <v>#REF!</v>
      </c>
      <c r="D28" s="87" t="e">
        <f>Chrome!#REF!</f>
        <v>#REF!</v>
      </c>
      <c r="E28" s="87" t="e">
        <f>Chrome!#REF!</f>
        <v>#REF!</v>
      </c>
      <c r="F28" s="87" t="e">
        <f>Chrome!#REF!</f>
        <v>#REF!</v>
      </c>
      <c r="G28" s="87" t="e">
        <f>Chrome!#REF!</f>
        <v>#REF!</v>
      </c>
      <c r="H28" s="87" t="e">
        <f>Chrome!#REF!</f>
        <v>#REF!</v>
      </c>
      <c r="I28" s="92" t="e">
        <f t="shared" si="10"/>
        <v>#REF!</v>
      </c>
      <c r="J28" s="92" t="e">
        <f t="shared" si="11"/>
        <v>#REF!</v>
      </c>
      <c r="K28" s="92" t="e">
        <f t="shared" si="12"/>
        <v>#REF!</v>
      </c>
      <c r="L28" s="8"/>
    </row>
    <row r="29" spans="1:12" outlineLevel="1">
      <c r="A29" s="8" t="str">
        <f ca="1">Page3</f>
        <v>TC_Classi Nave</v>
      </c>
      <c r="B29" s="87">
        <f>'TC_Classi Nave'!$S$2</f>
        <v>0</v>
      </c>
      <c r="C29" s="87">
        <f t="shared" si="13"/>
        <v>0</v>
      </c>
      <c r="D29" s="87">
        <f>'TC_Classi Nave'!$S$6</f>
        <v>0</v>
      </c>
      <c r="E29" s="87">
        <f>'TC_Classi Nave'!$S$7</f>
        <v>0</v>
      </c>
      <c r="F29" s="87">
        <f>'TC_Classi Nave'!$S$4</f>
        <v>0</v>
      </c>
      <c r="G29" s="87">
        <f>'TC_Classi Nave'!$S$12</f>
        <v>0</v>
      </c>
      <c r="H29" s="87">
        <f>'TC_Classi Nave'!$S$13</f>
        <v>0</v>
      </c>
      <c r="I29" s="92">
        <f t="shared" si="10"/>
        <v>0</v>
      </c>
      <c r="J29" s="92">
        <f t="shared" si="11"/>
        <v>0</v>
      </c>
      <c r="K29" s="92">
        <f t="shared" si="12"/>
        <v>0</v>
      </c>
      <c r="L29" s="8"/>
    </row>
    <row r="30" spans="1:12" outlineLevel="1">
      <c r="A30" s="8" t="str">
        <f ca="1">Page4</f>
        <v>TC_Dichiaranti</v>
      </c>
      <c r="B30" s="87">
        <f>TC_Dichiaranti!$S$2</f>
        <v>0</v>
      </c>
      <c r="C30" s="87">
        <f t="shared" si="13"/>
        <v>0</v>
      </c>
      <c r="D30" s="87">
        <f>TC_Dichiaranti!$S$6</f>
        <v>0</v>
      </c>
      <c r="E30" s="87">
        <f>TC_Dichiaranti!$S$7</f>
        <v>0</v>
      </c>
      <c r="F30" s="87">
        <f>TC_Dichiaranti!$S$4</f>
        <v>0</v>
      </c>
      <c r="G30" s="87">
        <f>TC_Dichiaranti!$S$12</f>
        <v>0</v>
      </c>
      <c r="H30" s="87">
        <f>TC_Dichiaranti!$S$13</f>
        <v>0</v>
      </c>
      <c r="I30" s="92">
        <f t="shared" si="10"/>
        <v>0</v>
      </c>
      <c r="J30" s="92">
        <f t="shared" si="11"/>
        <v>0</v>
      </c>
      <c r="K30" s="92">
        <f t="shared" si="12"/>
        <v>0</v>
      </c>
      <c r="L30" s="8"/>
    </row>
    <row r="31" spans="1:12" outlineLevel="1">
      <c r="A31" s="8" t="str">
        <f ca="1">Page5</f>
        <v>TC_Magazzini</v>
      </c>
      <c r="B31" s="87">
        <f>TC_Magazzini!$S$2</f>
        <v>0</v>
      </c>
      <c r="C31" s="87">
        <f t="shared" si="13"/>
        <v>0</v>
      </c>
      <c r="D31" s="87">
        <f>TC_Magazzini!$S$6</f>
        <v>0</v>
      </c>
      <c r="E31" s="87">
        <f>TC_Magazzini!$S$7</f>
        <v>0</v>
      </c>
      <c r="F31" s="87">
        <f>TC_Magazzini!$S$4</f>
        <v>0</v>
      </c>
      <c r="G31" s="87">
        <f>TC_Magazzini!$S$12</f>
        <v>0</v>
      </c>
      <c r="H31" s="87">
        <f>TC_Magazzini!$S$13</f>
        <v>0</v>
      </c>
      <c r="I31" s="92">
        <f t="shared" si="10"/>
        <v>0</v>
      </c>
      <c r="J31" s="92">
        <f t="shared" si="11"/>
        <v>0</v>
      </c>
      <c r="K31" s="92">
        <f t="shared" si="12"/>
        <v>0</v>
      </c>
      <c r="L31" s="8"/>
    </row>
    <row r="32" spans="1:12" outlineLevel="1">
      <c r="A32" s="8" t="str">
        <f ca="1">Page6</f>
        <v>TC_Navi</v>
      </c>
      <c r="B32" s="87">
        <f>TC_Navi!$T$2</f>
        <v>0</v>
      </c>
      <c r="C32" s="87">
        <f t="shared" si="13"/>
        <v>0</v>
      </c>
      <c r="D32" s="87">
        <f>TC_Navi!$T$6</f>
        <v>0</v>
      </c>
      <c r="E32" s="87">
        <f>TC_Navi!$T$7</f>
        <v>0</v>
      </c>
      <c r="F32" s="87">
        <f>TC_Navi!$T$4</f>
        <v>0</v>
      </c>
      <c r="G32" s="87">
        <f>TC_Navi!$T$12</f>
        <v>0</v>
      </c>
      <c r="H32" s="87">
        <f>TC_Navi!$T$13</f>
        <v>0</v>
      </c>
      <c r="I32" s="92">
        <f t="shared" si="10"/>
        <v>0</v>
      </c>
      <c r="J32" s="92">
        <f t="shared" si="11"/>
        <v>0</v>
      </c>
      <c r="K32" s="92">
        <f t="shared" si="12"/>
        <v>0</v>
      </c>
      <c r="L32" s="8"/>
    </row>
    <row r="33" spans="1:12" outlineLevel="1">
      <c r="A33" s="8" t="e">
        <f ca="1">Page7</f>
        <v>#REF!</v>
      </c>
      <c r="B33" s="87" t="e">
        <f>#REF!</f>
        <v>#REF!</v>
      </c>
      <c r="C33" s="87" t="e">
        <f t="shared" si="13"/>
        <v>#REF!</v>
      </c>
      <c r="D33" s="87" t="e">
        <f>#REF!</f>
        <v>#REF!</v>
      </c>
      <c r="E33" s="87" t="e">
        <f>#REF!</f>
        <v>#REF!</v>
      </c>
      <c r="F33" s="87" t="e">
        <f>#REF!</f>
        <v>#REF!</v>
      </c>
      <c r="G33" s="87" t="e">
        <f>#REF!</f>
        <v>#REF!</v>
      </c>
      <c r="H33" s="87" t="e">
        <f>#REF!</f>
        <v>#REF!</v>
      </c>
      <c r="I33" s="92" t="e">
        <f t="shared" si="10"/>
        <v>#REF!</v>
      </c>
      <c r="J33" s="92" t="e">
        <f t="shared" si="11"/>
        <v>#REF!</v>
      </c>
      <c r="K33" s="92" t="e">
        <f t="shared" si="12"/>
        <v>#REF!</v>
      </c>
      <c r="L33" s="8"/>
    </row>
    <row r="34" spans="1:12" outlineLevel="1">
      <c r="A34" s="8" t="e">
        <f ca="1">Page8</f>
        <v>#REF!</v>
      </c>
      <c r="B34" s="87" t="e">
        <f>#REF!</f>
        <v>#REF!</v>
      </c>
      <c r="C34" s="87" t="e">
        <f t="shared" si="13"/>
        <v>#REF!</v>
      </c>
      <c r="D34" s="87" t="e">
        <f>#REF!</f>
        <v>#REF!</v>
      </c>
      <c r="E34" s="87" t="e">
        <f>#REF!</f>
        <v>#REF!</v>
      </c>
      <c r="F34" s="87" t="e">
        <f>#REF!</f>
        <v>#REF!</v>
      </c>
      <c r="G34" s="87" t="e">
        <f>#REF!</f>
        <v>#REF!</v>
      </c>
      <c r="H34" s="87" t="e">
        <f>#REF!</f>
        <v>#REF!</v>
      </c>
      <c r="I34" s="92" t="e">
        <f t="shared" si="10"/>
        <v>#REF!</v>
      </c>
      <c r="J34" s="92" t="e">
        <f t="shared" si="11"/>
        <v>#REF!</v>
      </c>
      <c r="K34" s="92" t="e">
        <f t="shared" si="12"/>
        <v>#REF!</v>
      </c>
      <c r="L34" s="8"/>
    </row>
    <row r="35" spans="1:12" outlineLevel="1">
      <c r="A35" s="8" t="e">
        <f ca="1">Page9</f>
        <v>#REF!</v>
      </c>
      <c r="B35" s="87" t="e">
        <f>#REF!</f>
        <v>#REF!</v>
      </c>
      <c r="C35" s="87" t="e">
        <f t="shared" si="13"/>
        <v>#REF!</v>
      </c>
      <c r="D35" s="87" t="e">
        <f>#REF!</f>
        <v>#REF!</v>
      </c>
      <c r="E35" s="87" t="e">
        <f>#REF!</f>
        <v>#REF!</v>
      </c>
      <c r="F35" s="87" t="e">
        <f>#REF!</f>
        <v>#REF!</v>
      </c>
      <c r="G35" s="87" t="e">
        <f>#REF!</f>
        <v>#REF!</v>
      </c>
      <c r="H35" s="87" t="e">
        <f>#REF!</f>
        <v>#REF!</v>
      </c>
      <c r="I35" s="92" t="e">
        <f t="shared" si="10"/>
        <v>#REF!</v>
      </c>
      <c r="J35" s="92" t="e">
        <f t="shared" si="11"/>
        <v>#REF!</v>
      </c>
      <c r="K35" s="92" t="e">
        <f t="shared" si="12"/>
        <v>#REF!</v>
      </c>
      <c r="L35" s="8"/>
    </row>
    <row r="36" spans="1:12" outlineLevel="1">
      <c r="A36" s="8" t="e">
        <f ca="1">Page10</f>
        <v>#REF!</v>
      </c>
      <c r="B36" s="87" t="e">
        <f>#REF!</f>
        <v>#REF!</v>
      </c>
      <c r="C36" s="87" t="e">
        <f t="shared" ref="C36:C46" si="14">D36+E36</f>
        <v>#REF!</v>
      </c>
      <c r="D36" s="87" t="e">
        <f>#REF!</f>
        <v>#REF!</v>
      </c>
      <c r="E36" s="87" t="e">
        <f>#REF!</f>
        <v>#REF!</v>
      </c>
      <c r="F36" s="87" t="e">
        <f>#REF!</f>
        <v>#REF!</v>
      </c>
      <c r="G36" s="87" t="e">
        <f>#REF!</f>
        <v>#REF!</v>
      </c>
      <c r="H36" s="87" t="e">
        <f>#REF!</f>
        <v>#REF!</v>
      </c>
      <c r="I36" s="92" t="e">
        <f t="shared" si="10"/>
        <v>#REF!</v>
      </c>
      <c r="J36" s="92" t="e">
        <f t="shared" si="11"/>
        <v>#REF!</v>
      </c>
      <c r="K36" s="92" t="e">
        <f t="shared" si="12"/>
        <v>#REF!</v>
      </c>
      <c r="L36" s="8"/>
    </row>
    <row r="37" spans="1:12" outlineLevel="1">
      <c r="A37" s="8" t="e">
        <f ca="1">Page11</f>
        <v>#REF!</v>
      </c>
      <c r="B37" s="87" t="e">
        <f>#REF!</f>
        <v>#REF!</v>
      </c>
      <c r="C37" s="87" t="e">
        <f t="shared" si="14"/>
        <v>#REF!</v>
      </c>
      <c r="D37" s="87" t="e">
        <f>#REF!</f>
        <v>#REF!</v>
      </c>
      <c r="E37" s="87" t="e">
        <f>#REF!</f>
        <v>#REF!</v>
      </c>
      <c r="F37" s="87" t="e">
        <f>#REF!</f>
        <v>#REF!</v>
      </c>
      <c r="G37" s="87" t="e">
        <f>#REF!</f>
        <v>#REF!</v>
      </c>
      <c r="H37" s="87" t="e">
        <f>#REF!</f>
        <v>#REF!</v>
      </c>
      <c r="I37" s="92" t="e">
        <f t="shared" si="10"/>
        <v>#REF!</v>
      </c>
      <c r="J37" s="92" t="e">
        <f t="shared" si="11"/>
        <v>#REF!</v>
      </c>
      <c r="K37" s="92" t="e">
        <f t="shared" si="12"/>
        <v>#REF!</v>
      </c>
      <c r="L37" s="8"/>
    </row>
    <row r="38" spans="1:12" outlineLevel="1">
      <c r="A38" s="8" t="e">
        <f ca="1">Page12</f>
        <v>#REF!</v>
      </c>
      <c r="B38" s="87" t="e">
        <f>#REF!</f>
        <v>#REF!</v>
      </c>
      <c r="C38" s="87" t="e">
        <f t="shared" si="14"/>
        <v>#REF!</v>
      </c>
      <c r="D38" s="87" t="e">
        <f>#REF!</f>
        <v>#REF!</v>
      </c>
      <c r="E38" s="87" t="e">
        <f>#REF!</f>
        <v>#REF!</v>
      </c>
      <c r="F38" s="87" t="e">
        <f>#REF!</f>
        <v>#REF!</v>
      </c>
      <c r="G38" s="87" t="e">
        <f>#REF!</f>
        <v>#REF!</v>
      </c>
      <c r="H38" s="87" t="e">
        <f>#REF!</f>
        <v>#REF!</v>
      </c>
      <c r="I38" s="92" t="e">
        <f t="shared" si="10"/>
        <v>#REF!</v>
      </c>
      <c r="J38" s="92" t="e">
        <f t="shared" si="11"/>
        <v>#REF!</v>
      </c>
      <c r="K38" s="92" t="e">
        <f t="shared" si="12"/>
        <v>#REF!</v>
      </c>
      <c r="L38" s="8"/>
    </row>
    <row r="39" spans="1:12" outlineLevel="1">
      <c r="A39" s="8" t="e">
        <f ca="1">Page13</f>
        <v>#REF!</v>
      </c>
      <c r="B39" s="87" t="e">
        <f>#REF!</f>
        <v>#REF!</v>
      </c>
      <c r="C39" s="87" t="e">
        <f t="shared" si="14"/>
        <v>#REF!</v>
      </c>
      <c r="D39" s="87" t="e">
        <f>#REF!</f>
        <v>#REF!</v>
      </c>
      <c r="E39" s="87" t="e">
        <f>#REF!</f>
        <v>#REF!</v>
      </c>
      <c r="F39" s="87" t="e">
        <f>#REF!</f>
        <v>#REF!</v>
      </c>
      <c r="G39" s="87" t="e">
        <f>#REF!</f>
        <v>#REF!</v>
      </c>
      <c r="H39" s="87" t="e">
        <f>#REF!</f>
        <v>#REF!</v>
      </c>
      <c r="I39" s="92" t="e">
        <f t="shared" si="10"/>
        <v>#REF!</v>
      </c>
      <c r="J39" s="92" t="e">
        <f t="shared" si="11"/>
        <v>#REF!</v>
      </c>
      <c r="K39" s="92" t="e">
        <f t="shared" si="12"/>
        <v>#REF!</v>
      </c>
      <c r="L39" s="8"/>
    </row>
    <row r="40" spans="1:12" outlineLevel="1">
      <c r="A40" s="8" t="e">
        <f ca="1">Page14</f>
        <v>#REF!</v>
      </c>
      <c r="B40" s="87" t="e">
        <f>#REF!</f>
        <v>#REF!</v>
      </c>
      <c r="C40" s="87" t="e">
        <f t="shared" si="14"/>
        <v>#REF!</v>
      </c>
      <c r="D40" s="87" t="e">
        <f>#REF!</f>
        <v>#REF!</v>
      </c>
      <c r="E40" s="87" t="e">
        <f>#REF!</f>
        <v>#REF!</v>
      </c>
      <c r="F40" s="87" t="e">
        <f>#REF!</f>
        <v>#REF!</v>
      </c>
      <c r="G40" s="87" t="e">
        <f>#REF!</f>
        <v>#REF!</v>
      </c>
      <c r="H40" s="87" t="e">
        <f>#REF!</f>
        <v>#REF!</v>
      </c>
      <c r="I40" s="92" t="e">
        <f t="shared" si="10"/>
        <v>#REF!</v>
      </c>
      <c r="J40" s="92" t="e">
        <f t="shared" si="11"/>
        <v>#REF!</v>
      </c>
      <c r="K40" s="92" t="e">
        <f t="shared" si="12"/>
        <v>#REF!</v>
      </c>
      <c r="L40" s="8"/>
    </row>
    <row r="41" spans="1:12" outlineLevel="1">
      <c r="A41" s="8" t="e">
        <f ca="1">Page15</f>
        <v>#REF!</v>
      </c>
      <c r="B41" s="87" t="e">
        <f>#REF!</f>
        <v>#REF!</v>
      </c>
      <c r="C41" s="87" t="e">
        <f t="shared" si="14"/>
        <v>#REF!</v>
      </c>
      <c r="D41" s="87" t="e">
        <f>#REF!</f>
        <v>#REF!</v>
      </c>
      <c r="E41" s="87" t="e">
        <f>#REF!</f>
        <v>#REF!</v>
      </c>
      <c r="F41" s="87" t="e">
        <f>#REF!</f>
        <v>#REF!</v>
      </c>
      <c r="G41" s="87" t="e">
        <f>#REF!</f>
        <v>#REF!</v>
      </c>
      <c r="H41" s="87" t="e">
        <f>#REF!</f>
        <v>#REF!</v>
      </c>
      <c r="I41" s="92" t="e">
        <f t="shared" si="10"/>
        <v>#REF!</v>
      </c>
      <c r="J41" s="92" t="e">
        <f t="shared" si="11"/>
        <v>#REF!</v>
      </c>
      <c r="K41" s="92" t="e">
        <f t="shared" si="12"/>
        <v>#REF!</v>
      </c>
      <c r="L41" s="8"/>
    </row>
    <row r="42" spans="1:12" outlineLevel="1">
      <c r="A42" s="8" t="str">
        <f ca="1">Page16</f>
        <v>TC_Page 16</v>
      </c>
      <c r="B42" s="87">
        <f>'TC_Page 16'!$T$2</f>
        <v>0</v>
      </c>
      <c r="C42" s="87">
        <f t="shared" si="14"/>
        <v>0</v>
      </c>
      <c r="D42" s="87">
        <f>'TC_Page 16'!$T$6</f>
        <v>0</v>
      </c>
      <c r="E42" s="87">
        <f>'TC_Page 16'!$T$7</f>
        <v>0</v>
      </c>
      <c r="F42" s="87">
        <f>'TC_Page 16'!$T$4</f>
        <v>0</v>
      </c>
      <c r="G42" s="87">
        <f>'TC_Page 16'!$T$12</f>
        <v>0</v>
      </c>
      <c r="H42" s="87">
        <f>'TC_Page 16'!$T$13</f>
        <v>0</v>
      </c>
      <c r="I42" s="92">
        <f t="shared" si="10"/>
        <v>0</v>
      </c>
      <c r="J42" s="92">
        <f t="shared" si="11"/>
        <v>0</v>
      </c>
      <c r="K42" s="92">
        <f t="shared" si="12"/>
        <v>0</v>
      </c>
      <c r="L42" s="8"/>
    </row>
    <row r="43" spans="1:12" outlineLevel="1">
      <c r="A43" s="8" t="str">
        <f ca="1">Page17</f>
        <v>TC_Page 17</v>
      </c>
      <c r="B43" s="87">
        <f>'TC_Page 17'!$T$2</f>
        <v>0</v>
      </c>
      <c r="C43" s="87">
        <f t="shared" si="14"/>
        <v>0</v>
      </c>
      <c r="D43" s="87">
        <f>'TC_Page 17'!$T$6</f>
        <v>0</v>
      </c>
      <c r="E43" s="87">
        <f>'TC_Page 17'!$T$7</f>
        <v>0</v>
      </c>
      <c r="F43" s="87">
        <f>'TC_Page 17'!$T$4</f>
        <v>0</v>
      </c>
      <c r="G43" s="87">
        <f>'TC_Page 17'!$T$12</f>
        <v>0</v>
      </c>
      <c r="H43" s="87">
        <f>'TC_Page 17'!$T$13</f>
        <v>0</v>
      </c>
      <c r="I43" s="92">
        <f t="shared" si="10"/>
        <v>0</v>
      </c>
      <c r="J43" s="92">
        <f t="shared" si="11"/>
        <v>0</v>
      </c>
      <c r="K43" s="92">
        <f t="shared" si="12"/>
        <v>0</v>
      </c>
      <c r="L43" s="8"/>
    </row>
    <row r="44" spans="1:12" outlineLevel="1">
      <c r="A44" s="8" t="str">
        <f ca="1">Page18</f>
        <v>TC_Page 18</v>
      </c>
      <c r="B44" s="87">
        <f>'TC_Page 18'!$T$2</f>
        <v>0</v>
      </c>
      <c r="C44" s="87">
        <f t="shared" si="14"/>
        <v>0</v>
      </c>
      <c r="D44" s="87">
        <f>'TC_Page 18'!$T$6</f>
        <v>0</v>
      </c>
      <c r="E44" s="87">
        <f>'TC_Page 18'!$T$7</f>
        <v>0</v>
      </c>
      <c r="F44" s="87">
        <f>'TC_Page 18'!$T$4</f>
        <v>0</v>
      </c>
      <c r="G44" s="87">
        <f>'TC_Page 18'!$T$12</f>
        <v>0</v>
      </c>
      <c r="H44" s="87">
        <f>'TC_Page 18'!$T$13</f>
        <v>0</v>
      </c>
      <c r="I44" s="92">
        <f t="shared" si="10"/>
        <v>0</v>
      </c>
      <c r="J44" s="92">
        <f t="shared" si="11"/>
        <v>0</v>
      </c>
      <c r="K44" s="92">
        <f t="shared" si="12"/>
        <v>0</v>
      </c>
      <c r="L44" s="8"/>
    </row>
    <row r="45" spans="1:12" outlineLevel="1">
      <c r="A45" s="8" t="str">
        <f ca="1">Page19</f>
        <v>TC_Page 19</v>
      </c>
      <c r="B45" s="87">
        <f>'TC_Page 19'!$T$2</f>
        <v>0</v>
      </c>
      <c r="C45" s="87">
        <f t="shared" si="14"/>
        <v>0</v>
      </c>
      <c r="D45" s="87">
        <f>'TC_Page 19'!$T$6</f>
        <v>0</v>
      </c>
      <c r="E45" s="87">
        <f>'TC_Page 19'!$T$7</f>
        <v>0</v>
      </c>
      <c r="F45" s="87">
        <f>'TC_Page 19'!$T$4</f>
        <v>0</v>
      </c>
      <c r="G45" s="87">
        <f>'TC_Page 19'!$T$12</f>
        <v>0</v>
      </c>
      <c r="H45" s="87">
        <f>'TC_Page 19'!$T$13</f>
        <v>0</v>
      </c>
      <c r="I45" s="92">
        <f t="shared" si="10"/>
        <v>0</v>
      </c>
      <c r="J45" s="92">
        <f t="shared" si="11"/>
        <v>0</v>
      </c>
      <c r="K45" s="92">
        <f t="shared" si="12"/>
        <v>0</v>
      </c>
      <c r="L45" s="8"/>
    </row>
    <row r="46" spans="1:12" outlineLevel="1">
      <c r="A46" s="8" t="str">
        <f ca="1">Page20</f>
        <v>TC_Page 20</v>
      </c>
      <c r="B46" s="87">
        <f>'TC_Page 20'!$T$2</f>
        <v>0</v>
      </c>
      <c r="C46" s="87">
        <f t="shared" si="14"/>
        <v>0</v>
      </c>
      <c r="D46" s="87">
        <f>'TC_Page 20'!$T$6</f>
        <v>0</v>
      </c>
      <c r="E46" s="87">
        <f>'TC_Page 20'!$T$7</f>
        <v>0</v>
      </c>
      <c r="F46" s="87">
        <f>'TC_Page 20'!$T$4</f>
        <v>0</v>
      </c>
      <c r="G46" s="87">
        <f>'TC_Page 20'!$T$12</f>
        <v>0</v>
      </c>
      <c r="H46" s="87">
        <f>'TC_Page 20'!$T$13</f>
        <v>0</v>
      </c>
      <c r="I46" s="92">
        <f t="shared" si="10"/>
        <v>0</v>
      </c>
      <c r="J46" s="92">
        <f t="shared" si="11"/>
        <v>0</v>
      </c>
      <c r="K46" s="92">
        <f t="shared" si="12"/>
        <v>0</v>
      </c>
      <c r="L46" s="8"/>
    </row>
    <row r="48" spans="1:12" ht="39.6" collapsed="1">
      <c r="A48" s="141" t="s">
        <v>118</v>
      </c>
      <c r="B48" s="21" t="s">
        <v>107</v>
      </c>
      <c r="C48" s="21" t="s">
        <v>108</v>
      </c>
      <c r="D48" s="81" t="s">
        <v>109</v>
      </c>
      <c r="E48" s="82" t="s">
        <v>110</v>
      </c>
      <c r="F48" s="83" t="s">
        <v>111</v>
      </c>
      <c r="G48" s="84" t="s">
        <v>112</v>
      </c>
      <c r="H48" s="85" t="s">
        <v>113</v>
      </c>
      <c r="I48" s="88" t="s">
        <v>119</v>
      </c>
      <c r="J48" s="89" t="s">
        <v>115</v>
      </c>
      <c r="K48" s="90" t="s">
        <v>116</v>
      </c>
      <c r="L48" s="143" t="s">
        <v>6</v>
      </c>
    </row>
    <row r="49" spans="1:12" ht="24.75" hidden="1" customHeight="1" outlineLevel="1">
      <c r="A49" s="142"/>
      <c r="B49" s="86" t="e">
        <f t="shared" ref="B49:H49" si="15">SUM(B60:B69)</f>
        <v>#REF!</v>
      </c>
      <c r="C49" s="86" t="e">
        <f t="shared" si="15"/>
        <v>#REF!</v>
      </c>
      <c r="D49" s="86" t="e">
        <f t="shared" si="15"/>
        <v>#REF!</v>
      </c>
      <c r="E49" s="86" t="e">
        <f t="shared" si="15"/>
        <v>#REF!</v>
      </c>
      <c r="F49" s="86" t="e">
        <f t="shared" si="15"/>
        <v>#REF!</v>
      </c>
      <c r="G49" s="86" t="e">
        <f t="shared" si="15"/>
        <v>#REF!</v>
      </c>
      <c r="H49" s="86" t="e">
        <f t="shared" si="15"/>
        <v>#REF!</v>
      </c>
      <c r="I49" s="91" t="e">
        <f>SUM(I60:I69)/COUNT(I60:I69)</f>
        <v>#REF!</v>
      </c>
      <c r="J49" s="91" t="e">
        <f>SUM(J60:J69)/COUNT(J60:J69)</f>
        <v>#REF!</v>
      </c>
      <c r="K49" s="91" t="e">
        <f>SUM(K60:K69)/COUNT(K60:K69)</f>
        <v>#REF!</v>
      </c>
      <c r="L49" s="143"/>
    </row>
    <row r="50" spans="1:12" hidden="1" outlineLevel="1">
      <c r="A50" s="8" t="e">
        <f ca="1">Page1</f>
        <v>#REF!</v>
      </c>
      <c r="B50" s="87" t="e">
        <f>#REF!</f>
        <v>#REF!</v>
      </c>
      <c r="C50" s="87" t="e">
        <f>D50+E50</f>
        <v>#REF!</v>
      </c>
      <c r="D50" s="87" t="e">
        <f>#REF!</f>
        <v>#REF!</v>
      </c>
      <c r="E50" s="87" t="e">
        <f>#REF!</f>
        <v>#REF!</v>
      </c>
      <c r="F50" s="87" t="e">
        <f>#REF!</f>
        <v>#REF!</v>
      </c>
      <c r="G50" s="87" t="e">
        <f>#REF!</f>
        <v>#REF!</v>
      </c>
      <c r="H50" s="87" t="e">
        <f>#REF!</f>
        <v>#REF!</v>
      </c>
      <c r="I50" s="92" t="e">
        <f t="shared" ref="I50:I60" si="16">IF(B50=0,0,D50/B50)</f>
        <v>#REF!</v>
      </c>
      <c r="J50" s="92" t="e">
        <f t="shared" ref="J50:J60" si="17">IF(B50=0,0,E50/B50)</f>
        <v>#REF!</v>
      </c>
      <c r="K50" s="92" t="e">
        <f t="shared" ref="K50:K60" si="18">IF(B50=0,0,(F50+G50+H50)/B50)</f>
        <v>#REF!</v>
      </c>
      <c r="L50" s="8"/>
    </row>
    <row r="51" spans="1:12" hidden="1" outlineLevel="1">
      <c r="A51" s="8" t="str">
        <f ca="1">Page2</f>
        <v>Chrome</v>
      </c>
      <c r="B51" s="87" t="e">
        <f>Chrome!#REF!</f>
        <v>#REF!</v>
      </c>
      <c r="C51" s="87" t="e">
        <f t="shared" ref="C51:C58" si="19">D51+E51</f>
        <v>#REF!</v>
      </c>
      <c r="D51" s="87" t="e">
        <f>Chrome!#REF!</f>
        <v>#REF!</v>
      </c>
      <c r="E51" s="87" t="e">
        <f>Chrome!#REF!</f>
        <v>#REF!</v>
      </c>
      <c r="F51" s="87" t="e">
        <f>Chrome!#REF!</f>
        <v>#REF!</v>
      </c>
      <c r="G51" s="87" t="e">
        <f>Chrome!#REF!</f>
        <v>#REF!</v>
      </c>
      <c r="H51" s="87" t="e">
        <f>Chrome!#REF!</f>
        <v>#REF!</v>
      </c>
      <c r="I51" s="92" t="e">
        <f t="shared" si="16"/>
        <v>#REF!</v>
      </c>
      <c r="J51" s="92" t="e">
        <f t="shared" si="17"/>
        <v>#REF!</v>
      </c>
      <c r="K51" s="92" t="e">
        <f t="shared" si="18"/>
        <v>#REF!</v>
      </c>
      <c r="L51" s="8"/>
    </row>
    <row r="52" spans="1:12" hidden="1" outlineLevel="1">
      <c r="A52" s="8" t="str">
        <f ca="1">Page3</f>
        <v>TC_Classi Nave</v>
      </c>
      <c r="B52" s="87">
        <f>'TC_Classi Nave'!$Y$2</f>
        <v>0</v>
      </c>
      <c r="C52" s="87">
        <f t="shared" si="19"/>
        <v>0</v>
      </c>
      <c r="D52" s="87">
        <f>'TC_Classi Nave'!$Y$6</f>
        <v>0</v>
      </c>
      <c r="E52" s="87">
        <f>'TC_Classi Nave'!$Y$7</f>
        <v>0</v>
      </c>
      <c r="F52" s="87">
        <f>'TC_Classi Nave'!$Y$4</f>
        <v>0</v>
      </c>
      <c r="G52" s="87">
        <f>'TC_Classi Nave'!$Y$12</f>
        <v>0</v>
      </c>
      <c r="H52" s="87">
        <f>'TC_Classi Nave'!$Y$13</f>
        <v>0</v>
      </c>
      <c r="I52" s="92">
        <f t="shared" si="16"/>
        <v>0</v>
      </c>
      <c r="J52" s="92">
        <f t="shared" si="17"/>
        <v>0</v>
      </c>
      <c r="K52" s="92">
        <f t="shared" si="18"/>
        <v>0</v>
      </c>
      <c r="L52" s="8"/>
    </row>
    <row r="53" spans="1:12" hidden="1" outlineLevel="1">
      <c r="A53" s="8" t="str">
        <f ca="1">Page4</f>
        <v>TC_Dichiaranti</v>
      </c>
      <c r="B53" s="87">
        <f>TC_Dichiaranti!$Y$2</f>
        <v>0</v>
      </c>
      <c r="C53" s="87">
        <f t="shared" si="19"/>
        <v>0</v>
      </c>
      <c r="D53" s="87">
        <f>TC_Dichiaranti!$Y$6</f>
        <v>0</v>
      </c>
      <c r="E53" s="87">
        <f>TC_Dichiaranti!$Y$7</f>
        <v>0</v>
      </c>
      <c r="F53" s="87">
        <f>TC_Dichiaranti!$Y$4</f>
        <v>0</v>
      </c>
      <c r="G53" s="87">
        <f>TC_Dichiaranti!$Y$12</f>
        <v>0</v>
      </c>
      <c r="H53" s="87">
        <f>TC_Dichiaranti!$Y$13</f>
        <v>0</v>
      </c>
      <c r="I53" s="92">
        <f t="shared" si="16"/>
        <v>0</v>
      </c>
      <c r="J53" s="92">
        <f t="shared" si="17"/>
        <v>0</v>
      </c>
      <c r="K53" s="92">
        <f t="shared" si="18"/>
        <v>0</v>
      </c>
      <c r="L53" s="8"/>
    </row>
    <row r="54" spans="1:12" hidden="1" outlineLevel="1">
      <c r="A54" s="8" t="str">
        <f ca="1">Page5</f>
        <v>TC_Magazzini</v>
      </c>
      <c r="B54" s="87">
        <f>TC_Magazzini!$Y$2</f>
        <v>0</v>
      </c>
      <c r="C54" s="87">
        <f t="shared" si="19"/>
        <v>0</v>
      </c>
      <c r="D54" s="87">
        <f>TC_Magazzini!$Y$6</f>
        <v>0</v>
      </c>
      <c r="E54" s="87">
        <f>TC_Magazzini!$Y$7</f>
        <v>0</v>
      </c>
      <c r="F54" s="87">
        <f>TC_Magazzini!$Y$4</f>
        <v>0</v>
      </c>
      <c r="G54" s="87">
        <f>TC_Magazzini!$Y$12</f>
        <v>0</v>
      </c>
      <c r="H54" s="87">
        <f>TC_Magazzini!$Y$13</f>
        <v>0</v>
      </c>
      <c r="I54" s="92">
        <f t="shared" si="16"/>
        <v>0</v>
      </c>
      <c r="J54" s="92">
        <f t="shared" si="17"/>
        <v>0</v>
      </c>
      <c r="K54" s="92">
        <f t="shared" si="18"/>
        <v>0</v>
      </c>
      <c r="L54" s="8"/>
    </row>
    <row r="55" spans="1:12" hidden="1" outlineLevel="1">
      <c r="A55" s="8" t="str">
        <f ca="1">Page6</f>
        <v>TC_Navi</v>
      </c>
      <c r="B55" s="87">
        <f>TC_Navi!$Z$2</f>
        <v>0</v>
      </c>
      <c r="C55" s="87">
        <f t="shared" si="19"/>
        <v>0</v>
      </c>
      <c r="D55" s="87">
        <f>TC_Navi!$Z$6</f>
        <v>0</v>
      </c>
      <c r="E55" s="87">
        <f>TC_Navi!$Z$7</f>
        <v>0</v>
      </c>
      <c r="F55" s="87">
        <f>TC_Navi!$Z$4</f>
        <v>0</v>
      </c>
      <c r="G55" s="87">
        <f>TC_Navi!$Z$12</f>
        <v>0</v>
      </c>
      <c r="H55" s="87">
        <f>TC_Navi!$Z$13</f>
        <v>0</v>
      </c>
      <c r="I55" s="92">
        <f t="shared" si="16"/>
        <v>0</v>
      </c>
      <c r="J55" s="92">
        <f t="shared" si="17"/>
        <v>0</v>
      </c>
      <c r="K55" s="92">
        <f t="shared" si="18"/>
        <v>0</v>
      </c>
      <c r="L55" s="8"/>
    </row>
    <row r="56" spans="1:12" hidden="1" outlineLevel="1">
      <c r="A56" s="8" t="e">
        <f ca="1">Page7</f>
        <v>#REF!</v>
      </c>
      <c r="B56" s="87" t="e">
        <f>#REF!</f>
        <v>#REF!</v>
      </c>
      <c r="C56" s="87" t="e">
        <f t="shared" si="19"/>
        <v>#REF!</v>
      </c>
      <c r="D56" s="87" t="e">
        <f>#REF!</f>
        <v>#REF!</v>
      </c>
      <c r="E56" s="87" t="e">
        <f>#REF!</f>
        <v>#REF!</v>
      </c>
      <c r="F56" s="87" t="e">
        <f>#REF!</f>
        <v>#REF!</v>
      </c>
      <c r="G56" s="87" t="e">
        <f>#REF!</f>
        <v>#REF!</v>
      </c>
      <c r="H56" s="87" t="e">
        <f>#REF!</f>
        <v>#REF!</v>
      </c>
      <c r="I56" s="92" t="e">
        <f t="shared" si="16"/>
        <v>#REF!</v>
      </c>
      <c r="J56" s="92" t="e">
        <f t="shared" si="17"/>
        <v>#REF!</v>
      </c>
      <c r="K56" s="92" t="e">
        <f t="shared" si="18"/>
        <v>#REF!</v>
      </c>
      <c r="L56" s="8"/>
    </row>
    <row r="57" spans="1:12" hidden="1" outlineLevel="1">
      <c r="A57" s="8" t="e">
        <f ca="1">Page8</f>
        <v>#REF!</v>
      </c>
      <c r="B57" s="87" t="e">
        <f>#REF!</f>
        <v>#REF!</v>
      </c>
      <c r="C57" s="87" t="e">
        <f t="shared" si="19"/>
        <v>#REF!</v>
      </c>
      <c r="D57" s="87" t="e">
        <f>#REF!</f>
        <v>#REF!</v>
      </c>
      <c r="E57" s="87" t="e">
        <f>#REF!</f>
        <v>#REF!</v>
      </c>
      <c r="F57" s="87" t="e">
        <f>#REF!</f>
        <v>#REF!</v>
      </c>
      <c r="G57" s="87" t="e">
        <f>#REF!</f>
        <v>#REF!</v>
      </c>
      <c r="H57" s="87" t="e">
        <f>#REF!</f>
        <v>#REF!</v>
      </c>
      <c r="I57" s="92" t="e">
        <f t="shared" si="16"/>
        <v>#REF!</v>
      </c>
      <c r="J57" s="92" t="e">
        <f t="shared" si="17"/>
        <v>#REF!</v>
      </c>
      <c r="K57" s="92" t="e">
        <f t="shared" si="18"/>
        <v>#REF!</v>
      </c>
      <c r="L57" s="8"/>
    </row>
    <row r="58" spans="1:12" hidden="1" outlineLevel="1">
      <c r="A58" s="8" t="e">
        <f ca="1">Page9</f>
        <v>#REF!</v>
      </c>
      <c r="B58" s="87" t="e">
        <f>#REF!</f>
        <v>#REF!</v>
      </c>
      <c r="C58" s="87" t="e">
        <f t="shared" si="19"/>
        <v>#REF!</v>
      </c>
      <c r="D58" s="87" t="e">
        <f>#REF!</f>
        <v>#REF!</v>
      </c>
      <c r="E58" s="87" t="e">
        <f>#REF!</f>
        <v>#REF!</v>
      </c>
      <c r="F58" s="87" t="e">
        <f>#REF!</f>
        <v>#REF!</v>
      </c>
      <c r="G58" s="87" t="e">
        <f>#REF!</f>
        <v>#REF!</v>
      </c>
      <c r="H58" s="87" t="e">
        <f>#REF!</f>
        <v>#REF!</v>
      </c>
      <c r="I58" s="92" t="e">
        <f t="shared" si="16"/>
        <v>#REF!</v>
      </c>
      <c r="J58" s="92" t="e">
        <f t="shared" si="17"/>
        <v>#REF!</v>
      </c>
      <c r="K58" s="92" t="e">
        <f t="shared" si="18"/>
        <v>#REF!</v>
      </c>
      <c r="L58" s="8"/>
    </row>
    <row r="59" spans="1:12" hidden="1" outlineLevel="1">
      <c r="A59" s="8" t="e">
        <f ca="1">Page10</f>
        <v>#REF!</v>
      </c>
      <c r="B59" s="87" t="e">
        <f>#REF!</f>
        <v>#REF!</v>
      </c>
      <c r="C59" s="87" t="e">
        <f t="shared" ref="C59:C69" si="20">D59+E59</f>
        <v>#REF!</v>
      </c>
      <c r="D59" s="87" t="e">
        <f>#REF!</f>
        <v>#REF!</v>
      </c>
      <c r="E59" s="87" t="e">
        <f>#REF!</f>
        <v>#REF!</v>
      </c>
      <c r="F59" s="87" t="e">
        <f>#REF!</f>
        <v>#REF!</v>
      </c>
      <c r="G59" s="87" t="e">
        <f>#REF!</f>
        <v>#REF!</v>
      </c>
      <c r="H59" s="87" t="e">
        <f>#REF!</f>
        <v>#REF!</v>
      </c>
      <c r="I59" s="92" t="e">
        <f t="shared" si="16"/>
        <v>#REF!</v>
      </c>
      <c r="J59" s="92" t="e">
        <f t="shared" si="17"/>
        <v>#REF!</v>
      </c>
      <c r="K59" s="92" t="e">
        <f t="shared" si="18"/>
        <v>#REF!</v>
      </c>
      <c r="L59" s="8"/>
    </row>
    <row r="60" spans="1:12" hidden="1" outlineLevel="1">
      <c r="A60" s="8" t="e">
        <f ca="1">Page11</f>
        <v>#REF!</v>
      </c>
      <c r="B60" s="87" t="e">
        <f>#REF!</f>
        <v>#REF!</v>
      </c>
      <c r="C60" s="87" t="e">
        <f t="shared" si="20"/>
        <v>#REF!</v>
      </c>
      <c r="D60" s="87" t="e">
        <f>#REF!</f>
        <v>#REF!</v>
      </c>
      <c r="E60" s="87" t="e">
        <f>#REF!</f>
        <v>#REF!</v>
      </c>
      <c r="F60" s="87" t="e">
        <f>#REF!</f>
        <v>#REF!</v>
      </c>
      <c r="G60" s="87" t="e">
        <f>#REF!</f>
        <v>#REF!</v>
      </c>
      <c r="H60" s="87" t="e">
        <f>#REF!</f>
        <v>#REF!</v>
      </c>
      <c r="I60" s="92" t="e">
        <f t="shared" si="16"/>
        <v>#REF!</v>
      </c>
      <c r="J60" s="92" t="e">
        <f t="shared" si="17"/>
        <v>#REF!</v>
      </c>
      <c r="K60" s="92" t="e">
        <f t="shared" si="18"/>
        <v>#REF!</v>
      </c>
      <c r="L60" s="8"/>
    </row>
    <row r="61" spans="1:12" hidden="1" outlineLevel="1">
      <c r="A61" s="8" t="e">
        <f ca="1">Page12</f>
        <v>#REF!</v>
      </c>
      <c r="B61" s="87" t="e">
        <f>#REF!</f>
        <v>#REF!</v>
      </c>
      <c r="C61" s="87" t="e">
        <f t="shared" si="20"/>
        <v>#REF!</v>
      </c>
      <c r="D61" s="87" t="e">
        <f>#REF!</f>
        <v>#REF!</v>
      </c>
      <c r="E61" s="87" t="e">
        <f>#REF!</f>
        <v>#REF!</v>
      </c>
      <c r="F61" s="87" t="e">
        <f>#REF!</f>
        <v>#REF!</v>
      </c>
      <c r="G61" s="87" t="e">
        <f>#REF!</f>
        <v>#REF!</v>
      </c>
      <c r="H61" s="87" t="e">
        <f>#REF!</f>
        <v>#REF!</v>
      </c>
      <c r="I61" s="92" t="e">
        <f t="shared" ref="I61:I69" si="21">IF(B61=0,0,D61/B61)</f>
        <v>#REF!</v>
      </c>
      <c r="J61" s="92" t="e">
        <f t="shared" ref="J61:J69" si="22">IF(B61=0,0,E61/B61)</f>
        <v>#REF!</v>
      </c>
      <c r="K61" s="92" t="e">
        <f t="shared" ref="K61:K69" si="23">IF(B61=0,0,(F61+G61+H61)/B61)</f>
        <v>#REF!</v>
      </c>
      <c r="L61" s="8"/>
    </row>
    <row r="62" spans="1:12" hidden="1" outlineLevel="1">
      <c r="A62" s="8" t="e">
        <f ca="1">Page13</f>
        <v>#REF!</v>
      </c>
      <c r="B62" s="87" t="e">
        <f>#REF!</f>
        <v>#REF!</v>
      </c>
      <c r="C62" s="87" t="e">
        <f t="shared" si="20"/>
        <v>#REF!</v>
      </c>
      <c r="D62" s="87" t="e">
        <f>#REF!</f>
        <v>#REF!</v>
      </c>
      <c r="E62" s="87" t="e">
        <f>#REF!</f>
        <v>#REF!</v>
      </c>
      <c r="F62" s="87" t="e">
        <f>#REF!</f>
        <v>#REF!</v>
      </c>
      <c r="G62" s="87" t="e">
        <f>#REF!</f>
        <v>#REF!</v>
      </c>
      <c r="H62" s="87" t="e">
        <f>#REF!</f>
        <v>#REF!</v>
      </c>
      <c r="I62" s="92" t="e">
        <f t="shared" si="21"/>
        <v>#REF!</v>
      </c>
      <c r="J62" s="92" t="e">
        <f t="shared" si="22"/>
        <v>#REF!</v>
      </c>
      <c r="K62" s="92" t="e">
        <f t="shared" si="23"/>
        <v>#REF!</v>
      </c>
      <c r="L62" s="8"/>
    </row>
    <row r="63" spans="1:12" hidden="1" outlineLevel="1">
      <c r="A63" s="8" t="e">
        <f ca="1">Page14</f>
        <v>#REF!</v>
      </c>
      <c r="B63" s="87" t="e">
        <f>#REF!</f>
        <v>#REF!</v>
      </c>
      <c r="C63" s="87" t="e">
        <f t="shared" si="20"/>
        <v>#REF!</v>
      </c>
      <c r="D63" s="87" t="e">
        <f>#REF!</f>
        <v>#REF!</v>
      </c>
      <c r="E63" s="87" t="e">
        <f>#REF!</f>
        <v>#REF!</v>
      </c>
      <c r="F63" s="87" t="e">
        <f>#REF!</f>
        <v>#REF!</v>
      </c>
      <c r="G63" s="87" t="e">
        <f>#REF!</f>
        <v>#REF!</v>
      </c>
      <c r="H63" s="87" t="e">
        <f>#REF!</f>
        <v>#REF!</v>
      </c>
      <c r="I63" s="92" t="e">
        <f t="shared" si="21"/>
        <v>#REF!</v>
      </c>
      <c r="J63" s="92" t="e">
        <f t="shared" si="22"/>
        <v>#REF!</v>
      </c>
      <c r="K63" s="92" t="e">
        <f t="shared" si="23"/>
        <v>#REF!</v>
      </c>
      <c r="L63" s="8"/>
    </row>
    <row r="64" spans="1:12" hidden="1" outlineLevel="1">
      <c r="A64" s="8" t="e">
        <f ca="1">Page15</f>
        <v>#REF!</v>
      </c>
      <c r="B64" s="87" t="e">
        <f>#REF!</f>
        <v>#REF!</v>
      </c>
      <c r="C64" s="87" t="e">
        <f t="shared" si="20"/>
        <v>#REF!</v>
      </c>
      <c r="D64" s="87" t="e">
        <f>#REF!</f>
        <v>#REF!</v>
      </c>
      <c r="E64" s="87" t="e">
        <f>#REF!</f>
        <v>#REF!</v>
      </c>
      <c r="F64" s="87" t="e">
        <f>#REF!</f>
        <v>#REF!</v>
      </c>
      <c r="G64" s="87" t="e">
        <f>#REF!</f>
        <v>#REF!</v>
      </c>
      <c r="H64" s="87" t="e">
        <f>#REF!</f>
        <v>#REF!</v>
      </c>
      <c r="I64" s="92" t="e">
        <f t="shared" si="21"/>
        <v>#REF!</v>
      </c>
      <c r="J64" s="92" t="e">
        <f t="shared" si="22"/>
        <v>#REF!</v>
      </c>
      <c r="K64" s="92" t="e">
        <f t="shared" si="23"/>
        <v>#REF!</v>
      </c>
      <c r="L64" s="8"/>
    </row>
    <row r="65" spans="1:12" hidden="1" outlineLevel="1">
      <c r="A65" s="8" t="str">
        <f ca="1">Page16</f>
        <v>TC_Page 16</v>
      </c>
      <c r="B65" s="87">
        <f>'TC_Page 16'!$Z$2</f>
        <v>0</v>
      </c>
      <c r="C65" s="87">
        <f t="shared" si="20"/>
        <v>0</v>
      </c>
      <c r="D65" s="87">
        <f>'TC_Page 16'!$Z$6</f>
        <v>0</v>
      </c>
      <c r="E65" s="87">
        <f>'TC_Page 16'!$Z$7</f>
        <v>0</v>
      </c>
      <c r="F65" s="87">
        <f>'TC_Page 16'!$Z$4</f>
        <v>0</v>
      </c>
      <c r="G65" s="87">
        <f>'TC_Page 16'!$Z$12</f>
        <v>0</v>
      </c>
      <c r="H65" s="87">
        <f>'TC_Page 16'!$Z$13</f>
        <v>0</v>
      </c>
      <c r="I65" s="92">
        <f t="shared" si="21"/>
        <v>0</v>
      </c>
      <c r="J65" s="92">
        <f t="shared" si="22"/>
        <v>0</v>
      </c>
      <c r="K65" s="92">
        <f t="shared" si="23"/>
        <v>0</v>
      </c>
      <c r="L65" s="8"/>
    </row>
    <row r="66" spans="1:12" hidden="1" outlineLevel="1">
      <c r="A66" s="8" t="str">
        <f ca="1">Page17</f>
        <v>TC_Page 17</v>
      </c>
      <c r="B66" s="87">
        <f>'TC_Page 17'!$Z$2</f>
        <v>0</v>
      </c>
      <c r="C66" s="87">
        <f t="shared" si="20"/>
        <v>0</v>
      </c>
      <c r="D66" s="87">
        <f>'TC_Page 17'!$Z$6</f>
        <v>0</v>
      </c>
      <c r="E66" s="87">
        <f>'TC_Page 17'!$Z$7</f>
        <v>0</v>
      </c>
      <c r="F66" s="87">
        <f>'TC_Page 17'!$Z$4</f>
        <v>0</v>
      </c>
      <c r="G66" s="87">
        <f>'TC_Page 17'!$Z$12</f>
        <v>0</v>
      </c>
      <c r="H66" s="87">
        <f>'TC_Page 17'!$Z$13</f>
        <v>0</v>
      </c>
      <c r="I66" s="92">
        <f t="shared" si="21"/>
        <v>0</v>
      </c>
      <c r="J66" s="92">
        <f t="shared" si="22"/>
        <v>0</v>
      </c>
      <c r="K66" s="92">
        <f t="shared" si="23"/>
        <v>0</v>
      </c>
      <c r="L66" s="8"/>
    </row>
    <row r="67" spans="1:12" hidden="1" outlineLevel="1">
      <c r="A67" s="8" t="str">
        <f ca="1">Page18</f>
        <v>TC_Page 18</v>
      </c>
      <c r="B67" s="87">
        <f>'TC_Page 18'!$Z$2</f>
        <v>0</v>
      </c>
      <c r="C67" s="87">
        <f t="shared" si="20"/>
        <v>0</v>
      </c>
      <c r="D67" s="87">
        <f>'TC_Page 18'!$Z$6</f>
        <v>0</v>
      </c>
      <c r="E67" s="87">
        <f>'TC_Page 18'!$Z$7</f>
        <v>0</v>
      </c>
      <c r="F67" s="87">
        <f>'TC_Page 18'!$Z$4</f>
        <v>0</v>
      </c>
      <c r="G67" s="87">
        <f>'TC_Page 18'!$Z$12</f>
        <v>0</v>
      </c>
      <c r="H67" s="87">
        <f>'TC_Page 18'!$Z$13</f>
        <v>0</v>
      </c>
      <c r="I67" s="92">
        <f t="shared" si="21"/>
        <v>0</v>
      </c>
      <c r="J67" s="92">
        <f t="shared" si="22"/>
        <v>0</v>
      </c>
      <c r="K67" s="92">
        <f t="shared" si="23"/>
        <v>0</v>
      </c>
      <c r="L67" s="8"/>
    </row>
    <row r="68" spans="1:12" hidden="1" outlineLevel="1">
      <c r="A68" s="8" t="str">
        <f ca="1">Page19</f>
        <v>TC_Page 19</v>
      </c>
      <c r="B68" s="87">
        <f>'TC_Page 19'!$Z$2</f>
        <v>0</v>
      </c>
      <c r="C68" s="87">
        <f t="shared" si="20"/>
        <v>0</v>
      </c>
      <c r="D68" s="87">
        <f>'TC_Page 19'!$Z$6</f>
        <v>0</v>
      </c>
      <c r="E68" s="87">
        <f>'TC_Page 19'!$Z$7</f>
        <v>0</v>
      </c>
      <c r="F68" s="87">
        <f>'TC_Page 19'!$Z$4</f>
        <v>0</v>
      </c>
      <c r="G68" s="87">
        <f>'TC_Page 19'!$Z$12</f>
        <v>0</v>
      </c>
      <c r="H68" s="87">
        <f>'TC_Page 19'!$Z$13</f>
        <v>0</v>
      </c>
      <c r="I68" s="92">
        <f t="shared" si="21"/>
        <v>0</v>
      </c>
      <c r="J68" s="92">
        <f t="shared" si="22"/>
        <v>0</v>
      </c>
      <c r="K68" s="92">
        <f t="shared" si="23"/>
        <v>0</v>
      </c>
      <c r="L68" s="8"/>
    </row>
    <row r="69" spans="1:12" hidden="1" outlineLevel="1">
      <c r="A69" s="8" t="str">
        <f ca="1">Page20</f>
        <v>TC_Page 20</v>
      </c>
      <c r="B69" s="87">
        <f>'TC_Page 20'!$Z$2</f>
        <v>0</v>
      </c>
      <c r="C69" s="87">
        <f t="shared" si="20"/>
        <v>0</v>
      </c>
      <c r="D69" s="87">
        <f>'TC_Page 20'!$Z$6</f>
        <v>0</v>
      </c>
      <c r="E69" s="87">
        <f>'TC_Page 20'!$Z$7</f>
        <v>0</v>
      </c>
      <c r="F69" s="87">
        <f>'TC_Page 20'!$Z$4</f>
        <v>0</v>
      </c>
      <c r="G69" s="87">
        <f>'TC_Page 20'!$Z$12</f>
        <v>0</v>
      </c>
      <c r="H69" s="87">
        <f>'TC_Page 20'!$Z$13</f>
        <v>0</v>
      </c>
      <c r="I69" s="92">
        <f t="shared" si="21"/>
        <v>0</v>
      </c>
      <c r="J69" s="92">
        <f t="shared" si="22"/>
        <v>0</v>
      </c>
      <c r="K69" s="92">
        <f t="shared" si="23"/>
        <v>0</v>
      </c>
      <c r="L69" s="8"/>
    </row>
  </sheetData>
  <customSheetViews>
    <customSheetView guid="{73FE07CD-CB3A-4CF2-A325-2324C67C3A9F}" scale="85" hiddenRows="1" state="hidden">
      <selection activeCell="J147" sqref="J147"/>
      <pageMargins left="0.7" right="0.7" top="0.75" bottom="0.75" header="0.3" footer="0.3"/>
      <pageSetup orientation="portrait"/>
    </customSheetView>
    <customSheetView guid="{6E4DD380-63C5-46F9-A014-811CE342EF8F}" scale="85" hiddenRows="1" state="hidden">
      <selection activeCell="J147" sqref="J147"/>
      <pageMargins left="0.7" right="0.7" top="0.75" bottom="0.75" header="0.3" footer="0.3"/>
      <pageSetup orientation="portrait"/>
    </customSheetView>
  </customSheetViews>
  <mergeCells count="6">
    <mergeCell ref="A2:A3"/>
    <mergeCell ref="A25:A26"/>
    <mergeCell ref="A48:A49"/>
    <mergeCell ref="L2:L3"/>
    <mergeCell ref="L25:L26"/>
    <mergeCell ref="L48:L49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Q2006"/>
  <sheetViews>
    <sheetView topLeftCell="A4" workbookViewId="0">
      <selection activeCell="E14" sqref="E14"/>
    </sheetView>
  </sheetViews>
  <sheetFormatPr defaultColWidth="9.109375" defaultRowHeight="13.2"/>
  <cols>
    <col min="1" max="1" width="22.33203125" style="2" customWidth="1"/>
    <col min="2" max="2" width="13.44140625" style="2" customWidth="1"/>
    <col min="3" max="3" width="47.5546875" style="2" customWidth="1"/>
    <col min="4" max="4" width="14.5546875" style="2" customWidth="1"/>
    <col min="5" max="5" width="26.5546875" style="2" customWidth="1"/>
    <col min="6" max="6" width="26.33203125" style="2" customWidth="1"/>
    <col min="7" max="7" width="12.33203125" style="2" customWidth="1"/>
    <col min="8" max="8" width="26.33203125" style="2" customWidth="1"/>
    <col min="9" max="9" width="12.33203125" style="2" customWidth="1"/>
    <col min="10" max="10" width="26.33203125" style="2" customWidth="1"/>
    <col min="11" max="11" width="12.33203125" style="2" customWidth="1"/>
    <col min="12" max="12" width="26.33203125" style="2" customWidth="1"/>
    <col min="13" max="13" width="12.33203125" style="2" customWidth="1"/>
    <col min="14" max="14" width="26.33203125" style="2" customWidth="1"/>
    <col min="15" max="15" width="12.33203125" style="2" customWidth="1"/>
    <col min="16" max="16384" width="9.109375" style="2"/>
  </cols>
  <sheetData>
    <row r="1" spans="1:17">
      <c r="A1" s="67" t="s">
        <v>120</v>
      </c>
      <c r="B1" s="67"/>
      <c r="C1" s="68"/>
      <c r="D1" s="68"/>
    </row>
    <row r="2" spans="1:17">
      <c r="B2" s="69" t="s">
        <v>95</v>
      </c>
      <c r="C2" s="70"/>
      <c r="D2" s="70"/>
      <c r="F2" s="1"/>
      <c r="H2" s="1"/>
      <c r="J2" s="1"/>
      <c r="L2" s="1"/>
      <c r="N2" s="1"/>
    </row>
    <row r="3" spans="1:17">
      <c r="B3" s="71" t="s">
        <v>97</v>
      </c>
      <c r="C3" s="72"/>
      <c r="D3" s="72"/>
    </row>
    <row r="4" spans="1:17">
      <c r="B4" s="73" t="s">
        <v>121</v>
      </c>
      <c r="C4" s="74"/>
      <c r="D4" s="74"/>
    </row>
    <row r="5" spans="1:17">
      <c r="A5" s="75"/>
      <c r="B5" s="76" t="s">
        <v>103</v>
      </c>
      <c r="C5" s="77"/>
      <c r="D5" s="77"/>
    </row>
    <row r="7" spans="1:17" ht="15" customHeight="1">
      <c r="A7" s="144" t="s">
        <v>92</v>
      </c>
      <c r="B7" s="144" t="s">
        <v>122</v>
      </c>
      <c r="C7" s="144" t="s">
        <v>14</v>
      </c>
      <c r="D7" s="144" t="s">
        <v>123</v>
      </c>
      <c r="E7" s="146" t="s">
        <v>124</v>
      </c>
      <c r="F7" s="132" t="s">
        <v>117</v>
      </c>
      <c r="G7" s="134"/>
      <c r="H7" s="132" t="s">
        <v>118</v>
      </c>
      <c r="I7" s="134"/>
      <c r="J7" s="132" t="s">
        <v>125</v>
      </c>
      <c r="K7" s="134"/>
      <c r="L7" s="132" t="s">
        <v>126</v>
      </c>
      <c r="M7" s="134"/>
      <c r="N7" s="132" t="s">
        <v>127</v>
      </c>
      <c r="O7" s="134"/>
    </row>
    <row r="8" spans="1:17">
      <c r="A8" s="145"/>
      <c r="B8" s="145"/>
      <c r="C8" s="145"/>
      <c r="D8" s="145"/>
      <c r="E8" s="147"/>
      <c r="F8" s="67" t="s">
        <v>128</v>
      </c>
      <c r="G8" s="67" t="s">
        <v>51</v>
      </c>
      <c r="H8" s="67" t="s">
        <v>128</v>
      </c>
      <c r="I8" s="67" t="s">
        <v>51</v>
      </c>
      <c r="J8" s="67" t="s">
        <v>128</v>
      </c>
      <c r="K8" s="67" t="s">
        <v>51</v>
      </c>
      <c r="L8" s="67" t="s">
        <v>128</v>
      </c>
      <c r="M8" s="67" t="s">
        <v>51</v>
      </c>
      <c r="N8" s="67" t="s">
        <v>128</v>
      </c>
      <c r="O8" s="67" t="s">
        <v>51</v>
      </c>
    </row>
    <row r="9" spans="1:17">
      <c r="A9" s="26"/>
      <c r="B9" s="26"/>
      <c r="C9" s="26"/>
      <c r="D9" s="26"/>
      <c r="E9" s="78" t="str">
        <f>IF(AND(ISBLANK(A9),ISBLANK(B9)),"",IF(ISBLANK(A9),B9,IF(ISBLANK(B9),A9,A9&amp;"/"&amp;B9)))</f>
        <v/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1"/>
      <c r="Q9" s="1"/>
    </row>
    <row r="10" spans="1:17">
      <c r="A10" s="26"/>
      <c r="B10" s="26"/>
      <c r="C10" s="26"/>
      <c r="D10" s="26"/>
      <c r="E10" s="78" t="str">
        <f t="shared" ref="E10:E33" si="0">IF(AND(ISBLANK(A10),ISBLANK(B10)),"",IF(ISBLANK(A10),B10,IF(ISBLANK(B10),A10,A10&amp;"/"&amp;B10)))</f>
        <v/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"/>
      <c r="Q10" s="1"/>
    </row>
    <row r="11" spans="1:17">
      <c r="A11" s="26"/>
      <c r="B11" s="26"/>
      <c r="C11" s="26"/>
      <c r="D11" s="26"/>
      <c r="E11" s="78" t="str">
        <f t="shared" si="0"/>
        <v/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1"/>
      <c r="Q11" s="1"/>
    </row>
    <row r="12" spans="1:17">
      <c r="A12" s="26"/>
      <c r="B12" s="26"/>
      <c r="C12" s="26"/>
      <c r="D12" s="26"/>
      <c r="E12" s="78" t="str">
        <f t="shared" si="0"/>
        <v/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1"/>
      <c r="Q12" s="1"/>
    </row>
    <row r="13" spans="1:17">
      <c r="A13" s="26"/>
      <c r="B13" s="26"/>
      <c r="C13" s="26"/>
      <c r="D13" s="26"/>
      <c r="E13" s="78" t="str">
        <f t="shared" si="0"/>
        <v/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1"/>
      <c r="Q13" s="1"/>
    </row>
    <row r="14" spans="1:17">
      <c r="A14" s="26"/>
      <c r="B14" s="26"/>
      <c r="C14" s="26"/>
      <c r="D14" s="26"/>
      <c r="E14" s="78" t="str">
        <f t="shared" si="0"/>
        <v/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1"/>
      <c r="Q14" s="1"/>
    </row>
    <row r="15" spans="1:17">
      <c r="A15" s="26"/>
      <c r="B15" s="26"/>
      <c r="C15" s="26"/>
      <c r="D15" s="26"/>
      <c r="E15" s="78" t="str">
        <f t="shared" si="0"/>
        <v/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1"/>
      <c r="Q15" s="1"/>
    </row>
    <row r="16" spans="1:17">
      <c r="A16" s="26"/>
      <c r="B16" s="26"/>
      <c r="C16" s="26"/>
      <c r="D16" s="26"/>
      <c r="E16" s="78" t="str">
        <f t="shared" si="0"/>
        <v/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1"/>
      <c r="Q16" s="1"/>
    </row>
    <row r="17" spans="1:17">
      <c r="A17" s="26"/>
      <c r="B17" s="26"/>
      <c r="C17" s="26"/>
      <c r="D17" s="26"/>
      <c r="E17" s="78" t="str">
        <f t="shared" si="0"/>
        <v/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1"/>
      <c r="Q17" s="1"/>
    </row>
    <row r="18" spans="1:17">
      <c r="A18" s="26"/>
      <c r="B18" s="26"/>
      <c r="C18" s="8"/>
      <c r="D18" s="8"/>
      <c r="E18" s="78" t="str">
        <f t="shared" si="0"/>
        <v/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1"/>
      <c r="Q18" s="1"/>
    </row>
    <row r="19" spans="1:17">
      <c r="A19" s="26"/>
      <c r="B19" s="26"/>
      <c r="C19" s="26"/>
      <c r="D19" s="26"/>
      <c r="E19" s="78" t="str">
        <f t="shared" si="0"/>
        <v/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1"/>
      <c r="Q19" s="1"/>
    </row>
    <row r="20" spans="1:17">
      <c r="A20" s="26"/>
      <c r="B20" s="26"/>
      <c r="C20" s="8"/>
      <c r="D20" s="8"/>
      <c r="E20" s="78" t="str">
        <f t="shared" si="0"/>
        <v/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1"/>
      <c r="Q20" s="1"/>
    </row>
    <row r="21" spans="1:17">
      <c r="A21" s="26"/>
      <c r="B21" s="26"/>
      <c r="C21" s="79"/>
      <c r="D21" s="79"/>
      <c r="E21" s="78" t="str">
        <f t="shared" si="0"/>
        <v/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1"/>
      <c r="Q21" s="1"/>
    </row>
    <row r="22" spans="1:17">
      <c r="A22" s="26"/>
      <c r="B22" s="26"/>
      <c r="C22" s="8"/>
      <c r="D22" s="8"/>
      <c r="E22" s="78" t="str">
        <f t="shared" si="0"/>
        <v/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1"/>
      <c r="Q22" s="1"/>
    </row>
    <row r="23" spans="1:17">
      <c r="A23" s="26"/>
      <c r="B23" s="26"/>
      <c r="C23" s="8"/>
      <c r="D23" s="8"/>
      <c r="E23" s="78" t="str">
        <f t="shared" si="0"/>
        <v/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1"/>
      <c r="Q23" s="1"/>
    </row>
    <row r="24" spans="1:17">
      <c r="A24" s="26"/>
      <c r="B24" s="26"/>
      <c r="C24" s="8"/>
      <c r="D24" s="8"/>
      <c r="E24" s="78" t="str">
        <f t="shared" si="0"/>
        <v/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1"/>
      <c r="Q24" s="1"/>
    </row>
    <row r="25" spans="1:17">
      <c r="A25" s="26"/>
      <c r="B25" s="26"/>
      <c r="C25" s="8"/>
      <c r="D25" s="8"/>
      <c r="E25" s="78" t="str">
        <f t="shared" si="0"/>
        <v/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1"/>
      <c r="Q25" s="1"/>
    </row>
    <row r="26" spans="1:17">
      <c r="A26" s="26"/>
      <c r="B26" s="26"/>
      <c r="C26" s="8"/>
      <c r="D26" s="8"/>
      <c r="E26" s="78" t="str">
        <f t="shared" si="0"/>
        <v/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1"/>
      <c r="Q26" s="1"/>
    </row>
    <row r="27" spans="1:17">
      <c r="A27" s="26"/>
      <c r="B27" s="26"/>
      <c r="C27" s="8"/>
      <c r="D27" s="8"/>
      <c r="E27" s="78" t="str">
        <f t="shared" si="0"/>
        <v/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1"/>
      <c r="Q27" s="1"/>
    </row>
    <row r="28" spans="1:17">
      <c r="A28" s="26"/>
      <c r="B28" s="26"/>
      <c r="C28" s="8"/>
      <c r="D28" s="8"/>
      <c r="E28" s="78" t="str">
        <f t="shared" si="0"/>
        <v/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1"/>
      <c r="Q28" s="1"/>
    </row>
    <row r="29" spans="1:17">
      <c r="A29" s="26"/>
      <c r="B29" s="26"/>
      <c r="C29" s="8"/>
      <c r="D29" s="8"/>
      <c r="E29" s="78" t="str">
        <f t="shared" si="0"/>
        <v/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1"/>
      <c r="Q29" s="1"/>
    </row>
    <row r="30" spans="1:17">
      <c r="A30" s="26"/>
      <c r="B30" s="26"/>
      <c r="C30" s="8"/>
      <c r="D30" s="8"/>
      <c r="E30" s="78" t="str">
        <f t="shared" si="0"/>
        <v/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1"/>
      <c r="Q30" s="1"/>
    </row>
    <row r="31" spans="1:17">
      <c r="A31" s="26"/>
      <c r="B31" s="26"/>
      <c r="C31" s="8"/>
      <c r="D31" s="8"/>
      <c r="E31" s="78" t="str">
        <f t="shared" si="0"/>
        <v/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1"/>
      <c r="Q31" s="1"/>
    </row>
    <row r="32" spans="1:17">
      <c r="A32" s="26"/>
      <c r="B32" s="26"/>
      <c r="C32" s="8"/>
      <c r="D32" s="8"/>
      <c r="E32" s="78" t="str">
        <f t="shared" si="0"/>
        <v/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1"/>
      <c r="Q32" s="1"/>
    </row>
    <row r="33" spans="1:17">
      <c r="A33" s="26"/>
      <c r="B33" s="26"/>
      <c r="C33" s="8"/>
      <c r="D33" s="8"/>
      <c r="E33" s="78" t="str">
        <f t="shared" si="0"/>
        <v/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1"/>
      <c r="Q33" s="1"/>
    </row>
    <row r="34" spans="1:17">
      <c r="A34" s="26"/>
      <c r="B34" s="26"/>
      <c r="C34" s="8"/>
      <c r="D34" s="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1"/>
      <c r="Q34" s="1"/>
    </row>
    <row r="35" spans="1:17">
      <c r="A35" s="26"/>
      <c r="B35" s="26"/>
      <c r="C35" s="8"/>
      <c r="D35" s="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1"/>
      <c r="Q35" s="1"/>
    </row>
    <row r="36" spans="1:17">
      <c r="A36" s="26"/>
      <c r="B36" s="26"/>
      <c r="C36" s="8"/>
      <c r="D36" s="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1"/>
      <c r="Q36" s="1"/>
    </row>
    <row r="37" spans="1:17">
      <c r="A37" s="26"/>
      <c r="B37" s="26"/>
      <c r="C37" s="8"/>
      <c r="D37" s="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1"/>
      <c r="Q37" s="1"/>
    </row>
    <row r="38" spans="1:17">
      <c r="A38" s="26"/>
      <c r="B38" s="26"/>
      <c r="C38" s="8"/>
      <c r="D38" s="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1"/>
      <c r="Q38" s="1"/>
    </row>
    <row r="39" spans="1:17">
      <c r="A39" s="26"/>
      <c r="B39" s="26"/>
      <c r="C39" s="8"/>
      <c r="D39" s="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1"/>
      <c r="Q39" s="1"/>
    </row>
    <row r="40" spans="1:17">
      <c r="A40" s="26"/>
      <c r="B40" s="26"/>
      <c r="C40" s="8"/>
      <c r="D40" s="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1:17">
      <c r="A41" s="26"/>
      <c r="B41" s="26"/>
      <c r="C41" s="8"/>
      <c r="D41" s="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1:17">
      <c r="A42" s="26"/>
      <c r="B42" s="26"/>
      <c r="C42" s="8"/>
      <c r="D42" s="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1:17">
      <c r="A43" s="26"/>
      <c r="B43" s="26"/>
      <c r="C43" s="8"/>
      <c r="D43" s="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1:17">
      <c r="A44" s="26"/>
      <c r="B44" s="26"/>
      <c r="C44" s="8"/>
      <c r="D44" s="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1:17">
      <c r="A45" s="26"/>
      <c r="B45" s="26"/>
      <c r="C45" s="8"/>
      <c r="D45" s="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1:17">
      <c r="A46" s="26"/>
      <c r="B46" s="26"/>
      <c r="C46" s="8"/>
      <c r="D46" s="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1:17">
      <c r="A47" s="26"/>
      <c r="B47" s="26"/>
      <c r="C47" s="8"/>
      <c r="D47" s="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1:17">
      <c r="A48" s="26"/>
      <c r="B48" s="26"/>
      <c r="C48" s="8"/>
      <c r="D48" s="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1:15">
      <c r="A49" s="26"/>
      <c r="B49" s="26"/>
      <c r="C49" s="8"/>
      <c r="D49" s="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1:15">
      <c r="A50" s="26"/>
      <c r="B50" s="26"/>
      <c r="C50" s="8"/>
      <c r="D50" s="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1:15">
      <c r="A51" s="26"/>
      <c r="B51" s="26"/>
      <c r="C51" s="8"/>
      <c r="D51" s="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1:15">
      <c r="A52" s="26"/>
      <c r="B52" s="26"/>
      <c r="C52" s="8"/>
      <c r="D52" s="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1:15">
      <c r="A53" s="26"/>
      <c r="B53" s="26"/>
      <c r="C53" s="8"/>
      <c r="D53" s="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1:15">
      <c r="A54" s="26"/>
      <c r="B54" s="26"/>
      <c r="C54" s="8"/>
      <c r="D54" s="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1:15">
      <c r="A55" s="26"/>
      <c r="B55" s="26"/>
      <c r="C55" s="8"/>
      <c r="D55" s="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1:15">
      <c r="A56" s="26"/>
      <c r="B56" s="26"/>
      <c r="C56" s="8"/>
      <c r="D56" s="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1:15">
      <c r="A57" s="26"/>
      <c r="B57" s="26"/>
      <c r="C57" s="8"/>
      <c r="D57" s="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1:15">
      <c r="A58" s="26"/>
      <c r="B58" s="26"/>
      <c r="C58" s="8"/>
      <c r="D58" s="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1:15">
      <c r="A59" s="26"/>
      <c r="B59" s="26"/>
      <c r="C59" s="8"/>
      <c r="D59" s="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1:15">
      <c r="A60" s="26"/>
      <c r="B60" s="26"/>
      <c r="C60" s="8"/>
      <c r="D60" s="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1:15">
      <c r="A61" s="26"/>
      <c r="B61" s="26"/>
      <c r="C61" s="8"/>
      <c r="D61" s="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1:15">
      <c r="A62" s="26"/>
      <c r="B62" s="26"/>
      <c r="C62" s="8"/>
      <c r="D62" s="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1:15">
      <c r="A63" s="26"/>
      <c r="B63" s="26"/>
      <c r="C63" s="26"/>
      <c r="D63" s="26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1:15">
      <c r="A64" s="26"/>
      <c r="B64" s="26"/>
      <c r="C64" s="8"/>
      <c r="D64" s="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1:15">
      <c r="A65" s="26"/>
      <c r="B65" s="26"/>
      <c r="C65" s="8"/>
      <c r="D65" s="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1:15">
      <c r="A66" s="26"/>
      <c r="B66" s="26"/>
      <c r="C66" s="8"/>
      <c r="D66" s="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1:15">
      <c r="A67" s="26"/>
      <c r="B67" s="26"/>
      <c r="C67" s="8"/>
      <c r="D67" s="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1:15">
      <c r="A68" s="26"/>
      <c r="B68" s="26"/>
      <c r="C68" s="8"/>
      <c r="D68" s="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1:15">
      <c r="A69" s="26"/>
      <c r="B69" s="26"/>
      <c r="C69" s="8"/>
      <c r="D69" s="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1:15">
      <c r="A70" s="26"/>
      <c r="B70" s="26"/>
      <c r="C70" s="8"/>
      <c r="D70" s="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1:15">
      <c r="A71" s="26"/>
      <c r="B71" s="26"/>
      <c r="C71" s="8"/>
      <c r="D71" s="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1:15">
      <c r="A72" s="26"/>
      <c r="B72" s="26"/>
      <c r="C72" s="8"/>
      <c r="D72" s="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1:15">
      <c r="A73" s="26"/>
      <c r="B73" s="26"/>
      <c r="C73" s="8"/>
      <c r="D73" s="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1:15">
      <c r="A74" s="26"/>
      <c r="B74" s="26"/>
      <c r="C74" s="8"/>
      <c r="D74" s="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1:15">
      <c r="A75" s="26"/>
      <c r="B75" s="26"/>
      <c r="C75" s="8"/>
      <c r="D75" s="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1:15">
      <c r="A76" s="26"/>
      <c r="B76" s="26"/>
      <c r="C76" s="8"/>
      <c r="D76" s="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1:15">
      <c r="A77" s="26"/>
      <c r="B77" s="26"/>
      <c r="C77" s="8"/>
      <c r="D77" s="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1:15">
      <c r="A78" s="26"/>
      <c r="B78" s="26"/>
      <c r="C78" s="8"/>
      <c r="D78" s="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>
      <c r="A79" s="26"/>
      <c r="B79" s="26"/>
      <c r="C79" s="8"/>
      <c r="D79" s="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1:15">
      <c r="A80" s="26"/>
      <c r="B80" s="26"/>
      <c r="C80" s="8"/>
      <c r="D80" s="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>
      <c r="A81" s="26"/>
      <c r="B81" s="26"/>
      <c r="C81" s="8"/>
      <c r="D81" s="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>
      <c r="A82" s="26"/>
      <c r="B82" s="26"/>
      <c r="C82" s="8"/>
      <c r="D82" s="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>
      <c r="A83" s="26"/>
      <c r="B83" s="26"/>
      <c r="C83" s="8"/>
      <c r="D83" s="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>
      <c r="A84" s="26"/>
      <c r="B84" s="26"/>
      <c r="C84" s="8"/>
      <c r="D84" s="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>
      <c r="A85" s="26"/>
      <c r="B85" s="26"/>
      <c r="C85" s="8"/>
      <c r="D85" s="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>
      <c r="A86" s="26"/>
      <c r="B86" s="26"/>
      <c r="C86" s="8"/>
      <c r="D86" s="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>
      <c r="A87" s="26"/>
      <c r="B87" s="26"/>
      <c r="C87" s="8"/>
      <c r="D87" s="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>
      <c r="A88" s="26"/>
      <c r="B88" s="26"/>
      <c r="C88" s="8"/>
      <c r="D88" s="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>
      <c r="A89" s="26"/>
      <c r="B89" s="26"/>
      <c r="C89" s="8"/>
      <c r="D89" s="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>
      <c r="A90" s="26"/>
      <c r="B90" s="26"/>
      <c r="C90" s="8"/>
      <c r="D90" s="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>
      <c r="A91" s="26"/>
      <c r="B91" s="26"/>
      <c r="C91" s="8"/>
      <c r="D91" s="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>
      <c r="A92" s="26"/>
      <c r="B92" s="26"/>
      <c r="C92" s="8"/>
      <c r="D92" s="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>
      <c r="A93" s="26"/>
      <c r="B93" s="26"/>
      <c r="C93" s="8"/>
      <c r="D93" s="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>
      <c r="A94" s="26"/>
      <c r="B94" s="26"/>
      <c r="C94" s="8"/>
      <c r="D94" s="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>
      <c r="A95" s="26"/>
      <c r="B95" s="26"/>
      <c r="C95" s="8"/>
      <c r="D95" s="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>
      <c r="A96" s="26"/>
      <c r="B96" s="26"/>
      <c r="C96" s="8"/>
      <c r="D96" s="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>
      <c r="A97" s="26"/>
      <c r="B97" s="26"/>
      <c r="C97" s="8"/>
      <c r="D97" s="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>
      <c r="A98" s="26"/>
      <c r="B98" s="26"/>
      <c r="C98" s="8"/>
      <c r="D98" s="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>
      <c r="A99" s="26"/>
      <c r="B99" s="26"/>
      <c r="C99" s="8"/>
      <c r="D99" s="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>
      <c r="A100" s="26"/>
      <c r="B100" s="26"/>
      <c r="C100" s="8"/>
      <c r="D100" s="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>
      <c r="A101" s="26"/>
      <c r="B101" s="26"/>
      <c r="C101" s="8"/>
      <c r="D101" s="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>
      <c r="A102" s="26"/>
      <c r="B102" s="26"/>
      <c r="C102" s="8"/>
      <c r="D102" s="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>
      <c r="A103" s="26"/>
      <c r="B103" s="26"/>
      <c r="C103" s="8"/>
      <c r="D103" s="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>
      <c r="A104" s="26"/>
      <c r="B104" s="26"/>
      <c r="C104" s="8"/>
      <c r="D104" s="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>
      <c r="A105" s="26"/>
      <c r="B105" s="26"/>
      <c r="C105" s="8"/>
      <c r="D105" s="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>
      <c r="A106" s="26"/>
      <c r="B106" s="26"/>
      <c r="C106" s="8"/>
      <c r="D106" s="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>
      <c r="A107" s="26"/>
      <c r="B107" s="26"/>
      <c r="C107" s="8"/>
      <c r="D107" s="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>
      <c r="A108" s="26"/>
      <c r="B108" s="26"/>
      <c r="C108" s="8"/>
      <c r="D108" s="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>
      <c r="A109" s="26"/>
      <c r="B109" s="26"/>
      <c r="C109" s="26"/>
      <c r="D109" s="26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>
      <c r="A110" s="26"/>
      <c r="B110" s="26"/>
      <c r="C110" s="8"/>
      <c r="D110" s="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>
      <c r="A111" s="26"/>
      <c r="B111" s="26"/>
      <c r="C111" s="8"/>
      <c r="D111" s="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>
      <c r="A112" s="26"/>
      <c r="B112" s="26"/>
      <c r="C112" s="8"/>
      <c r="D112" s="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>
      <c r="A113" s="26"/>
      <c r="B113" s="26"/>
      <c r="C113" s="8"/>
      <c r="D113" s="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>
      <c r="A114" s="26"/>
      <c r="B114" s="26"/>
      <c r="C114" s="8"/>
      <c r="D114" s="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>
      <c r="A115" s="26"/>
      <c r="B115" s="26"/>
      <c r="C115" s="8"/>
      <c r="D115" s="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>
      <c r="A116" s="26"/>
      <c r="B116" s="26"/>
      <c r="C116" s="8"/>
      <c r="D116" s="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>
      <c r="A117" s="26"/>
      <c r="B117" s="8"/>
      <c r="C117" s="8"/>
      <c r="D117" s="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>
      <c r="A118" s="26"/>
      <c r="B118" s="8"/>
      <c r="C118" s="8"/>
      <c r="D118" s="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>
      <c r="A119" s="26"/>
      <c r="B119" s="8"/>
      <c r="C119" s="8"/>
      <c r="D119" s="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>
      <c r="A120" s="26"/>
      <c r="B120" s="8"/>
      <c r="C120" s="8"/>
      <c r="D120" s="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>
      <c r="A121" s="26"/>
      <c r="B121" s="8"/>
      <c r="C121" s="8"/>
      <c r="D121" s="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>
      <c r="A122" s="26"/>
      <c r="B122" s="8"/>
      <c r="C122" s="8"/>
      <c r="D122" s="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>
      <c r="A123" s="26"/>
      <c r="B123" s="8"/>
      <c r="C123" s="8"/>
      <c r="D123" s="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>
      <c r="A124" s="26"/>
      <c r="B124" s="8"/>
      <c r="C124" s="8"/>
      <c r="D124" s="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>
      <c r="A125" s="26"/>
      <c r="B125" s="8"/>
      <c r="C125" s="8"/>
      <c r="D125" s="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>
      <c r="A126" s="26"/>
      <c r="B126" s="8"/>
      <c r="C126" s="8"/>
      <c r="D126" s="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>
      <c r="A127" s="26"/>
      <c r="B127" s="8"/>
      <c r="C127" s="8"/>
      <c r="D127" s="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>
      <c r="A128" s="26"/>
      <c r="B128" s="8"/>
      <c r="C128" s="8"/>
      <c r="D128" s="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>
      <c r="A129" s="26"/>
      <c r="B129" s="8"/>
      <c r="C129" s="8"/>
      <c r="D129" s="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>
      <c r="A130" s="26"/>
      <c r="B130" s="8"/>
      <c r="C130" s="8"/>
      <c r="D130" s="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>
      <c r="A131" s="26"/>
      <c r="B131" s="8"/>
      <c r="C131" s="8"/>
      <c r="D131" s="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>
      <c r="A132" s="26"/>
      <c r="B132" s="8"/>
      <c r="C132" s="8"/>
      <c r="D132" s="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>
      <c r="A133" s="26"/>
      <c r="B133" s="8"/>
      <c r="C133" s="8"/>
      <c r="D133" s="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>
      <c r="A134" s="26"/>
      <c r="B134" s="8"/>
      <c r="C134" s="8"/>
      <c r="D134" s="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>
      <c r="A135" s="26"/>
      <c r="B135" s="8"/>
      <c r="C135" s="8"/>
      <c r="D135" s="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>
      <c r="A136" s="26"/>
      <c r="B136" s="8"/>
      <c r="C136" s="8"/>
      <c r="D136" s="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>
      <c r="A137" s="26"/>
      <c r="B137" s="8"/>
      <c r="C137" s="8"/>
      <c r="D137" s="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>
      <c r="A138" s="26"/>
      <c r="B138" s="8"/>
      <c r="C138" s="8"/>
      <c r="D138" s="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>
      <c r="A139" s="26"/>
      <c r="B139" s="8"/>
      <c r="C139" s="8"/>
      <c r="D139" s="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>
      <c r="A140" s="26"/>
      <c r="B140" s="8"/>
      <c r="C140" s="8"/>
      <c r="D140" s="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>
      <c r="A141" s="26"/>
      <c r="B141" s="8"/>
      <c r="C141" s="8"/>
      <c r="D141" s="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>
      <c r="A142" s="26"/>
      <c r="B142" s="8"/>
      <c r="C142" s="8"/>
      <c r="D142" s="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>
      <c r="A143" s="26"/>
      <c r="B143" s="8"/>
      <c r="C143" s="8"/>
      <c r="D143" s="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>
      <c r="A144" s="26"/>
      <c r="B144" s="8"/>
      <c r="C144" s="8"/>
      <c r="D144" s="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>
      <c r="A145" s="26"/>
      <c r="B145" s="8"/>
      <c r="C145" s="8"/>
      <c r="D145" s="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>
      <c r="A146" s="26"/>
      <c r="B146" s="8"/>
      <c r="C146" s="8"/>
      <c r="D146" s="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>
      <c r="A147" s="26"/>
      <c r="B147" s="8"/>
      <c r="C147" s="8"/>
      <c r="D147" s="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>
      <c r="A148" s="26"/>
      <c r="B148" s="8"/>
      <c r="C148" s="8"/>
      <c r="D148" s="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>
      <c r="A149" s="26"/>
      <c r="B149" s="8"/>
      <c r="C149" s="8"/>
      <c r="D149" s="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>
      <c r="A150" s="26"/>
      <c r="B150" s="8"/>
      <c r="C150" s="8"/>
      <c r="D150" s="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>
      <c r="A151" s="26"/>
      <c r="B151" s="8"/>
      <c r="C151" s="8"/>
      <c r="D151" s="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>
      <c r="A152" s="26"/>
      <c r="B152" s="8"/>
      <c r="C152" s="8"/>
      <c r="D152" s="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>
      <c r="A153" s="26"/>
      <c r="B153" s="8"/>
      <c r="C153" s="8"/>
      <c r="D153" s="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>
      <c r="A154" s="26"/>
      <c r="B154" s="8"/>
      <c r="C154" s="8"/>
      <c r="D154" s="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>
      <c r="A155" s="26"/>
      <c r="B155" s="8"/>
      <c r="C155" s="8"/>
      <c r="D155" s="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>
      <c r="A156" s="26"/>
      <c r="B156" s="8"/>
      <c r="C156" s="8"/>
      <c r="D156" s="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>
      <c r="A157" s="26"/>
      <c r="B157" s="8"/>
      <c r="C157" s="8"/>
      <c r="D157" s="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>
      <c r="A158" s="26"/>
      <c r="B158" s="8"/>
      <c r="C158" s="8"/>
      <c r="D158" s="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>
      <c r="A159" s="26"/>
      <c r="B159" s="8"/>
      <c r="C159" s="8"/>
      <c r="D159" s="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>
      <c r="A160" s="26"/>
      <c r="B160" s="8"/>
      <c r="C160" s="8"/>
      <c r="D160" s="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>
      <c r="A161" s="26"/>
      <c r="B161" s="8"/>
      <c r="C161" s="8"/>
      <c r="D161" s="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>
      <c r="A162" s="26"/>
      <c r="B162" s="8"/>
      <c r="C162" s="8"/>
      <c r="D162" s="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>
      <c r="A163" s="26"/>
      <c r="B163" s="8"/>
      <c r="C163" s="8"/>
      <c r="D163" s="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>
      <c r="A164" s="26"/>
      <c r="B164" s="8"/>
      <c r="C164" s="8"/>
      <c r="D164" s="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>
      <c r="A165" s="26"/>
      <c r="B165" s="8"/>
      <c r="C165" s="8"/>
      <c r="D165" s="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>
      <c r="A166" s="26"/>
      <c r="B166" s="8"/>
      <c r="C166" s="8"/>
      <c r="D166" s="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>
      <c r="A167" s="26"/>
      <c r="B167" s="8"/>
      <c r="C167" s="8"/>
      <c r="D167" s="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>
      <c r="A168" s="26"/>
      <c r="B168" s="8"/>
      <c r="C168" s="8"/>
      <c r="D168" s="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>
      <c r="A169" s="26"/>
      <c r="B169" s="8"/>
      <c r="C169" s="8"/>
      <c r="D169" s="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>
      <c r="A170" s="26"/>
      <c r="B170" s="8"/>
      <c r="C170" s="8"/>
      <c r="D170" s="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>
      <c r="A171" s="26"/>
      <c r="B171" s="8"/>
      <c r="C171" s="8"/>
      <c r="D171" s="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>
      <c r="A172" s="26"/>
      <c r="B172" s="8"/>
      <c r="C172" s="8"/>
      <c r="D172" s="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>
      <c r="A173" s="26"/>
      <c r="B173" s="8"/>
      <c r="C173" s="8"/>
      <c r="D173" s="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>
      <c r="A174" s="26"/>
      <c r="B174" s="8"/>
      <c r="C174" s="8"/>
      <c r="D174" s="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>
      <c r="A175" s="26"/>
      <c r="B175" s="8"/>
      <c r="C175" s="8"/>
      <c r="D175" s="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>
      <c r="A176" s="26"/>
      <c r="B176" s="8"/>
      <c r="C176" s="8"/>
      <c r="D176" s="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>
      <c r="A177" s="26"/>
      <c r="B177" s="8"/>
      <c r="C177" s="8"/>
      <c r="D177" s="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>
      <c r="A178" s="26"/>
      <c r="B178" s="8"/>
      <c r="C178" s="8"/>
      <c r="D178" s="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>
      <c r="A179" s="26"/>
      <c r="B179" s="8"/>
      <c r="C179" s="8"/>
      <c r="D179" s="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>
      <c r="A180" s="26"/>
      <c r="B180" s="8"/>
      <c r="C180" s="8"/>
      <c r="D180" s="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>
      <c r="A181" s="26"/>
      <c r="B181" s="8"/>
      <c r="C181" s="8"/>
      <c r="D181" s="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>
      <c r="A182" s="26"/>
      <c r="B182" s="8"/>
      <c r="C182" s="8"/>
      <c r="D182" s="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>
      <c r="A183" s="26"/>
      <c r="B183" s="8"/>
      <c r="C183" s="8"/>
      <c r="D183" s="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>
      <c r="A184" s="26"/>
      <c r="B184" s="8"/>
      <c r="C184" s="8"/>
      <c r="D184" s="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>
      <c r="A185" s="26"/>
      <c r="B185" s="8"/>
      <c r="C185" s="8"/>
      <c r="D185" s="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>
      <c r="A186" s="26"/>
      <c r="B186" s="8"/>
      <c r="C186" s="8"/>
      <c r="D186" s="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>
      <c r="A187" s="8"/>
      <c r="B187" s="8"/>
      <c r="C187" s="8"/>
      <c r="D187" s="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>
      <c r="A188" s="8"/>
      <c r="B188" s="8"/>
      <c r="C188" s="8"/>
      <c r="D188" s="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>
      <c r="A189" s="8"/>
      <c r="B189" s="8"/>
      <c r="C189" s="8"/>
      <c r="D189" s="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>
      <c r="A190" s="8"/>
      <c r="B190" s="8"/>
      <c r="C190" s="8"/>
      <c r="D190" s="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>
      <c r="A191" s="8"/>
      <c r="B191" s="8"/>
      <c r="C191" s="8"/>
      <c r="D191" s="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>
      <c r="A192" s="8"/>
      <c r="B192" s="8"/>
      <c r="C192" s="8"/>
      <c r="D192" s="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>
      <c r="A193" s="8"/>
      <c r="B193" s="8"/>
      <c r="C193" s="8"/>
      <c r="D193" s="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>
      <c r="A194" s="8"/>
      <c r="B194" s="8"/>
      <c r="C194" s="8"/>
      <c r="D194" s="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>
      <c r="A195" s="8"/>
      <c r="B195" s="8"/>
      <c r="C195" s="8"/>
      <c r="D195" s="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>
      <c r="A196" s="8"/>
      <c r="B196" s="8"/>
      <c r="C196" s="8"/>
      <c r="D196" s="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>
      <c r="A197" s="8"/>
      <c r="B197" s="8"/>
      <c r="C197" s="8"/>
      <c r="D197" s="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>
      <c r="A198" s="8"/>
      <c r="B198" s="8"/>
      <c r="C198" s="8"/>
      <c r="D198" s="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>
      <c r="A199" s="8"/>
      <c r="B199" s="8"/>
      <c r="C199" s="8"/>
      <c r="D199" s="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>
      <c r="A200" s="8"/>
      <c r="B200" s="8"/>
      <c r="C200" s="8"/>
      <c r="D200" s="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>
      <c r="A201" s="8"/>
      <c r="B201" s="8"/>
      <c r="C201" s="8"/>
      <c r="D201" s="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>
      <c r="A202" s="8"/>
      <c r="B202" s="8"/>
      <c r="C202" s="8"/>
      <c r="D202" s="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>
      <c r="A203" s="8"/>
      <c r="B203" s="8"/>
      <c r="C203" s="8"/>
      <c r="D203" s="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>
      <c r="A204" s="8"/>
      <c r="B204" s="8"/>
      <c r="C204" s="8"/>
      <c r="D204" s="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>
      <c r="A205" s="8"/>
      <c r="B205" s="8"/>
      <c r="C205" s="8"/>
      <c r="D205" s="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>
      <c r="A206" s="8"/>
      <c r="B206" s="8"/>
      <c r="C206" s="8"/>
      <c r="D206" s="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5:1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5:1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5:1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5:1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5:1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5:1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5:1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5:1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5:1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5:1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5:15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5:15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5:15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5:15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5:15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5:15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5:1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5:15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5:15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5:15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5:15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5:15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5:15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5:1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5:15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5:15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5:1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5:15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5:15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5:15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5:15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5:15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5:15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5:15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5:15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5:15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5:1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5:15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5:15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5:15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5:15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5:1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5:15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5:15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5:15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5:15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5:1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5:15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5:15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5:15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5:15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5:15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5:15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5:15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5:15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5:15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5:1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5:15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5:15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5:15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5:15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5:15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5:15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5:15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5:15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5:15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5:1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5:15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5:15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5:15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5:15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5:15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5:15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5:15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5:15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5:15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5:1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5:15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5:15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5:15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5:15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5:15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5:15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5:15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5:15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5:15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5:1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5:15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5:15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5:15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5:15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5:15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5:15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5:15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5:15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5:15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5:1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5:15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5:15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5:15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5:15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5:15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5:15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5:15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5:15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5:15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5:1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5:15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5:15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5:15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5:15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5:15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5:15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5:15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5:15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5:15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5:1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5:15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5:15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5:15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5:15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5:15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5:15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5:15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5:15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5:15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5:1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5:15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5:15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5:15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5:15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5:15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5:15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5:15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5:15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5:15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5:1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5:15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5:15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5:15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5:15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5:15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5:15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5:15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5:15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5:15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5:1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5:15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5:15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5:15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5:15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5:15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5:15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5:15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5:15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5:15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5:1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5:15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5:15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5:15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5:15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5:15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5:15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5:15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5:15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5:15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5:1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5:15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5:15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5:15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5:15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5:15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5:15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5:15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5:15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5:15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5:1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5:15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5:15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5:15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5:15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5:15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5:15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5:15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5:15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5:15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5:1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5:15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5:15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5:15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5:15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5:15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5:15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5:15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5:15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5:15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5:1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5:15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5:15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5:15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5:15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5:15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5:15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5:15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5:15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5:15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5:1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5:15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5:15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5:15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5:15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5:15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5:15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5:15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5:15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5:15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5:1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5:15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5:15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5:15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5:15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5:15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5:15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5:15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5:15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5:15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5:1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5:15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5:15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5:15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5:1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5:15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5:15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5:15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5:15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5:15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5:1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5:1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5:15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5:1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5:15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5:15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5:15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5:15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5:15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5:1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5:1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5:15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5:15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5:15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5:15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5:15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5:15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5:15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5:1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5:1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5:1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5:15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5:15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5:15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5:15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5:15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5:15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5:1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5:1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5:15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5:1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5:15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5:15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5:15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5:15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5:15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5:15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5:15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5:15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5:15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5:1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5:15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5:15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5:15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5:15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5:15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5:15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5:15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5:15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5:15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5:1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5:15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5:15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5:15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5:15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5:15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5:15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5:15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5:15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5:15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5:1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5:15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5:15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5:15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5:15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5:15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5:15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5:15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5:15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5:15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5:1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5:15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5:15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5:15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5:15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5:15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5:15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5:15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5:15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5:15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5:1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5:15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5:15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5:15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5:15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5:15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5:15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5:15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5:15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5:15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5:1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5:15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5:15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5:15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5:15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5:15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5:15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5:15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5:15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5:15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5:1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5:15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5:15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5:15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5:15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5:15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5:15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5:15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5:15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5:15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5:1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5:15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5:15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5:15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5:15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5:15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5:15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5:15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5:15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5:15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5:1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5:15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5:15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5:15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5:15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5:15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5:15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5:15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5:15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5:15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5:1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5:15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5:15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5:15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5:15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5:15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5:15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5:15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5:15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5:15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5:1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5:15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5:15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5:15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5:15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5:15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5:15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5:15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5:15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5:15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5:1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5:15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5:15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5:15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5:15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5:15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5:15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5:15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5:15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5:15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5:1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5:15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5:15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5:15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5:15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5:15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5:15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5:15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5:15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5:15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5:1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5:15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5:15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5:15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5:15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5:15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5:15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5:15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5:15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5:15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5:1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5:15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5:15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5:15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5:15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5:15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5:15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5:15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5:15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5:15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5:1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5:15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5:15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5:15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5:15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5:15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5:15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5:15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5:15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5:15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5:1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5:15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5:15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5:15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5:15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5:15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5:15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5:15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5:15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5:15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5:1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5:15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5:15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5:15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5:15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5:15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5:15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5:15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5:15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5:15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5:1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5:15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5:15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5:15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5:15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5:15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5:15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5:15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5:15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5:15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5:1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5:15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5:15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5:15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5:15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5:15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5:15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5:15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5:15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5:15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5:1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5:15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5:15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5:15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5:15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5:15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5:15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5:15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5:15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5:15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5:1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5:15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5:15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5:15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5:15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5:15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5:15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5:15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5:15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5:15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5:1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5:15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5:15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5:15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5:15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5:15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5:15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5:15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5:15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5:15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5:1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5:15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5:15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5:15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5:15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5:15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5:15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5:15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5:15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5:15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5:1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5:15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5:15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5:15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5:15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5:15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5:15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5:15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5:15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5:15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5:1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5:15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5:15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5:15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5:15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5:15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5:15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5:15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5:15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5:15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5:1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5:15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5:15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5:15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5:15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5:15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5:15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5:15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5:15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5:15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5:1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5:15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5:15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5:15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5:15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5:15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5:15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5:15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5:15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5:15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5:1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5:15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5:15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5:15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5:15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5:15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5:15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5:15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5:15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5:15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5:1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5:15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5:15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5:15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5:15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5:15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5:15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5:15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5:15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5:15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5:1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5:15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5:15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5:15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5:15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5:15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5:15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5:15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5:15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5:15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5:1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5:15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5:15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5:15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5:15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5:15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5:15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5:15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5:15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5:15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5:1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5:15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5:15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5:15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5:15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5:15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5:15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5:15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5:15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5:15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5:1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5:15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5:15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5:15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5:15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5:15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5:15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5:15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5:15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5:15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5:1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5:15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5:15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5:15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5:15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5:15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5:15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5:15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5:15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5:15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5:1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5:15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5:15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5:15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5:15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5:15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5:15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5:15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5:15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5:15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5:1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5:15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5:15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5:15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5:15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5:15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5:15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5:15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5:15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5:15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5:1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5:15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5:15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5:15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5:15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5:15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5:15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5:15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5:15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5:15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5:1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5:15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5:15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5:15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5:15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5:15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5:15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5:15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5:15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5:15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5:1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5:15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5:15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5:15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5:15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5:15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5:15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5:15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5:15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5:15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5:1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5:15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5:15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5:15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5:15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5:15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5:15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5:15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5:15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5:15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5:1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5:15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5:15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5:15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5:15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5:15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5:15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5:15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5:15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5:15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5:1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5:15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5:15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5:15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5:15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5:15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5:15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5:15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5:15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5:15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5:1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5:15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5:15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5:15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5:15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5:15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5:15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5:15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5:15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5:15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5:1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5:15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5:15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5:15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5:15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5:15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5:15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5:15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5:15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5:15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5:1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5:15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5:15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5:15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5:15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5:15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5:15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5:15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5:15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5:15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5:1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5:15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5:15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5:15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5:15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5:15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5:15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5:15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5:15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5:15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5:1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5:15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5:15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5:15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5:15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5:15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5:15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5:15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5:15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5:15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5:1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5:15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5:15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5:15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5:15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5:15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5:15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5:15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5:15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5:15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5:1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5:15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5:15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5:15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5:15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5:15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5:15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5:15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5:15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5:15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5:1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5:15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5:15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5:15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5:15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5:15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5:15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5:15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5:15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5:15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5:1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5:15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5:15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5:15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5:15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5:15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5:15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5:15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5:15"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5:15"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spans="5:15"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spans="5:15"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spans="5:15"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spans="5:15"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spans="5:15"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  <row r="1010" spans="5:15"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</row>
    <row r="1011" spans="5:15"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spans="5:15"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</row>
    <row r="1013" spans="5:15"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</row>
    <row r="1014" spans="5:15"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5:15"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</row>
    <row r="1016" spans="5:15"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spans="5:15"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5:15"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</row>
    <row r="1019" spans="5:15"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</row>
    <row r="1020" spans="5:15"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spans="5:15"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</row>
    <row r="1022" spans="5:15"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</row>
    <row r="1023" spans="5:15"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5:15"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</row>
    <row r="1025" spans="5:15"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spans="5:15"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spans="5:15"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</row>
    <row r="1028" spans="5:15"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</row>
    <row r="1029" spans="5:15"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spans="5:15"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</row>
    <row r="1031" spans="5:15"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</row>
    <row r="1032" spans="5:15"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  <row r="1033" spans="5:15"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</row>
    <row r="1034" spans="5:15"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</row>
    <row r="1035" spans="5:15"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</row>
    <row r="1036" spans="5:15"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</row>
    <row r="1037" spans="5:15"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</row>
    <row r="1038" spans="5:15"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</row>
    <row r="1039" spans="5:15"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</row>
    <row r="1040" spans="5:15"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</row>
    <row r="1041" spans="5:15"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</row>
    <row r="1042" spans="5:15"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</row>
    <row r="1043" spans="5:15"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</row>
    <row r="1044" spans="5:15"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</row>
    <row r="1045" spans="5:15"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</row>
    <row r="1046" spans="5:15"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</row>
    <row r="1047" spans="5:15"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</row>
    <row r="1048" spans="5:15"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</row>
    <row r="1049" spans="5:15"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</row>
    <row r="1050" spans="5:15"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</row>
    <row r="1051" spans="5:15"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</row>
    <row r="1052" spans="5:15"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</row>
    <row r="1053" spans="5:15"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</row>
    <row r="1054" spans="5:15"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</row>
    <row r="1055" spans="5:15"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spans="5:15"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</row>
    <row r="1057" spans="5:15"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</row>
    <row r="1058" spans="5:15"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</row>
    <row r="1059" spans="5:15"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</row>
    <row r="1060" spans="5:15"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</row>
    <row r="1061" spans="5:15"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</row>
    <row r="1062" spans="5:15"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</row>
    <row r="1063" spans="5:15"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</row>
    <row r="1064" spans="5:15"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</row>
    <row r="1065" spans="5:15"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</row>
    <row r="1066" spans="5:15"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</row>
    <row r="1067" spans="5:15"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</row>
    <row r="1068" spans="5:15"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</row>
    <row r="1069" spans="5:15"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</row>
    <row r="1070" spans="5:15"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</row>
    <row r="1071" spans="5:15"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</row>
    <row r="1072" spans="5:15"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</row>
    <row r="1073" spans="5:15"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</row>
    <row r="1074" spans="5:15"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</row>
    <row r="1075" spans="5:15"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</row>
    <row r="1076" spans="5:15"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</row>
    <row r="1077" spans="5:15"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</row>
    <row r="1078" spans="5:15"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</row>
    <row r="1079" spans="5:15"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</row>
    <row r="1080" spans="5:15"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</row>
    <row r="1081" spans="5:15"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</row>
    <row r="1082" spans="5:15"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</row>
    <row r="1083" spans="5:15"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</row>
    <row r="1084" spans="5:15"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</row>
    <row r="1085" spans="5:15"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</row>
    <row r="1086" spans="5:15"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</row>
    <row r="1087" spans="5:15"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</row>
    <row r="1088" spans="5:15"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</row>
    <row r="1089" spans="5:15"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</row>
    <row r="1090" spans="5:15"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</row>
    <row r="1091" spans="5:15"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</row>
    <row r="1092" spans="5:15"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</row>
    <row r="1093" spans="5:15"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</row>
    <row r="1094" spans="5:15"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</row>
    <row r="1095" spans="5:15"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</row>
    <row r="1096" spans="5:15"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</row>
    <row r="1097" spans="5:15"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</row>
    <row r="1098" spans="5:15"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</row>
    <row r="1099" spans="5:15"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</row>
    <row r="1100" spans="5:15"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</row>
    <row r="1101" spans="5:15"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</row>
    <row r="1102" spans="5:15"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</row>
    <row r="1103" spans="5:15"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</row>
    <row r="1104" spans="5:15"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</row>
    <row r="1105" spans="5:15"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</row>
    <row r="1106" spans="5:15"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</row>
    <row r="1107" spans="5:15"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</row>
    <row r="1108" spans="5:15"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</row>
    <row r="1109" spans="5:15"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</row>
    <row r="1110" spans="5:15"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</row>
    <row r="1111" spans="5:15"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</row>
    <row r="1112" spans="5:15"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</row>
    <row r="1113" spans="5:15"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5:15"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</row>
    <row r="1115" spans="5:15"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</row>
    <row r="1116" spans="5:15"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</row>
    <row r="1117" spans="5:15"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</row>
    <row r="1118" spans="5:15"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</row>
    <row r="1119" spans="5:15"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</row>
    <row r="1120" spans="5:15"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</row>
    <row r="1121" spans="5:15"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</row>
    <row r="1122" spans="5:15"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</row>
    <row r="1123" spans="5:15"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</row>
    <row r="1124" spans="5:15"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</row>
    <row r="1125" spans="5:15"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</row>
    <row r="1126" spans="5:15"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</row>
    <row r="1127" spans="5:15"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</row>
    <row r="1128" spans="5:15"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</row>
    <row r="1129" spans="5:15"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</row>
    <row r="1130" spans="5:15"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</row>
    <row r="1131" spans="5:15"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</row>
    <row r="1132" spans="5:15"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</row>
    <row r="1133" spans="5:15"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</row>
    <row r="1134" spans="5:15"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</row>
    <row r="1135" spans="5:15"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</row>
    <row r="1136" spans="5:15"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</row>
    <row r="1137" spans="5:15"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</row>
    <row r="1138" spans="5:15"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</row>
    <row r="1139" spans="5:15"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</row>
    <row r="1140" spans="5:15"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</row>
    <row r="1141" spans="5:15"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</row>
    <row r="1142" spans="5:15"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</row>
    <row r="1143" spans="5:15"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</row>
    <row r="1144" spans="5:15"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</row>
    <row r="1145" spans="5:15"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</row>
    <row r="1146" spans="5:15"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</row>
    <row r="1147" spans="5:15"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</row>
    <row r="1148" spans="5:15"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</row>
    <row r="1149" spans="5:15"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</row>
    <row r="1150" spans="5:15"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</row>
    <row r="1151" spans="5:15"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</row>
    <row r="1152" spans="5:15"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</row>
    <row r="1153" spans="5:15"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</row>
    <row r="1154" spans="5:15"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</row>
    <row r="1155" spans="5:15"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</row>
    <row r="1156" spans="5:15"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</row>
    <row r="1157" spans="5:15"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</row>
    <row r="1158" spans="5:15"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</row>
    <row r="1159" spans="5:15"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</row>
    <row r="1160" spans="5:15"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</row>
    <row r="1161" spans="5:15"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</row>
    <row r="1162" spans="5:15"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</row>
    <row r="1163" spans="5:15"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</row>
    <row r="1164" spans="5:15"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</row>
    <row r="1165" spans="5:15"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</row>
    <row r="1166" spans="5:15"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</row>
    <row r="1167" spans="5:15"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</row>
    <row r="1168" spans="5:15"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</row>
    <row r="1169" spans="5:15"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</row>
    <row r="1170" spans="5:15"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</row>
    <row r="1171" spans="5:15"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</row>
    <row r="1172" spans="5:15"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</row>
    <row r="1173" spans="5:15"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</row>
    <row r="1174" spans="5:15"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</row>
    <row r="1175" spans="5:15"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</row>
    <row r="1176" spans="5:15"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</row>
    <row r="1177" spans="5:15"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</row>
    <row r="1178" spans="5:15"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</row>
    <row r="1179" spans="5:15"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</row>
    <row r="1180" spans="5:15"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</row>
    <row r="1181" spans="5:15"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</row>
    <row r="1182" spans="5:15"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</row>
    <row r="1183" spans="5:15"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</row>
    <row r="1184" spans="5:15"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</row>
    <row r="1185" spans="5:15"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</row>
    <row r="1186" spans="5:15"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</row>
    <row r="1187" spans="5:15"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</row>
    <row r="1188" spans="5:15"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</row>
    <row r="1189" spans="5:15"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</row>
    <row r="1190" spans="5:15"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</row>
    <row r="1191" spans="5:15"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</row>
    <row r="1192" spans="5:15"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</row>
    <row r="1193" spans="5:15"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</row>
    <row r="1194" spans="5:15"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</row>
    <row r="1195" spans="5:15"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</row>
    <row r="1196" spans="5:15"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</row>
    <row r="1197" spans="5:15"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</row>
    <row r="1198" spans="5:15"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</row>
    <row r="1199" spans="5:15"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</row>
    <row r="1200" spans="5:15"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</row>
    <row r="1201" spans="5:15"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</row>
    <row r="1202" spans="5:15"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</row>
    <row r="1203" spans="5:15"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</row>
    <row r="1204" spans="5:15"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</row>
    <row r="1205" spans="5:15"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</row>
    <row r="1206" spans="5:15"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</row>
    <row r="1207" spans="5:15"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</row>
    <row r="1208" spans="5:15"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</row>
    <row r="1209" spans="5:15"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</row>
    <row r="1210" spans="5:15"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</row>
    <row r="1211" spans="5:15"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</row>
    <row r="1212" spans="5:15"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</row>
    <row r="1213" spans="5:15"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</row>
    <row r="1214" spans="5:15"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</row>
    <row r="1215" spans="5:15"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</row>
    <row r="1216" spans="5:15"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</row>
    <row r="1217" spans="5:15"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</row>
    <row r="1218" spans="5:15"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</row>
    <row r="1219" spans="5:15"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</row>
    <row r="1220" spans="5:15"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</row>
    <row r="1221" spans="5:15"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</row>
    <row r="1222" spans="5:15"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</row>
    <row r="1223" spans="5:15"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</row>
    <row r="1224" spans="5:15"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</row>
    <row r="1225" spans="5:15"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</row>
    <row r="1226" spans="5:15"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</row>
    <row r="1227" spans="5:15"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</row>
    <row r="1228" spans="5:15"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</row>
    <row r="1229" spans="5:15"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</row>
    <row r="1230" spans="5:15"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</row>
    <row r="1231" spans="5:15"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</row>
    <row r="1232" spans="5:15"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</row>
    <row r="1233" spans="5:15"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</row>
    <row r="1234" spans="5:15"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</row>
    <row r="1235" spans="5:15"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</row>
    <row r="1236" spans="5:15"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</row>
    <row r="1237" spans="5:15"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</row>
    <row r="1238" spans="5:15"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</row>
    <row r="1239" spans="5:15"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</row>
    <row r="1240" spans="5:15"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</row>
    <row r="1241" spans="5:15"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</row>
    <row r="1242" spans="5:15"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</row>
    <row r="1243" spans="5:15"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</row>
    <row r="1244" spans="5:15"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</row>
    <row r="1245" spans="5:15"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</row>
    <row r="1246" spans="5:15"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</row>
    <row r="1247" spans="5:15"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</row>
    <row r="1248" spans="5:15"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</row>
    <row r="1249" spans="5:15"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</row>
    <row r="1250" spans="5:15"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</row>
    <row r="1251" spans="5:15"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</row>
    <row r="1252" spans="5:15"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</row>
    <row r="1253" spans="5:15"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</row>
    <row r="1254" spans="5:15"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</row>
    <row r="1255" spans="5:15"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</row>
    <row r="1256" spans="5:15"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</row>
    <row r="1257" spans="5:15"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</row>
    <row r="1258" spans="5:15"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</row>
    <row r="1259" spans="5:15"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</row>
    <row r="1260" spans="5:15"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</row>
    <row r="1261" spans="5:15"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</row>
    <row r="1262" spans="5:15"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</row>
    <row r="1263" spans="5:15"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</row>
    <row r="1264" spans="5:15"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</row>
    <row r="1265" spans="5:15"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</row>
    <row r="1266" spans="5:15"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</row>
    <row r="1267" spans="5:15"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</row>
    <row r="1268" spans="5:15"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</row>
    <row r="1269" spans="5:15"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</row>
    <row r="1270" spans="5:15"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</row>
    <row r="1271" spans="5:15"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</row>
    <row r="1272" spans="5:15"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</row>
    <row r="1273" spans="5:15"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</row>
    <row r="1274" spans="5:15"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</row>
    <row r="1275" spans="5:15"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</row>
    <row r="1276" spans="5:15"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</row>
    <row r="1277" spans="5:15"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</row>
    <row r="1278" spans="5:15"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</row>
    <row r="1279" spans="5:15"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</row>
    <row r="1280" spans="5:15"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</row>
    <row r="1281" spans="5:15"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</row>
    <row r="1282" spans="5:15"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</row>
    <row r="1283" spans="5:15"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</row>
    <row r="1284" spans="5:15"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</row>
    <row r="1285" spans="5:15"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</row>
    <row r="1286" spans="5:15"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</row>
    <row r="1287" spans="5:15"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</row>
    <row r="1288" spans="5:15"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</row>
    <row r="1289" spans="5:15"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</row>
    <row r="1290" spans="5:15"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</row>
    <row r="1291" spans="5:15"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</row>
    <row r="1292" spans="5:15"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</row>
    <row r="1293" spans="5:15"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</row>
    <row r="1294" spans="5:15"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</row>
    <row r="1295" spans="5:15"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</row>
    <row r="1296" spans="5:15"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</row>
    <row r="1297" spans="5:15"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</row>
    <row r="1298" spans="5:15"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</row>
    <row r="1299" spans="5:15"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</row>
    <row r="1300" spans="5:15"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</row>
    <row r="1301" spans="5:15"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</row>
    <row r="1302" spans="5:15"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</row>
    <row r="1303" spans="5:15"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</row>
    <row r="1304" spans="5:15"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</row>
    <row r="1305" spans="5:15"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</row>
    <row r="1306" spans="5:15"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</row>
    <row r="1307" spans="5:15"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</row>
    <row r="1308" spans="5:15"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</row>
    <row r="1309" spans="5:15"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</row>
    <row r="1310" spans="5:15"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</row>
    <row r="1311" spans="5:15"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</row>
    <row r="1312" spans="5:15"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</row>
    <row r="1313" spans="5:15"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</row>
    <row r="1314" spans="5:15"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</row>
    <row r="1315" spans="5:15"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</row>
    <row r="1316" spans="5:15"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</row>
    <row r="1317" spans="5:15"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</row>
    <row r="1318" spans="5:15"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</row>
    <row r="1319" spans="5:15"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</row>
    <row r="1320" spans="5:15"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</row>
    <row r="1321" spans="5:15"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</row>
    <row r="1322" spans="5:15"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</row>
    <row r="1323" spans="5:15"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</row>
    <row r="1324" spans="5:15"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</row>
    <row r="1325" spans="5:15"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</row>
    <row r="1326" spans="5:15"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</row>
    <row r="1327" spans="5:15"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</row>
    <row r="1328" spans="5:15"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</row>
    <row r="1329" spans="5:15"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</row>
    <row r="1330" spans="5:15"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</row>
    <row r="1331" spans="5:15"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</row>
    <row r="1332" spans="5:15"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</row>
    <row r="1333" spans="5:15"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</row>
    <row r="1334" spans="5:15"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</row>
    <row r="1335" spans="5:15"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</row>
    <row r="1336" spans="5:15"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</row>
    <row r="1337" spans="5:15"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</row>
    <row r="1338" spans="5:15"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</row>
    <row r="1339" spans="5:15"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</row>
    <row r="1340" spans="5:15"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</row>
    <row r="1341" spans="5:15"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</row>
    <row r="1342" spans="5:15"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</row>
    <row r="1343" spans="5:15"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</row>
    <row r="1344" spans="5:15"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</row>
    <row r="1345" spans="5:15"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</row>
    <row r="1346" spans="5:15"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</row>
    <row r="1347" spans="5:15"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</row>
    <row r="1348" spans="5:15"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</row>
    <row r="1349" spans="5:15"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</row>
    <row r="1350" spans="5:15"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</row>
    <row r="1351" spans="5:15"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</row>
    <row r="1352" spans="5:15"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</row>
    <row r="1353" spans="5:15"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</row>
    <row r="1354" spans="5:15"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</row>
    <row r="1355" spans="5:15"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</row>
    <row r="1356" spans="5:15"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</row>
    <row r="1357" spans="5:15"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</row>
    <row r="1358" spans="5:15"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</row>
    <row r="1359" spans="5:15"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</row>
    <row r="1360" spans="5:15"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</row>
    <row r="1361" spans="5:15"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</row>
    <row r="1362" spans="5:15"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</row>
    <row r="1363" spans="5:15"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</row>
    <row r="1364" spans="5:15"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</row>
    <row r="1365" spans="5:15"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</row>
    <row r="1366" spans="5:15"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</row>
    <row r="1367" spans="5:15"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</row>
    <row r="1368" spans="5:15"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</row>
    <row r="1369" spans="5:15"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</row>
    <row r="1370" spans="5:15"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</row>
    <row r="1371" spans="5:15"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</row>
    <row r="1372" spans="5:15"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</row>
    <row r="1373" spans="5:15"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</row>
    <row r="1374" spans="5:15"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</row>
    <row r="1375" spans="5:15"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</row>
    <row r="1376" spans="5:15"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</row>
    <row r="1377" spans="5:15"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</row>
    <row r="1378" spans="5:15"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</row>
    <row r="1379" spans="5:15"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</row>
    <row r="1380" spans="5:15"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</row>
    <row r="1381" spans="5:15"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</row>
    <row r="1382" spans="5:15"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</row>
    <row r="1383" spans="5:15"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</row>
    <row r="1384" spans="5:15"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</row>
    <row r="1385" spans="5:15"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</row>
    <row r="1386" spans="5:15"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</row>
    <row r="1387" spans="5:15"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</row>
    <row r="1388" spans="5:15"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</row>
    <row r="1389" spans="5:15"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</row>
    <row r="1390" spans="5:15"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</row>
    <row r="1391" spans="5:15"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</row>
    <row r="1392" spans="5:15"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</row>
    <row r="1393" spans="5:15"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</row>
    <row r="1394" spans="5:15"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</row>
    <row r="1395" spans="5:15"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</row>
    <row r="1396" spans="5:15"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</row>
    <row r="1397" spans="5:15"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</row>
    <row r="1398" spans="5:15"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</row>
    <row r="1399" spans="5:15"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</row>
    <row r="1400" spans="5:15"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</row>
    <row r="1401" spans="5:15"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</row>
    <row r="1402" spans="5:15"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</row>
    <row r="1403" spans="5:15"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</row>
    <row r="1404" spans="5:15"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</row>
    <row r="1405" spans="5:15"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</row>
    <row r="1406" spans="5:15"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</row>
    <row r="1407" spans="5:15"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</row>
    <row r="1408" spans="5:15"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</row>
    <row r="1409" spans="5:15"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</row>
    <row r="1410" spans="5:15"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</row>
    <row r="1411" spans="5:15"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</row>
    <row r="1412" spans="5:15"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</row>
    <row r="1413" spans="5:15"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</row>
    <row r="1414" spans="5:15"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</row>
    <row r="1415" spans="5:15"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</row>
    <row r="1416" spans="5:15"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</row>
    <row r="1417" spans="5:15"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</row>
    <row r="1418" spans="5:15"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</row>
    <row r="1419" spans="5:15"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</row>
    <row r="1420" spans="5:15"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</row>
    <row r="1421" spans="5:15"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</row>
    <row r="1422" spans="5:15"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</row>
    <row r="1423" spans="5:15"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</row>
    <row r="1424" spans="5:15"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</row>
    <row r="1425" spans="5:15"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</row>
    <row r="1426" spans="5:15"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</row>
    <row r="1427" spans="5:15"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</row>
    <row r="1428" spans="5:15"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</row>
    <row r="1429" spans="5:15"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</row>
    <row r="1430" spans="5:15"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</row>
    <row r="1431" spans="5:15"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</row>
    <row r="1432" spans="5:15"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</row>
    <row r="1433" spans="5:15"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</row>
    <row r="1434" spans="5:15"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</row>
    <row r="1435" spans="5:15"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</row>
    <row r="1436" spans="5:15"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</row>
    <row r="1437" spans="5:15"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</row>
    <row r="1438" spans="5:15"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</row>
    <row r="1439" spans="5:15"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</row>
    <row r="1440" spans="5:15"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</row>
    <row r="1441" spans="5:15"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</row>
    <row r="1442" spans="5:15"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</row>
    <row r="1443" spans="5:15"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</row>
    <row r="1444" spans="5:15"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</row>
    <row r="1445" spans="5:15"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</row>
    <row r="1446" spans="5:15"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</row>
    <row r="1447" spans="5:15"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</row>
    <row r="1448" spans="5:15"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</row>
    <row r="1449" spans="5:15"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</row>
    <row r="1450" spans="5:15"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</row>
    <row r="1451" spans="5:15"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</row>
    <row r="1452" spans="5:15"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</row>
    <row r="1453" spans="5:15"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</row>
    <row r="1454" spans="5:15"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</row>
    <row r="1455" spans="5:15"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</row>
    <row r="1456" spans="5:15"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</row>
    <row r="1457" spans="5:15"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</row>
    <row r="1458" spans="5:15"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</row>
    <row r="1459" spans="5:15"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</row>
    <row r="1460" spans="5:15"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</row>
    <row r="1461" spans="5:15"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</row>
    <row r="1462" spans="5:15"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</row>
    <row r="1463" spans="5:15"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</row>
    <row r="1464" spans="5:15"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</row>
    <row r="1465" spans="5:15"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</row>
    <row r="1466" spans="5:15"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</row>
    <row r="1467" spans="5:15"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</row>
    <row r="1468" spans="5:15"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</row>
    <row r="1469" spans="5:15"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</row>
    <row r="1470" spans="5:15"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</row>
    <row r="1471" spans="5:15"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</row>
    <row r="1472" spans="5:15"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</row>
    <row r="1473" spans="5:15"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</row>
    <row r="1474" spans="5:15"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</row>
    <row r="1475" spans="5:15"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</row>
    <row r="1476" spans="5:15"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</row>
    <row r="1477" spans="5:15"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</row>
    <row r="1478" spans="5:15"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</row>
    <row r="1479" spans="5:15"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</row>
    <row r="1480" spans="5:15"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</row>
    <row r="1481" spans="5:15"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</row>
    <row r="1482" spans="5:15"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</row>
    <row r="1483" spans="5:15"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</row>
    <row r="1484" spans="5:15"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</row>
    <row r="1485" spans="5:15"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</row>
    <row r="1486" spans="5:15"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</row>
    <row r="1487" spans="5:15"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</row>
    <row r="1488" spans="5:15"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</row>
    <row r="1489" spans="5:15"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</row>
    <row r="1490" spans="5:15"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</row>
    <row r="1491" spans="5:15"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</row>
    <row r="1492" spans="5:15"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</row>
    <row r="1493" spans="5:15"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</row>
    <row r="1494" spans="5:15"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</row>
    <row r="1495" spans="5:15"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</row>
    <row r="1496" spans="5:15"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</row>
    <row r="1497" spans="5:15"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</row>
    <row r="1498" spans="5:15"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</row>
    <row r="1499" spans="5:15"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</row>
    <row r="1500" spans="5:15"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</row>
    <row r="1501" spans="5:15"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</row>
    <row r="1502" spans="5:15"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</row>
    <row r="1503" spans="5:15"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</row>
    <row r="1504" spans="5:15"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</row>
    <row r="1505" spans="5:15"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</row>
    <row r="1506" spans="5:15"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</row>
    <row r="1507" spans="5:15"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</row>
    <row r="1508" spans="5:15"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</row>
    <row r="1509" spans="5:15"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</row>
    <row r="1510" spans="5:15"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</row>
    <row r="1511" spans="5:15"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</row>
    <row r="1512" spans="5:15"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</row>
    <row r="1513" spans="5:15"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</row>
    <row r="1514" spans="5:15"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</row>
    <row r="1515" spans="5:15"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</row>
    <row r="1516" spans="5:15"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</row>
    <row r="1517" spans="5:15"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</row>
    <row r="1518" spans="5:15"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</row>
    <row r="1519" spans="5:15"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</row>
    <row r="1520" spans="5:15"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</row>
    <row r="1521" spans="5:15"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</row>
    <row r="1522" spans="5:15"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</row>
    <row r="1523" spans="5:15"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</row>
    <row r="1524" spans="5:15"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</row>
    <row r="1525" spans="5:15"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</row>
    <row r="1526" spans="5:15"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</row>
    <row r="1527" spans="5:15"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</row>
    <row r="1528" spans="5:15"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</row>
    <row r="1529" spans="5:15"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</row>
    <row r="1530" spans="5:15"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</row>
    <row r="1531" spans="5:15"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</row>
    <row r="1532" spans="5:15"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</row>
    <row r="1533" spans="5:15"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</row>
    <row r="1534" spans="5:15"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</row>
    <row r="1535" spans="5:15"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</row>
    <row r="1536" spans="5:15"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</row>
    <row r="1537" spans="5:15"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</row>
    <row r="1538" spans="5:15"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</row>
    <row r="1539" spans="5:15"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</row>
    <row r="1540" spans="5:15"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</row>
    <row r="1541" spans="5:15"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</row>
    <row r="1542" spans="5:15"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</row>
    <row r="1543" spans="5:15"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</row>
    <row r="1544" spans="5:15"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</row>
    <row r="1545" spans="5:15"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</row>
    <row r="1546" spans="5:15"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</row>
    <row r="1547" spans="5:15"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</row>
    <row r="1548" spans="5:15"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</row>
    <row r="1549" spans="5:15"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</row>
    <row r="1550" spans="5:15"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</row>
    <row r="1551" spans="5:15"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</row>
    <row r="1552" spans="5:15"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</row>
    <row r="1553" spans="5:15"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</row>
    <row r="1554" spans="5:15"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</row>
    <row r="1555" spans="5:15"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</row>
    <row r="1556" spans="5:15"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</row>
    <row r="1557" spans="5:15"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</row>
    <row r="1558" spans="5:15"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</row>
    <row r="1559" spans="5:15"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</row>
    <row r="1560" spans="5:15"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</row>
    <row r="1561" spans="5:15"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</row>
    <row r="1562" spans="5:15"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</row>
    <row r="1563" spans="5:15"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</row>
    <row r="1564" spans="5:15"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</row>
    <row r="1565" spans="5:15"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</row>
    <row r="1566" spans="5:15"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</row>
    <row r="1567" spans="5:15"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</row>
    <row r="1568" spans="5:15"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</row>
    <row r="1569" spans="5:15"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</row>
    <row r="1570" spans="5:15"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</row>
    <row r="1571" spans="5:15"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</row>
    <row r="1572" spans="5:15"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</row>
    <row r="1573" spans="5:15"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</row>
    <row r="1574" spans="5:15"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</row>
    <row r="1575" spans="5:15"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</row>
    <row r="1576" spans="5:15"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</row>
    <row r="1577" spans="5:15"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</row>
    <row r="1578" spans="5:15"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</row>
    <row r="1579" spans="5:15"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</row>
    <row r="1580" spans="5:15"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</row>
    <row r="1581" spans="5:15"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</row>
    <row r="1582" spans="5:15"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</row>
    <row r="1583" spans="5:15"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</row>
    <row r="1584" spans="5:15"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</row>
    <row r="1585" spans="5:15"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</row>
    <row r="1586" spans="5:15"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</row>
    <row r="1587" spans="5:15"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</row>
    <row r="1588" spans="5:15"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</row>
    <row r="1589" spans="5:15"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</row>
    <row r="1590" spans="5:15"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</row>
    <row r="1591" spans="5:15"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</row>
    <row r="1592" spans="5:15"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</row>
    <row r="1593" spans="5:15"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</row>
    <row r="1594" spans="5:15"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</row>
    <row r="1595" spans="5:15"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</row>
    <row r="1596" spans="5:15"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</row>
    <row r="1597" spans="5:15"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</row>
    <row r="1598" spans="5:15"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</row>
    <row r="1599" spans="5:15"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</row>
    <row r="1600" spans="5:15"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</row>
    <row r="1601" spans="5:15"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</row>
    <row r="1602" spans="5:15"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</row>
    <row r="1603" spans="5:15"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</row>
    <row r="1604" spans="5:15"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</row>
    <row r="1605" spans="5:15"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</row>
    <row r="1606" spans="5:15"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</row>
    <row r="1607" spans="5:15"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</row>
    <row r="1608" spans="5:15"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</row>
    <row r="1609" spans="5:15"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</row>
    <row r="1610" spans="5:15"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</row>
    <row r="1611" spans="5:15"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</row>
    <row r="1612" spans="5:15"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</row>
    <row r="1613" spans="5:15"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</row>
    <row r="1614" spans="5:15"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</row>
    <row r="1615" spans="5:15"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</row>
    <row r="1616" spans="5:15"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</row>
    <row r="1617" spans="5:15"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</row>
    <row r="1618" spans="5:15"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</row>
    <row r="1619" spans="5:15"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</row>
    <row r="1620" spans="5:15"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</row>
    <row r="1621" spans="5:15"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</row>
    <row r="1622" spans="5:15"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</row>
    <row r="1623" spans="5:15"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</row>
    <row r="1624" spans="5:15"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</row>
    <row r="1625" spans="5:15"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</row>
    <row r="1626" spans="5:15"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</row>
    <row r="1627" spans="5:15"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</row>
    <row r="1628" spans="5:15"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</row>
    <row r="1629" spans="5:15"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</row>
    <row r="1630" spans="5:15"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</row>
    <row r="1631" spans="5:15"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</row>
    <row r="1632" spans="5:15"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</row>
    <row r="1633" spans="5:15"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</row>
    <row r="1634" spans="5:15"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</row>
    <row r="1635" spans="5:15"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</row>
    <row r="1636" spans="5:15"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</row>
    <row r="1637" spans="5:15"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</row>
    <row r="1638" spans="5:15"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</row>
    <row r="1639" spans="5:15"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</row>
    <row r="1640" spans="5:15"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</row>
    <row r="1641" spans="5:15"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</row>
    <row r="1642" spans="5:15"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</row>
    <row r="1643" spans="5:15"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</row>
    <row r="1644" spans="5:15"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</row>
    <row r="1645" spans="5:15"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</row>
    <row r="1646" spans="5:15"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</row>
    <row r="1647" spans="5:15"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</row>
    <row r="1648" spans="5:15"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</row>
    <row r="1649" spans="5:15"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</row>
    <row r="1650" spans="5:15"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</row>
    <row r="1651" spans="5:15"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</row>
    <row r="1652" spans="5:15"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</row>
    <row r="1653" spans="5:15"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</row>
    <row r="1654" spans="5:15"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</row>
    <row r="1655" spans="5:15"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</row>
    <row r="1656" spans="5:15"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</row>
    <row r="1657" spans="5:15"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</row>
    <row r="1658" spans="5:15"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</row>
    <row r="1659" spans="5:15"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</row>
    <row r="1660" spans="5:15"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</row>
    <row r="1661" spans="5:15"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</row>
    <row r="1662" spans="5:15"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</row>
    <row r="1663" spans="5:15"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</row>
    <row r="1664" spans="5:15"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</row>
    <row r="1665" spans="5:15"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</row>
    <row r="1666" spans="5:15"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</row>
    <row r="1667" spans="5:15"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</row>
    <row r="1668" spans="5:15"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</row>
    <row r="1669" spans="5:15"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</row>
    <row r="1670" spans="5:15"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</row>
    <row r="1671" spans="5:15"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</row>
    <row r="1672" spans="5:15"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</row>
    <row r="1673" spans="5:15"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</row>
    <row r="1674" spans="5:15"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</row>
    <row r="1675" spans="5:15"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</row>
    <row r="1676" spans="5:15"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</row>
    <row r="1677" spans="5:15"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</row>
    <row r="1678" spans="5:15"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</row>
    <row r="1679" spans="5:15"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</row>
    <row r="1680" spans="5:15"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</row>
    <row r="1681" spans="5:15"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</row>
    <row r="1682" spans="5:15"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</row>
    <row r="1683" spans="5:15"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</row>
    <row r="1684" spans="5:15"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</row>
    <row r="1685" spans="5:15"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</row>
    <row r="1686" spans="5:15"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</row>
    <row r="1687" spans="5:15"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</row>
    <row r="1688" spans="5:15"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</row>
    <row r="1689" spans="5:15"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</row>
    <row r="1690" spans="5:15"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</row>
    <row r="1691" spans="5:15"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</row>
    <row r="1692" spans="5:15"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</row>
    <row r="1693" spans="5:15"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</row>
    <row r="1694" spans="5:15"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</row>
    <row r="1695" spans="5:15"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</row>
    <row r="1696" spans="5:15"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</row>
    <row r="1697" spans="5:15"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</row>
    <row r="1698" spans="5:15"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</row>
    <row r="1699" spans="5:15"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</row>
    <row r="1700" spans="5:15"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</row>
    <row r="1701" spans="5:15"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</row>
    <row r="1702" spans="5:15"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</row>
    <row r="1703" spans="5:15"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</row>
    <row r="1704" spans="5:15"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</row>
    <row r="1705" spans="5:15"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</row>
    <row r="1706" spans="5:15"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</row>
    <row r="1707" spans="5:15"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</row>
    <row r="1708" spans="5:15"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</row>
    <row r="1709" spans="5:15"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</row>
    <row r="1710" spans="5:15"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</row>
    <row r="1711" spans="5:15"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</row>
    <row r="1712" spans="5:15"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</row>
    <row r="1713" spans="5:15"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</row>
    <row r="1714" spans="5:15"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</row>
    <row r="1715" spans="5:15"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</row>
    <row r="1716" spans="5:15"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</row>
    <row r="1717" spans="5:15"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</row>
    <row r="1718" spans="5:15"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</row>
    <row r="1719" spans="5:15"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</row>
    <row r="1720" spans="5:15"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</row>
    <row r="1721" spans="5:15"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</row>
    <row r="1722" spans="5:15"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</row>
    <row r="1723" spans="5:15"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</row>
    <row r="1724" spans="5:15"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</row>
    <row r="1725" spans="5:15"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</row>
    <row r="1726" spans="5:15"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</row>
    <row r="1727" spans="5:15"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</row>
    <row r="1728" spans="5:15"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</row>
    <row r="1729" spans="5:15"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</row>
    <row r="1730" spans="5:15"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</row>
    <row r="1731" spans="5:15"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</row>
    <row r="1732" spans="5:15"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</row>
    <row r="1733" spans="5:15"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</row>
    <row r="1734" spans="5:15"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</row>
    <row r="1735" spans="5:15"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</row>
    <row r="1736" spans="5:15"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</row>
    <row r="1737" spans="5:15"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</row>
    <row r="1738" spans="5:15"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</row>
    <row r="1739" spans="5:15"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</row>
    <row r="1740" spans="5:15"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</row>
    <row r="1741" spans="5:15"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</row>
    <row r="1742" spans="5:15"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</row>
    <row r="1743" spans="5:15"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</row>
    <row r="1744" spans="5:15"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</row>
    <row r="1745" spans="5:15"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</row>
    <row r="1746" spans="5:15"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</row>
    <row r="1747" spans="5:15"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</row>
    <row r="1748" spans="5:15"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</row>
    <row r="1749" spans="5:15"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</row>
    <row r="1750" spans="5:15"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</row>
    <row r="1751" spans="5:15"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</row>
    <row r="1752" spans="5:15"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</row>
    <row r="1753" spans="5:15"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</row>
    <row r="1754" spans="5:15"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</row>
    <row r="1755" spans="5:15"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</row>
    <row r="1756" spans="5:15"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</row>
    <row r="1757" spans="5:15"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</row>
    <row r="1758" spans="5:15"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</row>
    <row r="1759" spans="5:15"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</row>
    <row r="1760" spans="5:15"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</row>
    <row r="1761" spans="5:15"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</row>
    <row r="1762" spans="5:15"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</row>
    <row r="1763" spans="5:15"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</row>
    <row r="1764" spans="5:15"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</row>
    <row r="1765" spans="5:15"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</row>
    <row r="1766" spans="5:15"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</row>
    <row r="1767" spans="5:15"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</row>
    <row r="1768" spans="5:15"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</row>
    <row r="1769" spans="5:15"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</row>
    <row r="1770" spans="5:15"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</row>
    <row r="1771" spans="5:15"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</row>
    <row r="1772" spans="5:15"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</row>
    <row r="1773" spans="5:15"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</row>
    <row r="1774" spans="5:15"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</row>
    <row r="1775" spans="5:15"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</row>
    <row r="1776" spans="5:15"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</row>
    <row r="1777" spans="5:15"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</row>
    <row r="1778" spans="5:15"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</row>
    <row r="1779" spans="5:15"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</row>
    <row r="1780" spans="5:15"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</row>
    <row r="1781" spans="5:15"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</row>
    <row r="1782" spans="5:15"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</row>
    <row r="1783" spans="5:15"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</row>
    <row r="1784" spans="5:15"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</row>
    <row r="1785" spans="5:15"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</row>
    <row r="1786" spans="5:15"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</row>
    <row r="1787" spans="5:15"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</row>
    <row r="1788" spans="5:15"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</row>
    <row r="1789" spans="5:15"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</row>
    <row r="1790" spans="5:15"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</row>
    <row r="1791" spans="5:15"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</row>
    <row r="1792" spans="5:15"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</row>
    <row r="1793" spans="5:15"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</row>
    <row r="1794" spans="5:15"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</row>
    <row r="1795" spans="5:15"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</row>
    <row r="1796" spans="5:15"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</row>
    <row r="1797" spans="5:15"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</row>
    <row r="1798" spans="5:15"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</row>
    <row r="1799" spans="5:15"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</row>
    <row r="1800" spans="5:15"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</row>
    <row r="1801" spans="5:15"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</row>
    <row r="1802" spans="5:15"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</row>
    <row r="1803" spans="5:15"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</row>
    <row r="1804" spans="5:15"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</row>
    <row r="1805" spans="5:15"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</row>
    <row r="1806" spans="5:15"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</row>
    <row r="1807" spans="5:15"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</row>
    <row r="1808" spans="5:15"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</row>
    <row r="1809" spans="5:15"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</row>
    <row r="1810" spans="5:15"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</row>
    <row r="1811" spans="5:15"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</row>
    <row r="1812" spans="5:15"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</row>
    <row r="1813" spans="5:15"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</row>
    <row r="1814" spans="5:15"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</row>
    <row r="1815" spans="5:15"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</row>
    <row r="1816" spans="5:15"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</row>
    <row r="1817" spans="5:15"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</row>
    <row r="1818" spans="5:15"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</row>
    <row r="1819" spans="5:15"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</row>
    <row r="1820" spans="5:15"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</row>
    <row r="1821" spans="5:15"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</row>
    <row r="1822" spans="5:15"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</row>
    <row r="1823" spans="5:15"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</row>
    <row r="1824" spans="5:15"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</row>
    <row r="1825" spans="5:15"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</row>
    <row r="1826" spans="5:15"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</row>
    <row r="1827" spans="5:15"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</row>
    <row r="1828" spans="5:15"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</row>
    <row r="1829" spans="5:15"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</row>
    <row r="1830" spans="5:15"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</row>
    <row r="1831" spans="5:15"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</row>
    <row r="1832" spans="5:15"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</row>
    <row r="1833" spans="5:15"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</row>
    <row r="1834" spans="5:15"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</row>
    <row r="1835" spans="5:15"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</row>
    <row r="1836" spans="5:15"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</row>
    <row r="1837" spans="5:15"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</row>
    <row r="1838" spans="5:15"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</row>
    <row r="1839" spans="5:15"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</row>
    <row r="1840" spans="5:15"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</row>
    <row r="1841" spans="5:15"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</row>
    <row r="1842" spans="5:15"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</row>
    <row r="1843" spans="5:15"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</row>
    <row r="1844" spans="5:15"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</row>
    <row r="1845" spans="5:15"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</row>
    <row r="1846" spans="5:15"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</row>
    <row r="1847" spans="5:15"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</row>
    <row r="1848" spans="5:15"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</row>
    <row r="1849" spans="5:15"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</row>
    <row r="1850" spans="5:15"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</row>
    <row r="1851" spans="5:15"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</row>
    <row r="1852" spans="5:15"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</row>
    <row r="1853" spans="5:15"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</row>
    <row r="1854" spans="5:15"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</row>
    <row r="1855" spans="5:15"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</row>
    <row r="1856" spans="5:15"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</row>
    <row r="1857" spans="5:15"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</row>
    <row r="1858" spans="5:15"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</row>
    <row r="1859" spans="5:15"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</row>
    <row r="1860" spans="5:15"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</row>
    <row r="1861" spans="5:15"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</row>
    <row r="1862" spans="5:15"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</row>
    <row r="1863" spans="5:15"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</row>
    <row r="1864" spans="5:15"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</row>
    <row r="1865" spans="5:15"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</row>
    <row r="1866" spans="5:15"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</row>
    <row r="1867" spans="5:15"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</row>
    <row r="1868" spans="5:15"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</row>
    <row r="1869" spans="5:15"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</row>
    <row r="1870" spans="5:15"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</row>
    <row r="1871" spans="5:15"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</row>
    <row r="1872" spans="5:15"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</row>
    <row r="1873" spans="5:15"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</row>
    <row r="1874" spans="5:15"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</row>
    <row r="1875" spans="5:15"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</row>
    <row r="1876" spans="5:15"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</row>
    <row r="1877" spans="5:15"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</row>
    <row r="1878" spans="5:15"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</row>
    <row r="1879" spans="5:15"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</row>
    <row r="1880" spans="5:15"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</row>
    <row r="1881" spans="5:15"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</row>
    <row r="1882" spans="5:15"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</row>
    <row r="1883" spans="5:15"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</row>
    <row r="1884" spans="5:15"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</row>
    <row r="1885" spans="5:15"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</row>
    <row r="1886" spans="5:15"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</row>
    <row r="1887" spans="5:15"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</row>
    <row r="1888" spans="5:15"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</row>
    <row r="1889" spans="5:15"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</row>
    <row r="1890" spans="5:15"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</row>
    <row r="1891" spans="5:15"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</row>
    <row r="1892" spans="5:15"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</row>
    <row r="1893" spans="5:15"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</row>
    <row r="1894" spans="5:15"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</row>
    <row r="1895" spans="5:15"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</row>
    <row r="1896" spans="5:15"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</row>
    <row r="1897" spans="5:15"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</row>
    <row r="1898" spans="5:15"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</row>
    <row r="1899" spans="5:15"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</row>
    <row r="1900" spans="5:15"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</row>
    <row r="1901" spans="5:15"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</row>
    <row r="1902" spans="5:15"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</row>
    <row r="1903" spans="5:15"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</row>
    <row r="1904" spans="5:15"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</row>
    <row r="1905" spans="5:15"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</row>
    <row r="1906" spans="5:15"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</row>
    <row r="1907" spans="5:15"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</row>
    <row r="1908" spans="5:15"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</row>
    <row r="1909" spans="5:15"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</row>
    <row r="1910" spans="5:15"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</row>
    <row r="1911" spans="5:15"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</row>
    <row r="1912" spans="5:15"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</row>
    <row r="1913" spans="5:15"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</row>
    <row r="1914" spans="5:15"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</row>
    <row r="1915" spans="5:15"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</row>
    <row r="1916" spans="5:15"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</row>
    <row r="1917" spans="5:15"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</row>
    <row r="1918" spans="5:15"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</row>
    <row r="1919" spans="5:15"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</row>
    <row r="1920" spans="5:15"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</row>
    <row r="1921" spans="5:15"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</row>
    <row r="1922" spans="5:15"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</row>
    <row r="1923" spans="5:15"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</row>
    <row r="1924" spans="5:15"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</row>
    <row r="1925" spans="5:15"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</row>
    <row r="1926" spans="5:15"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</row>
    <row r="1927" spans="5:15"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</row>
    <row r="1928" spans="5:15"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</row>
    <row r="1929" spans="5:15"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</row>
    <row r="1930" spans="5:15"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</row>
    <row r="1931" spans="5:15"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</row>
    <row r="1932" spans="5:15"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</row>
    <row r="1933" spans="5:15"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</row>
    <row r="1934" spans="5:15"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</row>
    <row r="1935" spans="5:15"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</row>
    <row r="1936" spans="5:15"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</row>
    <row r="1937" spans="5:15"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</row>
    <row r="1938" spans="5:15"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</row>
    <row r="1939" spans="5:15"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</row>
    <row r="1940" spans="5:15"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</row>
    <row r="1941" spans="5:15"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</row>
    <row r="1942" spans="5:15"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</row>
    <row r="1943" spans="5:15"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</row>
    <row r="1944" spans="5:15"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</row>
    <row r="1945" spans="5:15"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</row>
    <row r="1946" spans="5:15"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</row>
    <row r="1947" spans="5:15"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</row>
    <row r="1948" spans="5:15"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</row>
    <row r="1949" spans="5:15"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</row>
    <row r="1950" spans="5:15"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</row>
    <row r="1951" spans="5:15"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</row>
    <row r="1952" spans="5:15"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</row>
    <row r="1953" spans="5:15"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</row>
    <row r="1954" spans="5:15"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</row>
    <row r="1955" spans="5:15"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</row>
    <row r="1956" spans="5:15"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</row>
    <row r="1957" spans="5:15"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</row>
    <row r="1958" spans="5:15"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</row>
    <row r="1959" spans="5:15"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</row>
    <row r="1960" spans="5:15"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</row>
    <row r="1961" spans="5:15"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</row>
    <row r="1962" spans="5:15"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</row>
    <row r="1963" spans="5:15"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</row>
    <row r="1964" spans="5:15"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</row>
    <row r="1965" spans="5:15"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</row>
    <row r="1966" spans="5:15"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</row>
    <row r="1967" spans="5:15"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</row>
    <row r="1968" spans="5:15"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</row>
    <row r="1969" spans="5:15"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</row>
    <row r="1970" spans="5:15"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</row>
    <row r="1971" spans="5:15"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</row>
    <row r="1972" spans="5:15"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</row>
    <row r="1973" spans="5:15"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</row>
    <row r="1974" spans="5:15"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</row>
    <row r="1975" spans="5:15"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</row>
    <row r="1976" spans="5:15"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</row>
    <row r="1977" spans="5:15"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</row>
    <row r="1978" spans="5:15"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</row>
    <row r="1979" spans="5:15"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</row>
    <row r="1980" spans="5:15"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</row>
    <row r="1981" spans="5:15"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</row>
    <row r="1982" spans="5:15"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</row>
    <row r="1983" spans="5:15"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</row>
    <row r="1984" spans="5:15"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</row>
    <row r="1985" spans="5:15"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</row>
    <row r="1986" spans="5:15"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</row>
    <row r="1987" spans="5:15"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</row>
    <row r="1988" spans="5:15"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</row>
    <row r="1989" spans="5:15"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</row>
    <row r="1990" spans="5:15"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</row>
    <row r="1991" spans="5:15"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</row>
    <row r="1992" spans="5:15"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</row>
    <row r="1993" spans="5:15"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</row>
    <row r="1994" spans="5:15"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</row>
    <row r="1995" spans="5:15"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</row>
    <row r="1996" spans="5:15"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</row>
    <row r="1997" spans="5:15"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</row>
    <row r="1998" spans="5:15"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</row>
    <row r="1999" spans="5:15"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</row>
    <row r="2000" spans="5:15"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</row>
    <row r="2001" spans="6:15">
      <c r="F2001" s="1"/>
      <c r="G2001" s="1"/>
      <c r="H2001" s="1"/>
      <c r="I2001" s="1"/>
      <c r="J2001" s="1"/>
      <c r="K2001" s="1"/>
      <c r="L2001" s="1"/>
      <c r="M2001" s="1"/>
      <c r="N2001" s="1"/>
      <c r="O2001" s="1"/>
    </row>
    <row r="2002" spans="6:15">
      <c r="F2002" s="1"/>
      <c r="G2002" s="1"/>
      <c r="H2002" s="1"/>
      <c r="I2002" s="1"/>
      <c r="J2002" s="1"/>
      <c r="K2002" s="1"/>
      <c r="L2002" s="1"/>
      <c r="M2002" s="1"/>
      <c r="N2002" s="1"/>
      <c r="O2002" s="1"/>
    </row>
    <row r="2003" spans="6:15">
      <c r="F2003" s="1"/>
      <c r="G2003" s="1"/>
      <c r="H2003" s="1"/>
      <c r="I2003" s="1"/>
      <c r="J2003" s="1"/>
      <c r="K2003" s="1"/>
      <c r="L2003" s="1"/>
      <c r="M2003" s="1"/>
      <c r="N2003" s="1"/>
      <c r="O2003" s="1"/>
    </row>
    <row r="2004" spans="6:15">
      <c r="F2004" s="1"/>
      <c r="G2004" s="1"/>
      <c r="H2004" s="1"/>
      <c r="I2004" s="1"/>
      <c r="J2004" s="1"/>
      <c r="K2004" s="1"/>
      <c r="L2004" s="1"/>
      <c r="M2004" s="1"/>
      <c r="N2004" s="1"/>
      <c r="O2004" s="1"/>
    </row>
    <row r="2005" spans="6:15">
      <c r="F2005" s="1"/>
      <c r="G2005" s="1"/>
      <c r="H2005" s="1"/>
      <c r="I2005" s="1"/>
      <c r="J2005" s="1"/>
      <c r="K2005" s="1"/>
      <c r="L2005" s="1"/>
      <c r="M2005" s="1"/>
      <c r="N2005" s="1"/>
      <c r="O2005" s="1"/>
    </row>
    <row r="2006" spans="6:15">
      <c r="F2006" s="1"/>
      <c r="G2006" s="1"/>
      <c r="H2006" s="1"/>
      <c r="I2006" s="1"/>
      <c r="J2006" s="1"/>
      <c r="K2006" s="1"/>
      <c r="L2006" s="1"/>
      <c r="M2006" s="1"/>
      <c r="N2006" s="1"/>
      <c r="O2006" s="1"/>
    </row>
  </sheetData>
  <customSheetViews>
    <customSheetView guid="{73FE07CD-CB3A-4CF2-A325-2324C67C3A9F}" scale="81" state="hidden">
      <pane xSplit="6" ySplit="8" topLeftCell="G16" activePane="bottomRight" state="frozen"/>
      <pageMargins left="0.7" right="0.7" top="0.75" bottom="0.75" header="0.3" footer="0.3"/>
      <pageSetup orientation="portrait"/>
    </customSheetView>
    <customSheetView guid="{1A386C16-A172-4FFD-9694-1A7F4196D91C}" scale="81" state="hidden">
      <pane xSplit="6" ySplit="8" topLeftCell="G16" activePane="bottomRight" state="frozen"/>
      <pageMargins left="0.7" right="0.7" top="0.75" bottom="0.75" header="0.3" footer="0.3"/>
      <pageSetup orientation="portrait"/>
    </customSheetView>
    <customSheetView guid="{6E4DD380-63C5-46F9-A014-811CE342EF8F}" scale="81" state="hidden">
      <pane xSplit="6" ySplit="8" topLeftCell="G16" activePane="bottomRight" state="frozen"/>
      <pageMargins left="0.7" right="0.7" top="0.75" bottom="0.75" header="0.3" footer="0.3"/>
      <pageSetup orientation="portrait"/>
    </customSheetView>
    <customSheetView guid="{7964A350-7960-49AD-BBAE-B60393776134}" scale="81" state="hidden">
      <pane xSplit="6" ySplit="8" topLeftCell="G16" activePane="bottomRight" state="frozen"/>
      <pageMargins left="0.7" right="0.7" top="0.75" bottom="0.75" header="0.3" footer="0.3"/>
      <pageSetup orientation="portrait"/>
    </customSheetView>
  </customSheetViews>
  <mergeCells count="10">
    <mergeCell ref="F7:G7"/>
    <mergeCell ref="H7:I7"/>
    <mergeCell ref="J7:K7"/>
    <mergeCell ref="L7:M7"/>
    <mergeCell ref="N7:O7"/>
    <mergeCell ref="A7:A8"/>
    <mergeCell ref="B7:B8"/>
    <mergeCell ref="C7:C8"/>
    <mergeCell ref="D7:D8"/>
    <mergeCell ref="E7:E8"/>
  </mergeCells>
  <dataValidations count="1">
    <dataValidation type="list" allowBlank="1" showInputMessage="1" showErrorMessage="1" sqref="A9:A65536" xr:uid="{00000000-0002-0000-0400-000000000000}">
      <formula1>SourceDocument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Button 12">
              <controlPr defaultSize="0" print="0" autoPict="0" macro="[0]!FillTestsResults">
                <anchor moveWithCells="1" sizeWithCells="1">
                  <from>
                    <xdr:col>2</xdr:col>
                    <xdr:colOff>76200</xdr:colOff>
                    <xdr:row>1</xdr:row>
                    <xdr:rowOff>60960</xdr:rowOff>
                  </from>
                  <to>
                    <xdr:col>2</xdr:col>
                    <xdr:colOff>1668780</xdr:colOff>
                    <xdr:row>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outlinePr summaryBelow="0" summaryRight="0"/>
  </sheetPr>
  <dimension ref="A4:X2000"/>
  <sheetViews>
    <sheetView topLeftCell="A10" zoomScale="82" zoomScaleNormal="82" workbookViewId="0">
      <selection activeCell="L21" sqref="L21"/>
    </sheetView>
  </sheetViews>
  <sheetFormatPr defaultColWidth="9.109375" defaultRowHeight="13.8" outlineLevelCol="1"/>
  <cols>
    <col min="1" max="1" width="26.44140625" style="49" customWidth="1"/>
    <col min="2" max="2" width="73" style="49" customWidth="1"/>
    <col min="3" max="3" width="21.44140625" style="50" customWidth="1"/>
    <col min="4" max="6" width="12" style="50" customWidth="1"/>
    <col min="7" max="7" width="7.109375" style="49" customWidth="1" collapsed="1"/>
    <col min="8" max="8" width="8.44140625" style="49" hidden="1" customWidth="1" outlineLevel="1"/>
    <col min="9" max="9" width="13.5546875" style="50" hidden="1" customWidth="1" outlineLevel="1"/>
    <col min="10" max="10" width="28.88671875" style="49" hidden="1" customWidth="1" outlineLevel="1"/>
    <col min="11" max="12" width="13.88671875" style="49" hidden="1" customWidth="1" outlineLevel="1"/>
    <col min="13" max="13" width="5.6640625" style="49" customWidth="1" collapsed="1"/>
    <col min="14" max="14" width="8.88671875" style="49" hidden="1" customWidth="1" outlineLevel="1"/>
    <col min="15" max="15" width="24.5546875" style="50" hidden="1" customWidth="1" outlineLevel="1"/>
    <col min="16" max="16" width="28.88671875" style="49" hidden="1" customWidth="1" outlineLevel="1"/>
    <col min="17" max="18" width="13.88671875" style="49" hidden="1" customWidth="1" outlineLevel="1"/>
    <col min="19" max="19" width="5.6640625" style="49" customWidth="1" collapsed="1"/>
    <col min="20" max="20" width="8.44140625" style="49" hidden="1" customWidth="1" outlineLevel="1"/>
    <col min="21" max="21" width="13.5546875" style="50" hidden="1" customWidth="1" outlineLevel="1"/>
    <col min="22" max="22" width="28.88671875" style="49" hidden="1" customWidth="1" outlineLevel="1"/>
    <col min="23" max="24" width="13.88671875" style="49" hidden="1" customWidth="1" outlineLevel="1"/>
    <col min="25" max="16384" width="9.109375" style="49"/>
  </cols>
  <sheetData>
    <row r="4" spans="1:19" ht="14.4">
      <c r="A4" s="51" t="s">
        <v>129</v>
      </c>
    </row>
    <row r="5" spans="1:19">
      <c r="A5" s="52"/>
      <c r="B5" s="53"/>
    </row>
    <row r="6" spans="1:19">
      <c r="A6" s="53"/>
      <c r="B6" s="53"/>
      <c r="N6" s="50"/>
      <c r="P6" s="50"/>
      <c r="Q6" s="50"/>
      <c r="R6" s="50"/>
    </row>
    <row r="7" spans="1:19">
      <c r="A7" s="54"/>
      <c r="B7" s="7" t="s">
        <v>130</v>
      </c>
      <c r="C7" s="7"/>
      <c r="D7" s="7"/>
      <c r="E7" s="7"/>
      <c r="F7" s="7"/>
      <c r="G7" s="55">
        <f>SUBTOTAL(9,G8,G10)</f>
        <v>0</v>
      </c>
      <c r="I7" s="49"/>
      <c r="M7" s="55">
        <f>SUBTOTAL(9,M8,M10)</f>
        <v>0</v>
      </c>
      <c r="N7" s="50"/>
      <c r="P7" s="50"/>
      <c r="Q7" s="50"/>
      <c r="R7" s="50"/>
      <c r="S7" s="55">
        <f>SUBTOTAL(9,S8,S10)</f>
        <v>0</v>
      </c>
    </row>
    <row r="8" spans="1:19">
      <c r="A8" s="54"/>
      <c r="B8" s="7" t="s">
        <v>131</v>
      </c>
      <c r="C8" s="7" t="s">
        <v>132</v>
      </c>
      <c r="D8" s="7"/>
      <c r="E8" s="7"/>
      <c r="F8" s="7"/>
      <c r="G8" s="55">
        <f>G11+G12</f>
        <v>0</v>
      </c>
      <c r="M8" s="55">
        <f>M11+M12</f>
        <v>0</v>
      </c>
      <c r="N8" s="50"/>
      <c r="P8" s="50"/>
      <c r="Q8" s="50"/>
      <c r="R8" s="50"/>
      <c r="S8" s="55">
        <f>S11+S12</f>
        <v>0</v>
      </c>
    </row>
    <row r="9" spans="1:19">
      <c r="A9" s="53"/>
      <c r="B9" s="7" t="s">
        <v>133</v>
      </c>
      <c r="C9" s="7" t="s">
        <v>134</v>
      </c>
      <c r="D9" s="7"/>
      <c r="E9" s="7"/>
      <c r="F9" s="7"/>
      <c r="G9" s="55">
        <f>SUM(G13:G16)</f>
        <v>0</v>
      </c>
      <c r="M9" s="55">
        <f>SUM(M13:M16)</f>
        <v>0</v>
      </c>
      <c r="N9" s="50"/>
      <c r="P9" s="50"/>
      <c r="Q9" s="50"/>
      <c r="R9" s="50"/>
      <c r="S9" s="55">
        <f>SUM(S13:S16)</f>
        <v>0</v>
      </c>
    </row>
    <row r="10" spans="1:19" ht="14.25" customHeight="1">
      <c r="A10" s="4"/>
      <c r="B10" s="7" t="s">
        <v>135</v>
      </c>
      <c r="C10" s="7" t="s">
        <v>136</v>
      </c>
      <c r="D10" s="7"/>
      <c r="E10" s="7"/>
      <c r="F10" s="7"/>
      <c r="G10" s="55">
        <f>SUM(G13:G18)</f>
        <v>0</v>
      </c>
      <c r="M10" s="55">
        <f>SUM(M13:M18)</f>
        <v>0</v>
      </c>
      <c r="N10" s="50"/>
      <c r="P10" s="50"/>
      <c r="Q10" s="50"/>
      <c r="R10" s="50"/>
      <c r="S10" s="55">
        <f>SUM(S13:S18)</f>
        <v>0</v>
      </c>
    </row>
    <row r="11" spans="1:19" ht="14.25" customHeight="1">
      <c r="A11" s="54"/>
      <c r="B11" s="12" t="s">
        <v>95</v>
      </c>
      <c r="C11" s="12" t="s">
        <v>137</v>
      </c>
      <c r="D11" s="12"/>
      <c r="E11" s="12"/>
      <c r="F11" s="12"/>
      <c r="G11" s="56">
        <f>COUNTIF(I$21:I$8165,$B$11)</f>
        <v>0</v>
      </c>
      <c r="M11" s="56">
        <f>COUNTIF(O$21:O$8165,$B$11)</f>
        <v>0</v>
      </c>
      <c r="N11" s="50"/>
      <c r="P11" s="50"/>
      <c r="Q11" s="50"/>
      <c r="R11" s="50"/>
      <c r="S11" s="56">
        <f>COUNTIF(U$21:U$8165,$B$11)</f>
        <v>0</v>
      </c>
    </row>
    <row r="12" spans="1:19">
      <c r="A12" s="54"/>
      <c r="B12" s="15" t="s">
        <v>97</v>
      </c>
      <c r="C12" s="15" t="s">
        <v>138</v>
      </c>
      <c r="D12" s="15"/>
      <c r="E12" s="15"/>
      <c r="F12" s="15"/>
      <c r="G12" s="57">
        <f>COUNTIF(I$21:I$8165,$B$12)</f>
        <v>0</v>
      </c>
      <c r="M12" s="57">
        <f>COUNTIF(O$21:O$8165,$B$12)</f>
        <v>0</v>
      </c>
      <c r="N12" s="50"/>
      <c r="P12" s="50"/>
      <c r="Q12" s="50"/>
      <c r="R12" s="50"/>
      <c r="S12" s="57">
        <f>COUNTIF(U$21:U$8165,$B$12)</f>
        <v>0</v>
      </c>
    </row>
    <row r="13" spans="1:19">
      <c r="A13" s="54"/>
      <c r="B13" s="16" t="s">
        <v>98</v>
      </c>
      <c r="C13" s="16" t="s">
        <v>139</v>
      </c>
      <c r="D13" s="16"/>
      <c r="E13" s="16"/>
      <c r="F13" s="16"/>
      <c r="G13" s="58">
        <f>COUNTIF(I$21:I$8165,$B$13)</f>
        <v>0</v>
      </c>
      <c r="M13" s="58">
        <f>COUNTIF(O$21:O$8165,$B$13)</f>
        <v>0</v>
      </c>
      <c r="N13" s="50"/>
      <c r="P13" s="50"/>
      <c r="Q13" s="50"/>
      <c r="R13" s="50"/>
      <c r="S13" s="58">
        <f>COUNTIF(U$21:U$8165,$B$13)</f>
        <v>0</v>
      </c>
    </row>
    <row r="14" spans="1:19">
      <c r="A14" s="54"/>
      <c r="B14" s="16" t="s">
        <v>99</v>
      </c>
      <c r="C14" s="16" t="s">
        <v>140</v>
      </c>
      <c r="D14" s="16"/>
      <c r="E14" s="16"/>
      <c r="F14" s="16"/>
      <c r="G14" s="58">
        <f>COUNTIF(I$21:I$8165,$B$14)</f>
        <v>0</v>
      </c>
      <c r="M14" s="58">
        <f>COUNTIF(O$21:O$8165,$B$14)</f>
        <v>0</v>
      </c>
      <c r="N14" s="50"/>
      <c r="P14" s="50"/>
      <c r="Q14" s="50"/>
      <c r="R14" s="50"/>
      <c r="S14" s="58">
        <f>COUNTIF(U$21:U$8165,$B$14)</f>
        <v>0</v>
      </c>
    </row>
    <row r="15" spans="1:19">
      <c r="A15" s="54"/>
      <c r="B15" s="16" t="s">
        <v>100</v>
      </c>
      <c r="C15" s="16" t="s">
        <v>141</v>
      </c>
      <c r="D15" s="16"/>
      <c r="E15" s="16"/>
      <c r="F15" s="16"/>
      <c r="G15" s="58">
        <f>COUNTIF(I$21:I$8165,$B$15)</f>
        <v>0</v>
      </c>
      <c r="M15" s="58">
        <f>COUNTIF(O$21:O$8165,$B$15)</f>
        <v>0</v>
      </c>
      <c r="N15" s="50"/>
      <c r="P15" s="50"/>
      <c r="Q15" s="50"/>
      <c r="R15" s="50"/>
      <c r="S15" s="58">
        <f>COUNTIF(U$21:U$8165,$B$15)</f>
        <v>0</v>
      </c>
    </row>
    <row r="16" spans="1:19">
      <c r="A16" s="54"/>
      <c r="B16" s="16" t="s">
        <v>101</v>
      </c>
      <c r="C16" s="16" t="s">
        <v>142</v>
      </c>
      <c r="D16" s="16"/>
      <c r="E16" s="16"/>
      <c r="F16" s="16"/>
      <c r="G16" s="58">
        <f>COUNTIF(I$21:I$8165,$B$16)</f>
        <v>0</v>
      </c>
      <c r="M16" s="58">
        <f>COUNTIF(O$21:O$8165,$B$16)</f>
        <v>0</v>
      </c>
      <c r="N16" s="50"/>
      <c r="P16" s="50"/>
      <c r="Q16" s="50"/>
      <c r="R16" s="50"/>
      <c r="S16" s="58">
        <f>COUNTIF(U$21:U$8165,$B$16)</f>
        <v>0</v>
      </c>
    </row>
    <row r="17" spans="1:24">
      <c r="A17" s="54"/>
      <c r="B17" s="19" t="s">
        <v>102</v>
      </c>
      <c r="C17" s="19" t="s">
        <v>143</v>
      </c>
      <c r="D17" s="19"/>
      <c r="E17" s="19"/>
      <c r="F17" s="19"/>
      <c r="G17" s="59">
        <f>COUNTIF(I$21:I$8165,$B$17)</f>
        <v>0</v>
      </c>
      <c r="M17" s="59">
        <f>COUNTIF(O$21:O$8165,$B$17)</f>
        <v>0</v>
      </c>
      <c r="N17" s="50"/>
      <c r="P17" s="50"/>
      <c r="Q17" s="50"/>
      <c r="R17" s="50"/>
      <c r="S17" s="59">
        <f>COUNTIF(U$21:U$8165,$B$17)</f>
        <v>0</v>
      </c>
    </row>
    <row r="18" spans="1:24">
      <c r="A18" s="54"/>
      <c r="B18" s="20" t="s">
        <v>103</v>
      </c>
      <c r="C18" s="20" t="s">
        <v>144</v>
      </c>
      <c r="D18" s="20"/>
      <c r="E18" s="20"/>
      <c r="F18" s="20"/>
      <c r="G18" s="60">
        <f>COUNTIF(I$21:I$8165,$B$18)</f>
        <v>0</v>
      </c>
      <c r="M18" s="62">
        <f>COUNTIF(O$21:O$8165,$B$18)</f>
        <v>0</v>
      </c>
      <c r="N18" s="50"/>
      <c r="P18" s="50"/>
      <c r="Q18" s="50"/>
      <c r="R18" s="50"/>
      <c r="S18" s="62">
        <f>COUNTIF(U$21:U$8165,$B$18)</f>
        <v>0</v>
      </c>
    </row>
    <row r="19" spans="1:24">
      <c r="A19" s="53"/>
      <c r="B19" s="53"/>
      <c r="M19" s="63"/>
      <c r="N19" s="50"/>
      <c r="P19" s="50"/>
      <c r="Q19" s="50"/>
      <c r="R19" s="50"/>
      <c r="S19" s="63"/>
      <c r="T19" s="65"/>
      <c r="U19" s="66"/>
      <c r="V19" s="65"/>
      <c r="W19" s="65"/>
      <c r="X19" s="65"/>
    </row>
    <row r="20" spans="1:24" ht="15" customHeight="1">
      <c r="A20" s="53"/>
      <c r="B20" s="53"/>
      <c r="C20" s="2"/>
      <c r="D20" s="2"/>
      <c r="E20" s="2"/>
      <c r="F20" s="2"/>
    </row>
    <row r="21" spans="1:24" ht="49.5" customHeight="1">
      <c r="A21" s="21" t="s">
        <v>31</v>
      </c>
      <c r="B21" s="21" t="s">
        <v>33</v>
      </c>
      <c r="C21" s="21" t="s">
        <v>45</v>
      </c>
      <c r="D21" s="21" t="s">
        <v>145</v>
      </c>
      <c r="E21" s="21" t="s">
        <v>146</v>
      </c>
      <c r="F21" s="21" t="s">
        <v>147</v>
      </c>
      <c r="G21" s="32" t="s">
        <v>148</v>
      </c>
      <c r="H21" s="21" t="s">
        <v>49</v>
      </c>
      <c r="I21" s="21" t="s">
        <v>51</v>
      </c>
      <c r="J21" s="21" t="s">
        <v>69</v>
      </c>
      <c r="K21" s="21" t="s">
        <v>71</v>
      </c>
      <c r="L21" s="21" t="s">
        <v>149</v>
      </c>
      <c r="M21" s="32" t="s">
        <v>150</v>
      </c>
      <c r="N21" s="21" t="s">
        <v>49</v>
      </c>
      <c r="O21" s="21" t="s">
        <v>51</v>
      </c>
      <c r="P21" s="21" t="s">
        <v>69</v>
      </c>
      <c r="Q21" s="21" t="s">
        <v>71</v>
      </c>
      <c r="R21" s="21" t="s">
        <v>149</v>
      </c>
      <c r="S21" s="32" t="s">
        <v>151</v>
      </c>
      <c r="T21" s="21" t="s">
        <v>49</v>
      </c>
      <c r="U21" s="21" t="s">
        <v>51</v>
      </c>
      <c r="V21" s="21" t="s">
        <v>69</v>
      </c>
      <c r="W21" s="21" t="s">
        <v>71</v>
      </c>
      <c r="X21" s="21" t="s">
        <v>149</v>
      </c>
    </row>
    <row r="22" spans="1:24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4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</row>
    <row r="23" spans="1:2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4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</row>
    <row r="24" spans="1:2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4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</row>
    <row r="25" spans="1:2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4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</row>
    <row r="26" spans="1:2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4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</row>
    <row r="27" spans="1:2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</row>
    <row r="29" spans="1:2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</row>
    <row r="30" spans="1:24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</row>
    <row r="31" spans="1:24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4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</row>
    <row r="33" spans="1:24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</row>
    <row r="34" spans="1:24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</row>
    <row r="35" spans="1:24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</row>
    <row r="36" spans="1:24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</row>
    <row r="37" spans="1:24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</row>
    <row r="38" spans="1:24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</row>
    <row r="39" spans="1:24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</row>
    <row r="40" spans="1:24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</row>
    <row r="41" spans="1:24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</row>
    <row r="42" spans="1:24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</row>
    <row r="43" spans="1:24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</row>
    <row r="44" spans="1:2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</row>
    <row r="45" spans="1:2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</row>
    <row r="46" spans="1:2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</row>
    <row r="47" spans="1:2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</row>
    <row r="48" spans="1:2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</row>
    <row r="49" spans="1:2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</row>
    <row r="50" spans="1:2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</row>
    <row r="51" spans="1:2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</row>
    <row r="52" spans="1:2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</row>
    <row r="53" spans="1:2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</row>
    <row r="54" spans="1:2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</row>
    <row r="55" spans="1:24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</row>
    <row r="56" spans="1:2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</row>
    <row r="57" spans="1:2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</row>
    <row r="58" spans="1:2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</row>
    <row r="59" spans="1:2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</row>
    <row r="60" spans="1:24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</row>
    <row r="61" spans="1:24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</row>
    <row r="62" spans="1:24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</row>
    <row r="63" spans="1:24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</row>
    <row r="64" spans="1:2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</row>
    <row r="65" spans="1:24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</row>
    <row r="66" spans="1:24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</row>
    <row r="67" spans="1:24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</row>
    <row r="68" spans="1:24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</row>
    <row r="69" spans="1:24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</row>
    <row r="70" spans="1:24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</row>
    <row r="71" spans="1:24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</row>
    <row r="72" spans="1:24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</row>
    <row r="73" spans="1:24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</row>
    <row r="74" spans="1:2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</row>
    <row r="75" spans="1:24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</row>
    <row r="76" spans="1:24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</row>
    <row r="77" spans="1:24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</row>
    <row r="78" spans="1:24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</row>
    <row r="79" spans="1:24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</row>
    <row r="80" spans="1:24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</row>
    <row r="81" spans="1:24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</row>
    <row r="82" spans="1:24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</row>
    <row r="83" spans="1:24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</row>
    <row r="84" spans="1:2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</row>
    <row r="85" spans="1:24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</row>
    <row r="86" spans="1:24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</row>
    <row r="87" spans="1:24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</row>
    <row r="88" spans="1:24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</row>
    <row r="89" spans="1:24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</row>
    <row r="90" spans="1:24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</row>
    <row r="91" spans="1:24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</row>
    <row r="92" spans="1:24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</row>
    <row r="93" spans="1:24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</row>
    <row r="94" spans="1:2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</row>
    <row r="95" spans="1:24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</row>
    <row r="96" spans="1:24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</row>
    <row r="97" spans="1:24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</row>
    <row r="98" spans="1:24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</row>
    <row r="99" spans="1:24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</row>
    <row r="100" spans="1:24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</row>
    <row r="101" spans="1:24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</row>
    <row r="102" spans="1:24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</row>
    <row r="103" spans="1:24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</row>
    <row r="104" spans="1:2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</row>
    <row r="105" spans="1:24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</row>
    <row r="106" spans="1:24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</row>
    <row r="107" spans="1:24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</row>
    <row r="108" spans="1:24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</row>
    <row r="109" spans="1:24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</row>
    <row r="110" spans="1:24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</row>
    <row r="111" spans="1:24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</row>
    <row r="112" spans="1:24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</row>
    <row r="113" spans="1:24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</row>
    <row r="114" spans="1:2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</row>
    <row r="115" spans="1:24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</row>
    <row r="116" spans="1:24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</row>
    <row r="117" spans="1:24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</row>
    <row r="118" spans="1:24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</row>
    <row r="119" spans="1:24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</row>
    <row r="120" spans="1:24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</row>
    <row r="121" spans="1:24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</row>
    <row r="122" spans="1:24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</row>
    <row r="123" spans="1:24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</row>
    <row r="124" spans="1: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</row>
    <row r="125" spans="1:24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</row>
    <row r="126" spans="1:24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</row>
    <row r="128" spans="1:24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</row>
    <row r="129" spans="1:24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</row>
    <row r="130" spans="1:24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</row>
    <row r="131" spans="1:24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</row>
    <row r="132" spans="1:24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</row>
    <row r="133" spans="1:24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</row>
    <row r="134" spans="1:2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</row>
    <row r="135" spans="1:24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</row>
    <row r="136" spans="1:24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</row>
    <row r="137" spans="1:24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</row>
    <row r="138" spans="1:24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</row>
    <row r="139" spans="1:24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</row>
    <row r="140" spans="1:24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</row>
    <row r="141" spans="1:24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</row>
    <row r="142" spans="1:24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</row>
    <row r="143" spans="1:24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</row>
    <row r="144" spans="1:2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</row>
    <row r="145" spans="1:24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</row>
    <row r="146" spans="1:24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</row>
    <row r="147" spans="1:24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</row>
    <row r="148" spans="1:24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</row>
    <row r="149" spans="1:24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</row>
    <row r="150" spans="1:24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</row>
    <row r="151" spans="1:24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</row>
    <row r="152" spans="1:24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</row>
    <row r="153" spans="1:24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</row>
    <row r="154" spans="1:2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</row>
    <row r="155" spans="1:24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</row>
    <row r="156" spans="1:24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</row>
    <row r="157" spans="1:24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</row>
    <row r="158" spans="1:24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</row>
    <row r="159" spans="1:24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</row>
    <row r="160" spans="1:24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</row>
    <row r="161" spans="1:24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</row>
    <row r="162" spans="1:24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</row>
    <row r="163" spans="1:24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</row>
    <row r="164" spans="1:2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</row>
    <row r="165" spans="1:24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</row>
    <row r="166" spans="1:24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</row>
    <row r="167" spans="1:24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</row>
    <row r="168" spans="1:24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</row>
    <row r="169" spans="1:24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</row>
    <row r="170" spans="1:24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</row>
    <row r="171" spans="1:24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</row>
    <row r="172" spans="1:24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</row>
    <row r="173" spans="1:24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</row>
    <row r="174" spans="1:2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</row>
    <row r="175" spans="1:24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</row>
    <row r="176" spans="1:24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</row>
    <row r="177" spans="1:24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</row>
    <row r="178" spans="1:24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</row>
    <row r="179" spans="1:24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</row>
    <row r="180" spans="1:24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</row>
    <row r="181" spans="1:24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</row>
    <row r="182" spans="1:24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</row>
    <row r="183" spans="1:24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</row>
    <row r="184" spans="1:2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</row>
    <row r="185" spans="1:24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</row>
    <row r="186" spans="1:24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</row>
    <row r="187" spans="1:24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</row>
    <row r="188" spans="1:24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</row>
    <row r="189" spans="1:24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</row>
    <row r="190" spans="1:24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</row>
    <row r="191" spans="1:24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</row>
    <row r="192" spans="1:24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</row>
    <row r="193" spans="1:24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</row>
    <row r="194" spans="1:2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</row>
    <row r="195" spans="1:24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</row>
    <row r="196" spans="1:24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</row>
    <row r="197" spans="1:24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</row>
    <row r="198" spans="1:24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</row>
    <row r="199" spans="1:24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</row>
    <row r="200" spans="1:24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</row>
    <row r="201" spans="1:24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</row>
    <row r="202" spans="1:24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</row>
    <row r="203" spans="1:24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</row>
    <row r="204" spans="1:2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</row>
    <row r="205" spans="1:24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</row>
    <row r="206" spans="1:24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</row>
    <row r="207" spans="1:24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</row>
    <row r="208" spans="1:24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</row>
    <row r="209" spans="1:24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</row>
    <row r="210" spans="1:24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</row>
    <row r="211" spans="1:24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</row>
    <row r="212" spans="1:24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</row>
    <row r="213" spans="1:24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</row>
    <row r="214" spans="1:2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</row>
    <row r="215" spans="1:24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</row>
    <row r="216" spans="1:24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</row>
    <row r="217" spans="1:24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</row>
    <row r="218" spans="1:24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</row>
    <row r="219" spans="1:24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</row>
    <row r="220" spans="1:24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</row>
    <row r="221" spans="1:24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</row>
    <row r="222" spans="1:24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</row>
    <row r="223" spans="1:24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</row>
    <row r="224" spans="1: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</row>
    <row r="225" spans="1:24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</row>
    <row r="226" spans="1:24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</row>
    <row r="227" spans="1:24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</row>
    <row r="228" spans="1:24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</row>
    <row r="229" spans="1:24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</row>
    <row r="230" spans="1:24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</row>
    <row r="231" spans="1:24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</row>
    <row r="232" spans="1:24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</row>
    <row r="233" spans="1:24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</row>
    <row r="234" spans="1:2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</row>
    <row r="235" spans="1:24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</row>
    <row r="236" spans="1:24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</row>
    <row r="237" spans="1:24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</row>
    <row r="238" spans="1:24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</row>
    <row r="239" spans="1:24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</row>
    <row r="240" spans="1:24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</row>
    <row r="241" spans="1:24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</row>
    <row r="242" spans="1:24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</row>
    <row r="243" spans="1:24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</row>
    <row r="244" spans="1:2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</row>
    <row r="245" spans="1:24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</row>
    <row r="246" spans="1:24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</row>
    <row r="247" spans="1:24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</row>
    <row r="248" spans="1:24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</row>
    <row r="249" spans="1:24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</row>
    <row r="250" spans="1:24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</row>
    <row r="251" spans="1:24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</row>
    <row r="252" spans="1:24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</row>
    <row r="253" spans="1:24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</row>
    <row r="254" spans="1:2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</row>
    <row r="255" spans="1:24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</row>
    <row r="256" spans="1:24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</row>
    <row r="257" spans="1:24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</row>
    <row r="258" spans="1:24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</row>
    <row r="259" spans="1:24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</row>
    <row r="260" spans="1:24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</row>
    <row r="261" spans="1:24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</row>
    <row r="262" spans="1:24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</row>
    <row r="263" spans="1:24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</row>
    <row r="264" spans="1:2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</row>
    <row r="265" spans="1:24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</row>
    <row r="266" spans="1:24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</row>
    <row r="267" spans="1:24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</row>
    <row r="268" spans="1:24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</row>
    <row r="269" spans="1:24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</row>
    <row r="270" spans="1:24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</row>
    <row r="271" spans="1:24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</row>
    <row r="272" spans="1:24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</row>
    <row r="273" spans="1:24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</row>
    <row r="274" spans="1:2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</row>
    <row r="275" spans="1:24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</row>
    <row r="276" spans="1:24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</row>
    <row r="277" spans="1:24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</row>
    <row r="278" spans="1:24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</row>
    <row r="279" spans="1:24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</row>
    <row r="280" spans="1:24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</row>
    <row r="281" spans="1:24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</row>
    <row r="282" spans="1:24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</row>
    <row r="283" spans="1:24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</row>
    <row r="284" spans="1:2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</row>
    <row r="285" spans="1:24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</row>
    <row r="286" spans="1:24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</row>
    <row r="287" spans="1:24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</row>
    <row r="288" spans="1:24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</row>
    <row r="289" spans="1:24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</row>
    <row r="290" spans="1:24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</row>
    <row r="291" spans="1:24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</row>
    <row r="292" spans="1:24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</row>
    <row r="293" spans="1:24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</row>
    <row r="294" spans="1:2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</row>
    <row r="295" spans="1:24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</row>
    <row r="296" spans="1:24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</row>
    <row r="297" spans="1:24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</row>
    <row r="298" spans="1:24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</row>
    <row r="299" spans="1:24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</row>
    <row r="300" spans="1:24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</row>
    <row r="301" spans="1:24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</row>
    <row r="302" spans="1:24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</row>
    <row r="303" spans="1:24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</row>
    <row r="304" spans="1:2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</row>
    <row r="305" spans="1:24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</row>
    <row r="306" spans="1:24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</row>
    <row r="307" spans="1:24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</row>
    <row r="308" spans="1:24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</row>
    <row r="309" spans="1:24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</row>
    <row r="310" spans="1:24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</row>
    <row r="311" spans="1:24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</row>
    <row r="312" spans="1:24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</row>
    <row r="313" spans="1:24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</row>
    <row r="314" spans="1:2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</row>
    <row r="315" spans="1:24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</row>
    <row r="316" spans="1:24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</row>
    <row r="317" spans="1:24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</row>
    <row r="318" spans="1:24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</row>
    <row r="319" spans="1:24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</row>
    <row r="320" spans="1:24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</row>
    <row r="321" spans="1:24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</row>
    <row r="322" spans="1:24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</row>
    <row r="323" spans="1:24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</row>
    <row r="324" spans="1: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</row>
    <row r="325" spans="1:24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</row>
    <row r="326" spans="1:24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</row>
    <row r="327" spans="1:24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</row>
    <row r="328" spans="1:24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</row>
    <row r="329" spans="1:24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</row>
    <row r="330" spans="1:24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</row>
    <row r="331" spans="1:24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</row>
    <row r="332" spans="1:24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</row>
    <row r="333" spans="1:24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</row>
    <row r="334" spans="1:2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</row>
    <row r="335" spans="1:24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</row>
    <row r="336" spans="1:24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</row>
    <row r="337" spans="1:24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</row>
    <row r="338" spans="1:24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</row>
    <row r="339" spans="1:24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</row>
    <row r="340" spans="1:24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</row>
    <row r="341" spans="1:24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</row>
    <row r="342" spans="1:24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</row>
    <row r="343" spans="1:24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</row>
    <row r="344" spans="1:2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</row>
    <row r="345" spans="1:24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</row>
    <row r="346" spans="1:24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</row>
    <row r="347" spans="1:24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</row>
    <row r="348" spans="1:24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</row>
    <row r="349" spans="1:24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</row>
    <row r="350" spans="1:24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</row>
    <row r="351" spans="1:24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</row>
    <row r="352" spans="1:24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</row>
    <row r="353" spans="1:24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</row>
    <row r="354" spans="1:2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</row>
    <row r="355" spans="1:24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</row>
    <row r="356" spans="1:24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</row>
    <row r="357" spans="1:24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</row>
    <row r="358" spans="1:24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</row>
    <row r="359" spans="1:24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</row>
    <row r="360" spans="1:24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</row>
    <row r="361" spans="1:24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</row>
    <row r="362" spans="1:24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</row>
    <row r="363" spans="1:24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</row>
    <row r="364" spans="1:2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</row>
    <row r="365" spans="1:24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</row>
    <row r="366" spans="1:24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</row>
    <row r="367" spans="1:24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</row>
    <row r="368" spans="1:24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</row>
    <row r="369" spans="1:24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</row>
    <row r="370" spans="1:24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</row>
    <row r="371" spans="1:24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</row>
    <row r="372" spans="1:24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</row>
    <row r="373" spans="1:24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</row>
    <row r="374" spans="1:2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</row>
    <row r="375" spans="1:24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</row>
    <row r="376" spans="1:24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</row>
    <row r="377" spans="1:24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</row>
    <row r="378" spans="1:24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</row>
    <row r="379" spans="1:24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</row>
    <row r="380" spans="1:24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</row>
    <row r="381" spans="1:24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</row>
    <row r="382" spans="1:24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</row>
    <row r="383" spans="1:24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</row>
    <row r="384" spans="1:2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</row>
    <row r="385" spans="1:24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</row>
    <row r="386" spans="1:24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</row>
    <row r="387" spans="1:24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</row>
    <row r="388" spans="1:24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</row>
    <row r="389" spans="1:24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</row>
    <row r="390" spans="1:24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</row>
    <row r="391" spans="1:24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</row>
    <row r="392" spans="1:24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</row>
    <row r="393" spans="1:24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</row>
    <row r="394" spans="1:2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</row>
    <row r="395" spans="1:24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</row>
    <row r="396" spans="1:24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</row>
    <row r="397" spans="1:24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</row>
    <row r="398" spans="1:24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</row>
    <row r="399" spans="1:24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</row>
    <row r="400" spans="1:24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</row>
    <row r="401" spans="1:24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</row>
    <row r="402" spans="1:24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</row>
    <row r="403" spans="1:24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</row>
    <row r="404" spans="1:2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</row>
    <row r="405" spans="1:24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</row>
    <row r="406" spans="1:24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</row>
    <row r="407" spans="1:24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</row>
    <row r="408" spans="1:24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</row>
    <row r="409" spans="1:24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</row>
    <row r="410" spans="1:24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</row>
    <row r="411" spans="1:24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</row>
    <row r="412" spans="1:24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</row>
    <row r="413" spans="1:24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</row>
    <row r="414" spans="1:2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</row>
    <row r="415" spans="1:24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</row>
    <row r="416" spans="1:24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</row>
    <row r="417" spans="1:24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</row>
    <row r="418" spans="1:24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</row>
    <row r="419" spans="1:24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</row>
    <row r="420" spans="1:24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</row>
    <row r="421" spans="1:24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</row>
    <row r="422" spans="1:24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</row>
    <row r="423" spans="1:24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</row>
    <row r="424" spans="1: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</row>
    <row r="425" spans="1:24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</row>
    <row r="426" spans="1:24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</row>
    <row r="427" spans="1:24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</row>
    <row r="428" spans="1:24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</row>
    <row r="429" spans="1:24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</row>
    <row r="430" spans="1:24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</row>
    <row r="431" spans="1:24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</row>
    <row r="432" spans="1:24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</row>
    <row r="433" spans="1:24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</row>
    <row r="434" spans="1:2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</row>
    <row r="435" spans="1:24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</row>
    <row r="436" spans="1:24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</row>
    <row r="437" spans="1:24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</row>
    <row r="438" spans="1:24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</row>
    <row r="439" spans="1:24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</row>
    <row r="440" spans="1:24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</row>
    <row r="441" spans="1:24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</row>
    <row r="442" spans="1:24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</row>
    <row r="443" spans="1:24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</row>
    <row r="444" spans="1:2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</row>
    <row r="445" spans="1:24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</row>
    <row r="446" spans="1:24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</row>
    <row r="447" spans="1:24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</row>
    <row r="448" spans="1:24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</row>
    <row r="449" spans="1:24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</row>
    <row r="450" spans="1:24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</row>
    <row r="451" spans="1:24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</row>
    <row r="452" spans="1:24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</row>
    <row r="453" spans="1:24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</row>
    <row r="454" spans="1:2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</row>
    <row r="455" spans="1:24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</row>
    <row r="456" spans="1:24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</row>
    <row r="457" spans="1:24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</row>
    <row r="458" spans="1:24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</row>
    <row r="459" spans="1:24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</row>
    <row r="460" spans="1:24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</row>
    <row r="461" spans="1:24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</row>
    <row r="462" spans="1:24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</row>
    <row r="463" spans="1:24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</row>
    <row r="464" spans="1:2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</row>
    <row r="465" spans="1:24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</row>
    <row r="466" spans="1:24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</row>
    <row r="467" spans="1:24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</row>
    <row r="468" spans="1:24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</row>
    <row r="469" spans="1:24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</row>
    <row r="470" spans="1:24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</row>
    <row r="471" spans="1:24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</row>
    <row r="472" spans="1:24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</row>
    <row r="473" spans="1:24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</row>
    <row r="474" spans="1:2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</row>
    <row r="475" spans="1:24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</row>
    <row r="476" spans="1:24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</row>
    <row r="477" spans="1:24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</row>
    <row r="478" spans="1:24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</row>
    <row r="479" spans="1:24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</row>
    <row r="480" spans="1:24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</row>
    <row r="481" spans="1:24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</row>
    <row r="482" spans="1:24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</row>
    <row r="483" spans="1:24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</row>
    <row r="484" spans="1:2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</row>
    <row r="485" spans="1:24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</row>
    <row r="486" spans="1:24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</row>
    <row r="487" spans="1:24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</row>
    <row r="488" spans="1:24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</row>
    <row r="489" spans="1:24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</row>
    <row r="490" spans="1:24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</row>
    <row r="491" spans="1:24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</row>
    <row r="492" spans="1:24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</row>
    <row r="493" spans="1:24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</row>
    <row r="494" spans="1:2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</row>
    <row r="495" spans="1:24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</row>
    <row r="496" spans="1:24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</row>
    <row r="497" spans="1:24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</row>
    <row r="498" spans="1:24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</row>
    <row r="499" spans="1:24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</row>
    <row r="500" spans="1:24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</row>
    <row r="501" spans="1:24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</row>
    <row r="502" spans="1:24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</row>
    <row r="503" spans="1:24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</row>
    <row r="504" spans="1:2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</row>
    <row r="505" spans="1:24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</row>
    <row r="506" spans="1:24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</row>
    <row r="507" spans="1:24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</row>
    <row r="508" spans="1:24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</row>
    <row r="509" spans="1:24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</row>
    <row r="510" spans="1:24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</row>
    <row r="511" spans="1:24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</row>
    <row r="512" spans="1:24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</row>
    <row r="513" spans="1:24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</row>
    <row r="514" spans="1:2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</row>
    <row r="515" spans="1:24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</row>
    <row r="516" spans="1:24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</row>
    <row r="517" spans="1:24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</row>
    <row r="518" spans="1:24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</row>
    <row r="519" spans="1:24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</row>
    <row r="520" spans="1:24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</row>
    <row r="521" spans="1:24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</row>
    <row r="522" spans="1:24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</row>
    <row r="523" spans="1:24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</row>
    <row r="524" spans="1: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</row>
    <row r="525" spans="1:24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</row>
    <row r="526" spans="1:24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</row>
    <row r="527" spans="1:24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</row>
    <row r="528" spans="1:24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</row>
    <row r="529" spans="1:24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</row>
    <row r="530" spans="1:24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</row>
    <row r="531" spans="1:24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</row>
    <row r="532" spans="1:24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</row>
    <row r="533" spans="1:24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</row>
    <row r="534" spans="1:2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</row>
    <row r="535" spans="1:24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</row>
    <row r="536" spans="1:24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</row>
    <row r="537" spans="1:24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</row>
    <row r="538" spans="1:24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</row>
    <row r="539" spans="1:24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</row>
    <row r="540" spans="1:24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</row>
    <row r="541" spans="1:24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</row>
    <row r="542" spans="1:24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</row>
    <row r="543" spans="1:24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</row>
    <row r="544" spans="1:2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</row>
    <row r="545" spans="1:24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</row>
    <row r="546" spans="1:24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</row>
    <row r="547" spans="1:24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</row>
    <row r="548" spans="1:24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</row>
    <row r="549" spans="1:24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</row>
    <row r="550" spans="1:24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</row>
    <row r="551" spans="1:24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</row>
    <row r="552" spans="1:24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</row>
    <row r="553" spans="1:24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</row>
    <row r="554" spans="1:2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</row>
    <row r="555" spans="1:24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</row>
    <row r="556" spans="1:24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</row>
    <row r="557" spans="1:24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</row>
    <row r="558" spans="1:24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</row>
    <row r="559" spans="1:24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</row>
    <row r="560" spans="1:24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</row>
    <row r="561" spans="1:24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</row>
    <row r="562" spans="1:24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</row>
    <row r="563" spans="1:24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</row>
    <row r="564" spans="1:2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</row>
    <row r="565" spans="1:24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</row>
    <row r="566" spans="1:24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</row>
    <row r="567" spans="1:24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</row>
    <row r="568" spans="1:24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</row>
    <row r="569" spans="1:24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</row>
    <row r="570" spans="1:24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</row>
    <row r="571" spans="1:24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</row>
    <row r="572" spans="1:24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</row>
    <row r="573" spans="1:24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</row>
    <row r="574" spans="1:2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</row>
    <row r="575" spans="1:24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</row>
    <row r="576" spans="1:24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</row>
    <row r="577" spans="1:24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</row>
    <row r="578" spans="1:24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</row>
    <row r="579" spans="1:24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</row>
    <row r="580" spans="1:24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</row>
    <row r="581" spans="1:24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</row>
    <row r="582" spans="1:24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</row>
    <row r="583" spans="1:24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</row>
    <row r="584" spans="1:2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</row>
    <row r="585" spans="1:24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</row>
    <row r="586" spans="1:24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</row>
    <row r="587" spans="1:24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</row>
    <row r="588" spans="1:24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</row>
    <row r="589" spans="1:24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</row>
    <row r="590" spans="1:24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</row>
    <row r="591" spans="1:24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</row>
    <row r="592" spans="1:24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</row>
    <row r="593" spans="1:24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</row>
    <row r="594" spans="1:2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</row>
    <row r="595" spans="1:24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</row>
    <row r="596" spans="1:24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</row>
    <row r="597" spans="1:24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</row>
    <row r="598" spans="1:24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</row>
    <row r="599" spans="1:24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</row>
    <row r="600" spans="1:24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</row>
    <row r="601" spans="1:24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</row>
    <row r="602" spans="1:24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</row>
    <row r="603" spans="1:24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</row>
    <row r="604" spans="1:2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</row>
    <row r="605" spans="1:24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</row>
    <row r="606" spans="1:24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</row>
    <row r="607" spans="1:24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</row>
    <row r="608" spans="1:24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</row>
    <row r="609" spans="1:24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</row>
    <row r="610" spans="1:24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</row>
    <row r="611" spans="1:24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</row>
    <row r="612" spans="1:24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</row>
    <row r="613" spans="1:24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</row>
    <row r="614" spans="1:2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</row>
    <row r="615" spans="1:24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</row>
    <row r="616" spans="1:24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</row>
    <row r="617" spans="1:24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</row>
    <row r="618" spans="1:24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</row>
    <row r="619" spans="1:24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</row>
    <row r="620" spans="1:24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</row>
    <row r="621" spans="1:24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</row>
    <row r="622" spans="1:24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</row>
    <row r="623" spans="1:24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</row>
    <row r="624" spans="1: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</row>
    <row r="625" spans="1:24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</row>
    <row r="626" spans="1:24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</row>
    <row r="627" spans="1:24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</row>
    <row r="628" spans="1:24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</row>
    <row r="629" spans="1:24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</row>
    <row r="630" spans="1:24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</row>
    <row r="631" spans="1:24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</row>
    <row r="632" spans="1:24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</row>
    <row r="633" spans="1:24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</row>
    <row r="634" spans="1:2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</row>
    <row r="635" spans="1:24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</row>
    <row r="636" spans="1:24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</row>
    <row r="637" spans="1:24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</row>
    <row r="638" spans="1:24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</row>
    <row r="639" spans="1:24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</row>
    <row r="640" spans="1:24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</row>
    <row r="641" spans="1:24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</row>
    <row r="642" spans="1:24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</row>
    <row r="643" spans="1:24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</row>
    <row r="644" spans="1:2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</row>
    <row r="645" spans="1:24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</row>
    <row r="646" spans="1:24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</row>
    <row r="647" spans="1:24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</row>
    <row r="648" spans="1:24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</row>
    <row r="649" spans="1:24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</row>
    <row r="650" spans="1:24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</row>
    <row r="651" spans="1:24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</row>
    <row r="652" spans="1:24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</row>
    <row r="653" spans="1:24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</row>
    <row r="654" spans="1:2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</row>
    <row r="655" spans="1:24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</row>
    <row r="656" spans="1:24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</row>
    <row r="657" spans="1:24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</row>
    <row r="658" spans="1:24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</row>
    <row r="659" spans="1:24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</row>
    <row r="660" spans="1:24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</row>
    <row r="661" spans="1:24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</row>
    <row r="662" spans="1:24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</row>
    <row r="663" spans="1:24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</row>
    <row r="664" spans="1:2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</row>
    <row r="665" spans="1:24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</row>
    <row r="666" spans="1:24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</row>
    <row r="667" spans="1:24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</row>
    <row r="668" spans="1:24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</row>
    <row r="669" spans="1:24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</row>
    <row r="670" spans="1:24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</row>
    <row r="671" spans="1:24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</row>
    <row r="672" spans="1:24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</row>
    <row r="673" spans="1:24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</row>
    <row r="674" spans="1:2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</row>
    <row r="675" spans="1:24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</row>
    <row r="676" spans="1:24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</row>
    <row r="677" spans="1:24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</row>
    <row r="678" spans="1:24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</row>
    <row r="679" spans="1:24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</row>
    <row r="680" spans="1:24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</row>
    <row r="681" spans="1:24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</row>
    <row r="682" spans="1:24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</row>
    <row r="683" spans="1:24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</row>
    <row r="684" spans="1:2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</row>
    <row r="685" spans="1:24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</row>
    <row r="686" spans="1:24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</row>
    <row r="687" spans="1:24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</row>
    <row r="688" spans="1:24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</row>
    <row r="689" spans="1:24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</row>
    <row r="690" spans="1:24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</row>
    <row r="691" spans="1:24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</row>
    <row r="692" spans="1:24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</row>
    <row r="693" spans="1:24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</row>
    <row r="694" spans="1:2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</row>
    <row r="695" spans="1:24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</row>
    <row r="696" spans="1:24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</row>
    <row r="697" spans="1:24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</row>
    <row r="698" spans="1:24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</row>
    <row r="699" spans="1:24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</row>
    <row r="700" spans="1:24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</row>
    <row r="701" spans="1:24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</row>
    <row r="702" spans="1:24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</row>
    <row r="703" spans="1:24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</row>
    <row r="704" spans="1:2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</row>
    <row r="705" spans="1:24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</row>
    <row r="706" spans="1:24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</row>
    <row r="707" spans="1:24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</row>
    <row r="708" spans="1:24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</row>
    <row r="709" spans="1:24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</row>
    <row r="710" spans="1:24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</row>
    <row r="711" spans="1:24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</row>
    <row r="712" spans="1:24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</row>
    <row r="713" spans="1:24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</row>
    <row r="714" spans="1:2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</row>
    <row r="715" spans="1:24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</row>
    <row r="716" spans="1:24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</row>
    <row r="717" spans="1:24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</row>
    <row r="718" spans="1:24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</row>
    <row r="719" spans="1:24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</row>
    <row r="720" spans="1:24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</row>
    <row r="721" spans="1:24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</row>
    <row r="722" spans="1:24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</row>
    <row r="723" spans="1:24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</row>
    <row r="724" spans="1: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</row>
    <row r="725" spans="1:24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</row>
    <row r="726" spans="1:24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</row>
    <row r="727" spans="1:24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</row>
    <row r="728" spans="1:24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</row>
    <row r="729" spans="1:24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</row>
    <row r="730" spans="1:24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</row>
    <row r="731" spans="1:24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</row>
    <row r="732" spans="1:24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</row>
    <row r="733" spans="1:24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</row>
    <row r="734" spans="1:2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</row>
    <row r="735" spans="1:24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</row>
    <row r="736" spans="1:24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</row>
    <row r="737" spans="1:24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</row>
    <row r="738" spans="1:24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</row>
    <row r="739" spans="1:24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</row>
    <row r="740" spans="1:24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</row>
    <row r="741" spans="1:24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</row>
    <row r="742" spans="1:24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</row>
    <row r="743" spans="1:24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</row>
    <row r="744" spans="1:2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</row>
    <row r="745" spans="1:24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</row>
    <row r="746" spans="1:24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</row>
    <row r="747" spans="1:24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</row>
    <row r="748" spans="1:24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</row>
    <row r="749" spans="1:24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</row>
    <row r="750" spans="1:24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</row>
    <row r="751" spans="1:24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</row>
    <row r="752" spans="1:24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</row>
    <row r="753" spans="1:24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</row>
    <row r="754" spans="1:2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</row>
    <row r="755" spans="1:24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</row>
    <row r="756" spans="1:24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</row>
    <row r="757" spans="1:24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</row>
    <row r="758" spans="1:24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</row>
    <row r="759" spans="1:24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</row>
    <row r="760" spans="1:24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</row>
    <row r="761" spans="1:24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</row>
    <row r="762" spans="1:24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</row>
    <row r="763" spans="1:24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</row>
    <row r="764" spans="1:2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</row>
    <row r="765" spans="1:24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</row>
    <row r="766" spans="1:24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</row>
    <row r="767" spans="1:24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</row>
    <row r="768" spans="1:24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</row>
    <row r="769" spans="1:24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</row>
    <row r="770" spans="1:24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</row>
    <row r="771" spans="1:24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</row>
    <row r="772" spans="1:24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</row>
    <row r="773" spans="1:24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</row>
    <row r="774" spans="1:2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</row>
    <row r="775" spans="1:24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</row>
    <row r="776" spans="1:24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</row>
    <row r="777" spans="1:24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</row>
    <row r="778" spans="1:24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</row>
    <row r="779" spans="1:24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</row>
    <row r="780" spans="1:24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</row>
    <row r="781" spans="1:24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</row>
    <row r="782" spans="1:24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</row>
    <row r="783" spans="1:24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</row>
    <row r="784" spans="1:2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</row>
    <row r="785" spans="1:24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</row>
    <row r="786" spans="1:24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</row>
    <row r="787" spans="1:24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</row>
    <row r="788" spans="1:24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</row>
    <row r="789" spans="1:24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</row>
    <row r="790" spans="1:24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</row>
    <row r="791" spans="1:24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</row>
    <row r="792" spans="1:24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</row>
    <row r="793" spans="1:24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</row>
    <row r="794" spans="1:2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</row>
    <row r="795" spans="1:24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</row>
    <row r="796" spans="1:24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</row>
    <row r="797" spans="1:24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</row>
    <row r="798" spans="1:24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</row>
    <row r="799" spans="1:24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</row>
    <row r="800" spans="1:24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</row>
    <row r="801" spans="1:24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</row>
    <row r="802" spans="1:24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</row>
    <row r="803" spans="1:24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</row>
    <row r="804" spans="1:2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</row>
    <row r="805" spans="1:24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</row>
    <row r="806" spans="1:24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</row>
    <row r="807" spans="1:24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</row>
    <row r="808" spans="1:24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</row>
    <row r="809" spans="1:24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</row>
    <row r="810" spans="1:24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</row>
    <row r="811" spans="1:24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</row>
    <row r="812" spans="1:24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</row>
    <row r="813" spans="1:24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</row>
    <row r="814" spans="1:2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</row>
    <row r="815" spans="1:24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</row>
    <row r="816" spans="1:24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</row>
    <row r="817" spans="1:24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</row>
    <row r="818" spans="1:24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</row>
    <row r="819" spans="1:24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</row>
    <row r="820" spans="1:24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</row>
    <row r="821" spans="1:24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</row>
    <row r="822" spans="1:24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</row>
    <row r="823" spans="1:24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</row>
    <row r="824" spans="1: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</row>
    <row r="825" spans="1:24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</row>
    <row r="826" spans="1:24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</row>
    <row r="827" spans="1:24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</row>
    <row r="828" spans="1:24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</row>
    <row r="829" spans="1:24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</row>
    <row r="830" spans="1:24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</row>
    <row r="831" spans="1:24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</row>
    <row r="832" spans="1:24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</row>
    <row r="833" spans="1:24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</row>
    <row r="834" spans="1:2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</row>
    <row r="835" spans="1:24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</row>
    <row r="836" spans="1:24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</row>
    <row r="837" spans="1:24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</row>
    <row r="838" spans="1:24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</row>
    <row r="839" spans="1:24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</row>
    <row r="840" spans="1:24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</row>
    <row r="841" spans="1:24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</row>
    <row r="842" spans="1:24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</row>
    <row r="843" spans="1:24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</row>
    <row r="844" spans="1:2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</row>
    <row r="845" spans="1:24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</row>
    <row r="846" spans="1:24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</row>
    <row r="847" spans="1:24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</row>
    <row r="848" spans="1:24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</row>
    <row r="849" spans="1:24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</row>
    <row r="850" spans="1:24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</row>
    <row r="851" spans="1:24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</row>
    <row r="852" spans="1:24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</row>
    <row r="853" spans="1:24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</row>
    <row r="854" spans="1:2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</row>
    <row r="855" spans="1:24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</row>
    <row r="856" spans="1:24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</row>
    <row r="857" spans="1:24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</row>
    <row r="858" spans="1:24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</row>
    <row r="859" spans="1:24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</row>
    <row r="860" spans="1:24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</row>
    <row r="861" spans="1:24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</row>
    <row r="862" spans="1:24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</row>
    <row r="863" spans="1:24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</row>
    <row r="864" spans="1:2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</row>
    <row r="865" spans="1:24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</row>
    <row r="866" spans="1:24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</row>
    <row r="867" spans="1:24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</row>
    <row r="868" spans="1:24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</row>
    <row r="869" spans="1:24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</row>
    <row r="870" spans="1:24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</row>
    <row r="871" spans="1:24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</row>
    <row r="872" spans="1:24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</row>
    <row r="873" spans="1:24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</row>
    <row r="874" spans="1:2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</row>
    <row r="875" spans="1:24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</row>
    <row r="876" spans="1:24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</row>
    <row r="877" spans="1:24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</row>
    <row r="878" spans="1:24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</row>
    <row r="879" spans="1:24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</row>
    <row r="880" spans="1:24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</row>
    <row r="881" spans="1:24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</row>
    <row r="882" spans="1:24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</row>
    <row r="883" spans="1:24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</row>
    <row r="884" spans="1:2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</row>
    <row r="885" spans="1:24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</row>
    <row r="886" spans="1:24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</row>
    <row r="887" spans="1:24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</row>
    <row r="888" spans="1:24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</row>
    <row r="889" spans="1:24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</row>
    <row r="890" spans="1:24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</row>
    <row r="891" spans="1:24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</row>
    <row r="892" spans="1:24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</row>
    <row r="893" spans="1:24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</row>
    <row r="894" spans="1:2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</row>
    <row r="895" spans="1:24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</row>
    <row r="896" spans="1:24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</row>
    <row r="897" spans="1:24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</row>
    <row r="898" spans="1:24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</row>
    <row r="899" spans="1:24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</row>
    <row r="900" spans="1:24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</row>
    <row r="901" spans="1:24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</row>
    <row r="902" spans="1:24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</row>
    <row r="903" spans="1:24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</row>
    <row r="904" spans="1:2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</row>
    <row r="905" spans="1:24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</row>
    <row r="906" spans="1:24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</row>
    <row r="907" spans="1:24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</row>
    <row r="908" spans="1:24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</row>
    <row r="909" spans="1:24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</row>
    <row r="910" spans="1:24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</row>
    <row r="911" spans="1:24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</row>
    <row r="912" spans="1:24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</row>
    <row r="913" spans="1:24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</row>
    <row r="914" spans="1:2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</row>
    <row r="915" spans="1:24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</row>
    <row r="916" spans="1:24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</row>
    <row r="917" spans="1:24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</row>
    <row r="918" spans="1:24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</row>
    <row r="919" spans="1:24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</row>
    <row r="920" spans="1:24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</row>
    <row r="921" spans="1:24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</row>
    <row r="922" spans="1:24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</row>
    <row r="923" spans="1:24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</row>
    <row r="924" spans="1: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</row>
    <row r="925" spans="1:24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</row>
    <row r="926" spans="1:24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</row>
    <row r="927" spans="1:24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</row>
    <row r="928" spans="1:24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</row>
    <row r="929" spans="1:24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</row>
    <row r="930" spans="1:24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</row>
    <row r="931" spans="1:24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</row>
    <row r="932" spans="1:24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</row>
    <row r="933" spans="1:24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</row>
    <row r="934" spans="1:2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</row>
    <row r="935" spans="1:24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</row>
    <row r="936" spans="1:24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</row>
    <row r="937" spans="1:24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</row>
    <row r="938" spans="1:24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</row>
    <row r="939" spans="1:24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</row>
    <row r="940" spans="1:24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</row>
    <row r="941" spans="1:24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</row>
    <row r="942" spans="1:24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</row>
    <row r="943" spans="1:24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</row>
    <row r="944" spans="1:2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</row>
    <row r="945" spans="1:24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</row>
    <row r="946" spans="1:24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</row>
    <row r="947" spans="1:24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</row>
    <row r="948" spans="1:24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</row>
    <row r="949" spans="1:24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</row>
    <row r="950" spans="1:24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</row>
    <row r="951" spans="1:24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</row>
    <row r="952" spans="1:24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</row>
    <row r="953" spans="1:24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</row>
    <row r="954" spans="1:2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</row>
    <row r="955" spans="1:24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</row>
    <row r="956" spans="1:24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</row>
    <row r="957" spans="1:24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</row>
    <row r="958" spans="1:24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</row>
    <row r="959" spans="1:24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</row>
    <row r="960" spans="1:24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</row>
    <row r="961" spans="1:24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</row>
    <row r="962" spans="1:24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</row>
    <row r="963" spans="1:24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</row>
    <row r="964" spans="1:2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</row>
    <row r="965" spans="1:24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</row>
    <row r="966" spans="1:24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</row>
    <row r="967" spans="1:24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</row>
    <row r="968" spans="1:24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</row>
    <row r="969" spans="1:24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</row>
    <row r="970" spans="1:24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</row>
    <row r="971" spans="1:24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</row>
    <row r="972" spans="1:24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</row>
    <row r="973" spans="1:24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</row>
    <row r="974" spans="1:2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</row>
    <row r="975" spans="1:24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</row>
    <row r="976" spans="1:24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</row>
    <row r="977" spans="1:24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</row>
    <row r="978" spans="1:24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</row>
    <row r="979" spans="1:24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</row>
    <row r="980" spans="1:24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</row>
    <row r="981" spans="1:24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</row>
    <row r="982" spans="1:24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</row>
    <row r="983" spans="1:24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</row>
    <row r="984" spans="1:2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</row>
    <row r="985" spans="1:24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</row>
    <row r="986" spans="1:24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</row>
    <row r="987" spans="1:24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</row>
    <row r="988" spans="1:24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</row>
    <row r="989" spans="1:24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</row>
    <row r="990" spans="1:24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</row>
    <row r="991" spans="1:24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</row>
    <row r="992" spans="1:24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</row>
    <row r="993" spans="1:24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</row>
    <row r="994" spans="1:2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</row>
    <row r="995" spans="1:24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</row>
    <row r="996" spans="1:24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</row>
    <row r="997" spans="1:24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</row>
    <row r="998" spans="1:24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</row>
    <row r="999" spans="1:24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</row>
    <row r="1000" spans="1:24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</row>
    <row r="1001" spans="1:24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</row>
    <row r="1002" spans="1:24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</row>
    <row r="1003" spans="1:24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</row>
    <row r="1004" spans="1:2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</row>
    <row r="1005" spans="1:24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</row>
    <row r="1006" spans="1:24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</row>
    <row r="1007" spans="1:24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</row>
    <row r="1008" spans="1:24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</row>
    <row r="1009" spans="1:24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</row>
    <row r="1010" spans="1:24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</row>
    <row r="1011" spans="1:24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</row>
    <row r="1012" spans="1:24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</row>
    <row r="1013" spans="1:24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</row>
    <row r="1014" spans="1:24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</row>
    <row r="1015" spans="1:24">
      <c r="A1015" s="61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</row>
    <row r="1016" spans="1:24">
      <c r="A1016" s="61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</row>
    <row r="1017" spans="1:24">
      <c r="A1017" s="61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</row>
    <row r="1018" spans="1:24">
      <c r="A1018" s="61"/>
      <c r="B1018" s="61"/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</row>
    <row r="1019" spans="1:24">
      <c r="A1019" s="61"/>
      <c r="B1019" s="61"/>
      <c r="C1019" s="61"/>
      <c r="D1019" s="61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</row>
    <row r="1020" spans="1:24">
      <c r="A1020" s="61"/>
      <c r="B1020" s="61"/>
      <c r="C1020" s="61"/>
      <c r="D1020" s="61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</row>
    <row r="1021" spans="1:24">
      <c r="A1021" s="61"/>
      <c r="B1021" s="61"/>
      <c r="C1021" s="61"/>
      <c r="D1021" s="61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</row>
    <row r="1022" spans="1:24">
      <c r="A1022" s="61"/>
      <c r="B1022" s="61"/>
      <c r="C1022" s="61"/>
      <c r="D1022" s="61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</row>
    <row r="1023" spans="1:24">
      <c r="A1023" s="61"/>
      <c r="B1023" s="61"/>
      <c r="C1023" s="61"/>
      <c r="D1023" s="61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</row>
    <row r="1024" spans="1:24">
      <c r="A1024" s="61"/>
      <c r="B1024" s="61"/>
      <c r="C1024" s="61"/>
      <c r="D1024" s="61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</row>
    <row r="1025" spans="1:24">
      <c r="A1025" s="61"/>
      <c r="B1025" s="61"/>
      <c r="C1025" s="61"/>
      <c r="D1025" s="61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</row>
    <row r="1026" spans="1:24">
      <c r="A1026" s="61"/>
      <c r="B1026" s="61"/>
      <c r="C1026" s="61"/>
      <c r="D1026" s="61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</row>
    <row r="1027" spans="1:24">
      <c r="A1027" s="61"/>
      <c r="B1027" s="61"/>
      <c r="C1027" s="61"/>
      <c r="D1027" s="61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</row>
    <row r="1028" spans="1:24">
      <c r="A1028" s="61"/>
      <c r="B1028" s="61"/>
      <c r="C1028" s="61"/>
      <c r="D1028" s="61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</row>
    <row r="1029" spans="1:24">
      <c r="A1029" s="61"/>
      <c r="B1029" s="61"/>
      <c r="C1029" s="61"/>
      <c r="D1029" s="61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</row>
    <row r="1030" spans="1:24">
      <c r="A1030" s="61"/>
      <c r="B1030" s="61"/>
      <c r="C1030" s="61"/>
      <c r="D1030" s="61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</row>
    <row r="1031" spans="1:24">
      <c r="A1031" s="61"/>
      <c r="B1031" s="61"/>
      <c r="C1031" s="61"/>
      <c r="D1031" s="61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</row>
    <row r="1032" spans="1:24">
      <c r="A1032" s="61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</row>
    <row r="1033" spans="1:24">
      <c r="A1033" s="61"/>
      <c r="B1033" s="61"/>
      <c r="C1033" s="61"/>
      <c r="D1033" s="61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</row>
    <row r="1034" spans="1:24">
      <c r="A1034" s="61"/>
      <c r="B1034" s="61"/>
      <c r="C1034" s="61"/>
      <c r="D1034" s="61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</row>
    <row r="1035" spans="1:24">
      <c r="A1035" s="61"/>
      <c r="B1035" s="61"/>
      <c r="C1035" s="61"/>
      <c r="D1035" s="61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</row>
    <row r="1036" spans="1:24">
      <c r="A1036" s="61"/>
      <c r="B1036" s="61"/>
      <c r="C1036" s="61"/>
      <c r="D1036" s="61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</row>
    <row r="1037" spans="1:24">
      <c r="A1037" s="61"/>
      <c r="B1037" s="61"/>
      <c r="C1037" s="61"/>
      <c r="D1037" s="61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</row>
    <row r="1038" spans="1:24">
      <c r="A1038" s="61"/>
      <c r="B1038" s="61"/>
      <c r="C1038" s="61"/>
      <c r="D1038" s="61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</row>
    <row r="1039" spans="1:24">
      <c r="A1039" s="61"/>
      <c r="B1039" s="61"/>
      <c r="C1039" s="61"/>
      <c r="D1039" s="61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</row>
    <row r="1040" spans="1:24">
      <c r="A1040" s="61"/>
      <c r="B1040" s="61"/>
      <c r="C1040" s="61"/>
      <c r="D1040" s="61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</row>
    <row r="1041" spans="1:24">
      <c r="A1041" s="61"/>
      <c r="B1041" s="61"/>
      <c r="C1041" s="61"/>
      <c r="D1041" s="61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</row>
    <row r="1042" spans="1:24">
      <c r="A1042" s="61"/>
      <c r="B1042" s="61"/>
      <c r="C1042" s="61"/>
      <c r="D1042" s="61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</row>
    <row r="1043" spans="1:24">
      <c r="A1043" s="61"/>
      <c r="B1043" s="61"/>
      <c r="C1043" s="61"/>
      <c r="D1043" s="61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</row>
    <row r="1044" spans="1:24">
      <c r="A1044" s="61"/>
      <c r="B1044" s="61"/>
      <c r="C1044" s="61"/>
      <c r="D1044" s="61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</row>
    <row r="1045" spans="1:24">
      <c r="A1045" s="61"/>
      <c r="B1045" s="61"/>
      <c r="C1045" s="61"/>
      <c r="D1045" s="61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</row>
    <row r="1046" spans="1:24">
      <c r="A1046" s="61"/>
      <c r="B1046" s="61"/>
      <c r="C1046" s="61"/>
      <c r="D1046" s="61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</row>
    <row r="1047" spans="1:24">
      <c r="A1047" s="61"/>
      <c r="B1047" s="61"/>
      <c r="C1047" s="61"/>
      <c r="D1047" s="61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</row>
    <row r="1048" spans="1:24">
      <c r="A1048" s="61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</row>
    <row r="1049" spans="1:24">
      <c r="A1049" s="61"/>
      <c r="B1049" s="61"/>
      <c r="C1049" s="61"/>
      <c r="D1049" s="61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</row>
    <row r="1050" spans="1:24">
      <c r="A1050" s="61"/>
      <c r="B1050" s="61"/>
      <c r="C1050" s="61"/>
      <c r="D1050" s="61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</row>
    <row r="1051" spans="1:24">
      <c r="A1051" s="61"/>
      <c r="B1051" s="61"/>
      <c r="C1051" s="61"/>
      <c r="D1051" s="61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</row>
    <row r="1052" spans="1:24">
      <c r="A1052" s="61"/>
      <c r="B1052" s="61"/>
      <c r="C1052" s="61"/>
      <c r="D1052" s="61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</row>
    <row r="1053" spans="1:24">
      <c r="A1053" s="61"/>
      <c r="B1053" s="61"/>
      <c r="C1053" s="61"/>
      <c r="D1053" s="61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</row>
    <row r="1054" spans="1:24">
      <c r="A1054" s="61"/>
      <c r="B1054" s="61"/>
      <c r="C1054" s="61"/>
      <c r="D1054" s="61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</row>
    <row r="1055" spans="1:24">
      <c r="A1055" s="61"/>
      <c r="B1055" s="61"/>
      <c r="C1055" s="61"/>
      <c r="D1055" s="61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</row>
    <row r="1056" spans="1:24">
      <c r="A1056" s="61"/>
      <c r="B1056" s="61"/>
      <c r="C1056" s="61"/>
      <c r="D1056" s="61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</row>
    <row r="1057" spans="1:24">
      <c r="A1057" s="61"/>
      <c r="B1057" s="61"/>
      <c r="C1057" s="61"/>
      <c r="D1057" s="61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</row>
    <row r="1058" spans="1:24">
      <c r="A1058" s="61"/>
      <c r="B1058" s="61"/>
      <c r="C1058" s="61"/>
      <c r="D1058" s="61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</row>
    <row r="1059" spans="1:24">
      <c r="A1059" s="61"/>
      <c r="B1059" s="61"/>
      <c r="C1059" s="61"/>
      <c r="D1059" s="61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</row>
    <row r="1060" spans="1:24">
      <c r="A1060" s="61"/>
      <c r="B1060" s="61"/>
      <c r="C1060" s="61"/>
      <c r="D1060" s="61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</row>
    <row r="1061" spans="1:24">
      <c r="A1061" s="61"/>
      <c r="B1061" s="61"/>
      <c r="C1061" s="61"/>
      <c r="D1061" s="61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</row>
    <row r="1062" spans="1:24">
      <c r="A1062" s="61"/>
      <c r="B1062" s="61"/>
      <c r="C1062" s="61"/>
      <c r="D1062" s="61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</row>
    <row r="1063" spans="1:24">
      <c r="A1063" s="61"/>
      <c r="B1063" s="61"/>
      <c r="C1063" s="61"/>
      <c r="D1063" s="61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</row>
    <row r="1064" spans="1:24">
      <c r="A1064" s="61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</row>
    <row r="1065" spans="1:24">
      <c r="A1065" s="61"/>
      <c r="B1065" s="61"/>
      <c r="C1065" s="61"/>
      <c r="D1065" s="61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</row>
    <row r="1066" spans="1:24">
      <c r="A1066" s="61"/>
      <c r="B1066" s="61"/>
      <c r="C1066" s="61"/>
      <c r="D1066" s="61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</row>
    <row r="1067" spans="1:24">
      <c r="A1067" s="61"/>
      <c r="B1067" s="61"/>
      <c r="C1067" s="61"/>
      <c r="D1067" s="61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</row>
    <row r="1068" spans="1:24">
      <c r="A1068" s="61"/>
      <c r="B1068" s="61"/>
      <c r="C1068" s="61"/>
      <c r="D1068" s="61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</row>
    <row r="1069" spans="1:24">
      <c r="A1069" s="61"/>
      <c r="B1069" s="61"/>
      <c r="C1069" s="61"/>
      <c r="D1069" s="61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</row>
    <row r="1070" spans="1:24">
      <c r="A1070" s="61"/>
      <c r="B1070" s="61"/>
      <c r="C1070" s="61"/>
      <c r="D1070" s="61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</row>
    <row r="1071" spans="1:24">
      <c r="A1071" s="61"/>
      <c r="B1071" s="61"/>
      <c r="C1071" s="61"/>
      <c r="D1071" s="61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</row>
    <row r="1072" spans="1:24">
      <c r="A1072" s="61"/>
      <c r="B1072" s="61"/>
      <c r="C1072" s="61"/>
      <c r="D1072" s="61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</row>
    <row r="1073" spans="1:24">
      <c r="A1073" s="61"/>
      <c r="B1073" s="61"/>
      <c r="C1073" s="61"/>
      <c r="D1073" s="61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</row>
    <row r="1074" spans="1:24">
      <c r="A1074" s="61"/>
      <c r="B1074" s="61"/>
      <c r="C1074" s="61"/>
      <c r="D1074" s="61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</row>
    <row r="1075" spans="1:24">
      <c r="A1075" s="61"/>
      <c r="B1075" s="61"/>
      <c r="C1075" s="61"/>
      <c r="D1075" s="61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</row>
    <row r="1076" spans="1:24">
      <c r="A1076" s="61"/>
      <c r="B1076" s="61"/>
      <c r="C1076" s="61"/>
      <c r="D1076" s="61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</row>
    <row r="1077" spans="1:24">
      <c r="A1077" s="61"/>
      <c r="B1077" s="61"/>
      <c r="C1077" s="61"/>
      <c r="D1077" s="61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</row>
    <row r="1078" spans="1:24">
      <c r="A1078" s="61"/>
      <c r="B1078" s="61"/>
      <c r="C1078" s="61"/>
      <c r="D1078" s="61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</row>
    <row r="1079" spans="1:24">
      <c r="A1079" s="61"/>
      <c r="B1079" s="61"/>
      <c r="C1079" s="61"/>
      <c r="D1079" s="61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</row>
    <row r="1080" spans="1:24">
      <c r="A1080" s="61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</row>
    <row r="1081" spans="1:24">
      <c r="A1081" s="61"/>
      <c r="B1081" s="61"/>
      <c r="C1081" s="61"/>
      <c r="D1081" s="61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</row>
    <row r="1082" spans="1:24">
      <c r="A1082" s="61"/>
      <c r="B1082" s="61"/>
      <c r="C1082" s="61"/>
      <c r="D1082" s="61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</row>
    <row r="1083" spans="1:24">
      <c r="A1083" s="61"/>
      <c r="B1083" s="61"/>
      <c r="C1083" s="61"/>
      <c r="D1083" s="61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</row>
    <row r="1084" spans="1:24">
      <c r="A1084" s="61"/>
      <c r="B1084" s="61"/>
      <c r="C1084" s="61"/>
      <c r="D1084" s="61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</row>
    <row r="1085" spans="1:24">
      <c r="A1085" s="61"/>
      <c r="B1085" s="61"/>
      <c r="C1085" s="61"/>
      <c r="D1085" s="61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</row>
    <row r="1086" spans="1:24">
      <c r="A1086" s="61"/>
      <c r="B1086" s="61"/>
      <c r="C1086" s="61"/>
      <c r="D1086" s="61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</row>
    <row r="1087" spans="1:24">
      <c r="A1087" s="61"/>
      <c r="B1087" s="61"/>
      <c r="C1087" s="61"/>
      <c r="D1087" s="61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</row>
    <row r="1088" spans="1:24">
      <c r="A1088" s="61"/>
      <c r="B1088" s="61"/>
      <c r="C1088" s="61"/>
      <c r="D1088" s="61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</row>
    <row r="1089" spans="1:24">
      <c r="A1089" s="61"/>
      <c r="B1089" s="61"/>
      <c r="C1089" s="61"/>
      <c r="D1089" s="61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</row>
    <row r="1090" spans="1:24">
      <c r="A1090" s="61"/>
      <c r="B1090" s="61"/>
      <c r="C1090" s="61"/>
      <c r="D1090" s="61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</row>
    <row r="1091" spans="1:24">
      <c r="A1091" s="61"/>
      <c r="B1091" s="61"/>
      <c r="C1091" s="61"/>
      <c r="D1091" s="61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</row>
    <row r="1092" spans="1:24">
      <c r="A1092" s="61"/>
      <c r="B1092" s="61"/>
      <c r="C1092" s="61"/>
      <c r="D1092" s="61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</row>
    <row r="1093" spans="1:24">
      <c r="A1093" s="61"/>
      <c r="B1093" s="61"/>
      <c r="C1093" s="61"/>
      <c r="D1093" s="61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</row>
    <row r="1094" spans="1:24">
      <c r="A1094" s="61"/>
      <c r="B1094" s="61"/>
      <c r="C1094" s="61"/>
      <c r="D1094" s="61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</row>
    <row r="1095" spans="1:24">
      <c r="A1095" s="61"/>
      <c r="B1095" s="61"/>
      <c r="C1095" s="61"/>
      <c r="D1095" s="61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</row>
    <row r="1096" spans="1:24">
      <c r="A1096" s="61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</row>
    <row r="1097" spans="1:24">
      <c r="A1097" s="61"/>
      <c r="B1097" s="61"/>
      <c r="C1097" s="61"/>
      <c r="D1097" s="61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</row>
    <row r="1098" spans="1:24">
      <c r="A1098" s="61"/>
      <c r="B1098" s="61"/>
      <c r="C1098" s="61"/>
      <c r="D1098" s="61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</row>
    <row r="1099" spans="1:24">
      <c r="A1099" s="61"/>
      <c r="B1099" s="61"/>
      <c r="C1099" s="61"/>
      <c r="D1099" s="61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</row>
    <row r="1100" spans="1:24">
      <c r="A1100" s="61"/>
      <c r="B1100" s="61"/>
      <c r="C1100" s="61"/>
      <c r="D1100" s="61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</row>
    <row r="1101" spans="1:24">
      <c r="A1101" s="61"/>
      <c r="B1101" s="61"/>
      <c r="C1101" s="61"/>
      <c r="D1101" s="61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</row>
    <row r="1102" spans="1:24">
      <c r="A1102" s="61"/>
      <c r="B1102" s="61"/>
      <c r="C1102" s="61"/>
      <c r="D1102" s="61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</row>
    <row r="1103" spans="1:24">
      <c r="A1103" s="61"/>
      <c r="B1103" s="61"/>
      <c r="C1103" s="61"/>
      <c r="D1103" s="61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</row>
    <row r="1104" spans="1:24">
      <c r="A1104" s="61"/>
      <c r="B1104" s="61"/>
      <c r="C1104" s="61"/>
      <c r="D1104" s="61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</row>
    <row r="1105" spans="1:24">
      <c r="A1105" s="61"/>
      <c r="B1105" s="61"/>
      <c r="C1105" s="61"/>
      <c r="D1105" s="61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</row>
    <row r="1106" spans="1:24">
      <c r="A1106" s="61"/>
      <c r="B1106" s="61"/>
      <c r="C1106" s="61"/>
      <c r="D1106" s="61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</row>
    <row r="1107" spans="1:24">
      <c r="A1107" s="61"/>
      <c r="B1107" s="61"/>
      <c r="C1107" s="61"/>
      <c r="D1107" s="61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</row>
    <row r="1108" spans="1:24">
      <c r="A1108" s="61"/>
      <c r="B1108" s="61"/>
      <c r="C1108" s="61"/>
      <c r="D1108" s="61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</row>
    <row r="1109" spans="1:24">
      <c r="A1109" s="61"/>
      <c r="B1109" s="61"/>
      <c r="C1109" s="61"/>
      <c r="D1109" s="61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</row>
    <row r="1110" spans="1:24">
      <c r="A1110" s="61"/>
      <c r="B1110" s="61"/>
      <c r="C1110" s="61"/>
      <c r="D1110" s="61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</row>
    <row r="1111" spans="1:24">
      <c r="A1111" s="61"/>
      <c r="B1111" s="61"/>
      <c r="C1111" s="61"/>
      <c r="D1111" s="61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</row>
    <row r="1112" spans="1:24">
      <c r="A1112" s="61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</row>
    <row r="1113" spans="1:24">
      <c r="A1113" s="61"/>
      <c r="B1113" s="61"/>
      <c r="C1113" s="61"/>
      <c r="D1113" s="61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</row>
    <row r="1114" spans="1:24">
      <c r="A1114" s="61"/>
      <c r="B1114" s="61"/>
      <c r="C1114" s="61"/>
      <c r="D1114" s="61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</row>
    <row r="1115" spans="1:24">
      <c r="A1115" s="61"/>
      <c r="B1115" s="61"/>
      <c r="C1115" s="61"/>
      <c r="D1115" s="61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</row>
    <row r="1116" spans="1:24">
      <c r="A1116" s="61"/>
      <c r="B1116" s="61"/>
      <c r="C1116" s="61"/>
      <c r="D1116" s="61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</row>
    <row r="1117" spans="1:24">
      <c r="A1117" s="61"/>
      <c r="B1117" s="61"/>
      <c r="C1117" s="61"/>
      <c r="D1117" s="61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</row>
    <row r="1118" spans="1:24">
      <c r="A1118" s="61"/>
      <c r="B1118" s="61"/>
      <c r="C1118" s="61"/>
      <c r="D1118" s="61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</row>
    <row r="1119" spans="1:24">
      <c r="A1119" s="61"/>
      <c r="B1119" s="61"/>
      <c r="C1119" s="61"/>
      <c r="D1119" s="61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</row>
    <row r="1120" spans="1:24">
      <c r="A1120" s="61"/>
      <c r="B1120" s="61"/>
      <c r="C1120" s="61"/>
      <c r="D1120" s="61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</row>
    <row r="1121" spans="1:24">
      <c r="A1121" s="61"/>
      <c r="B1121" s="61"/>
      <c r="C1121" s="61"/>
      <c r="D1121" s="61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</row>
    <row r="1122" spans="1:24">
      <c r="A1122" s="61"/>
      <c r="B1122" s="61"/>
      <c r="C1122" s="61"/>
      <c r="D1122" s="61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</row>
    <row r="1123" spans="1:24">
      <c r="A1123" s="61"/>
      <c r="B1123" s="61"/>
      <c r="C1123" s="61"/>
      <c r="D1123" s="61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</row>
    <row r="1124" spans="1:24">
      <c r="A1124" s="61"/>
      <c r="B1124" s="61"/>
      <c r="C1124" s="61"/>
      <c r="D1124" s="61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</row>
    <row r="1125" spans="1:24">
      <c r="A1125" s="61"/>
      <c r="B1125" s="61"/>
      <c r="C1125" s="61"/>
      <c r="D1125" s="61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</row>
    <row r="1126" spans="1:24">
      <c r="A1126" s="61"/>
      <c r="B1126" s="61"/>
      <c r="C1126" s="61"/>
      <c r="D1126" s="61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</row>
    <row r="1127" spans="1:24">
      <c r="A1127" s="61"/>
      <c r="B1127" s="61"/>
      <c r="C1127" s="61"/>
      <c r="D1127" s="61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</row>
    <row r="1128" spans="1:24">
      <c r="A1128" s="61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</row>
    <row r="1129" spans="1:24">
      <c r="A1129" s="61"/>
      <c r="B1129" s="61"/>
      <c r="C1129" s="61"/>
      <c r="D1129" s="61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</row>
    <row r="1130" spans="1:24">
      <c r="A1130" s="61"/>
      <c r="B1130" s="61"/>
      <c r="C1130" s="61"/>
      <c r="D1130" s="61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</row>
    <row r="1131" spans="1:24">
      <c r="A1131" s="61"/>
      <c r="B1131" s="61"/>
      <c r="C1131" s="61"/>
      <c r="D1131" s="61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</row>
    <row r="1132" spans="1:24">
      <c r="A1132" s="61"/>
      <c r="B1132" s="61"/>
      <c r="C1132" s="61"/>
      <c r="D1132" s="61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</row>
    <row r="1133" spans="1:24">
      <c r="A1133" s="61"/>
      <c r="B1133" s="61"/>
      <c r="C1133" s="61"/>
      <c r="D1133" s="61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</row>
    <row r="1134" spans="1:24">
      <c r="A1134" s="61"/>
      <c r="B1134" s="61"/>
      <c r="C1134" s="61"/>
      <c r="D1134" s="61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</row>
    <row r="1135" spans="1:24">
      <c r="A1135" s="61"/>
      <c r="B1135" s="61"/>
      <c r="C1135" s="61"/>
      <c r="D1135" s="61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</row>
    <row r="1136" spans="1:24">
      <c r="A1136" s="61"/>
      <c r="B1136" s="61"/>
      <c r="C1136" s="61"/>
      <c r="D1136" s="61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</row>
    <row r="1137" spans="1:24">
      <c r="A1137" s="61"/>
      <c r="B1137" s="61"/>
      <c r="C1137" s="61"/>
      <c r="D1137" s="61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</row>
    <row r="1138" spans="1:24">
      <c r="A1138" s="61"/>
      <c r="B1138" s="61"/>
      <c r="C1138" s="61"/>
      <c r="D1138" s="61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</row>
    <row r="1139" spans="1:24">
      <c r="A1139" s="61"/>
      <c r="B1139" s="61"/>
      <c r="C1139" s="61"/>
      <c r="D1139" s="61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</row>
    <row r="1140" spans="1:24">
      <c r="A1140" s="61"/>
      <c r="B1140" s="61"/>
      <c r="C1140" s="61"/>
      <c r="D1140" s="61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</row>
    <row r="1141" spans="1:24">
      <c r="A1141" s="61"/>
      <c r="B1141" s="61"/>
      <c r="C1141" s="61"/>
      <c r="D1141" s="61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</row>
    <row r="1142" spans="1:24">
      <c r="A1142" s="61"/>
      <c r="B1142" s="61"/>
      <c r="C1142" s="61"/>
      <c r="D1142" s="61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</row>
    <row r="1143" spans="1:24">
      <c r="A1143" s="61"/>
      <c r="B1143" s="61"/>
      <c r="C1143" s="61"/>
      <c r="D1143" s="61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</row>
    <row r="1144" spans="1:24">
      <c r="A1144" s="61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</row>
    <row r="1145" spans="1:24">
      <c r="A1145" s="61"/>
      <c r="B1145" s="61"/>
      <c r="C1145" s="61"/>
      <c r="D1145" s="61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</row>
    <row r="1146" spans="1:24">
      <c r="A1146" s="61"/>
      <c r="B1146" s="61"/>
      <c r="C1146" s="61"/>
      <c r="D1146" s="61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</row>
    <row r="1147" spans="1:24">
      <c r="A1147" s="61"/>
      <c r="B1147" s="61"/>
      <c r="C1147" s="61"/>
      <c r="D1147" s="61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</row>
    <row r="1148" spans="1:24">
      <c r="A1148" s="61"/>
      <c r="B1148" s="61"/>
      <c r="C1148" s="61"/>
      <c r="D1148" s="61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</row>
    <row r="1149" spans="1:24">
      <c r="A1149" s="61"/>
      <c r="B1149" s="61"/>
      <c r="C1149" s="61"/>
      <c r="D1149" s="61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</row>
    <row r="1150" spans="1:24">
      <c r="A1150" s="61"/>
      <c r="B1150" s="61"/>
      <c r="C1150" s="61"/>
      <c r="D1150" s="61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</row>
    <row r="1151" spans="1:24">
      <c r="A1151" s="61"/>
      <c r="B1151" s="61"/>
      <c r="C1151" s="61"/>
      <c r="D1151" s="61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</row>
    <row r="1152" spans="1:24">
      <c r="A1152" s="61"/>
      <c r="B1152" s="61"/>
      <c r="C1152" s="61"/>
      <c r="D1152" s="61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</row>
    <row r="1153" spans="1:24">
      <c r="A1153" s="61"/>
      <c r="B1153" s="61"/>
      <c r="C1153" s="61"/>
      <c r="D1153" s="61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</row>
    <row r="1154" spans="1:24">
      <c r="A1154" s="61"/>
      <c r="B1154" s="61"/>
      <c r="C1154" s="61"/>
      <c r="D1154" s="61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</row>
    <row r="1155" spans="1:24">
      <c r="A1155" s="61"/>
      <c r="B1155" s="61"/>
      <c r="C1155" s="61"/>
      <c r="D1155" s="61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</row>
    <row r="1156" spans="1:24">
      <c r="A1156" s="61"/>
      <c r="B1156" s="61"/>
      <c r="C1156" s="61"/>
      <c r="D1156" s="61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</row>
    <row r="1157" spans="1:24">
      <c r="A1157" s="61"/>
      <c r="B1157" s="61"/>
      <c r="C1157" s="61"/>
      <c r="D1157" s="61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</row>
    <row r="1158" spans="1:24">
      <c r="A1158" s="61"/>
      <c r="B1158" s="61"/>
      <c r="C1158" s="61"/>
      <c r="D1158" s="61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</row>
    <row r="1159" spans="1:24">
      <c r="A1159" s="61"/>
      <c r="B1159" s="61"/>
      <c r="C1159" s="61"/>
      <c r="D1159" s="61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</row>
    <row r="1160" spans="1:24">
      <c r="A1160" s="61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</row>
    <row r="1161" spans="1:24">
      <c r="A1161" s="61"/>
      <c r="B1161" s="61"/>
      <c r="C1161" s="61"/>
      <c r="D1161" s="61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</row>
    <row r="1162" spans="1:24">
      <c r="A1162" s="61"/>
      <c r="B1162" s="61"/>
      <c r="C1162" s="61"/>
      <c r="D1162" s="61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</row>
    <row r="1163" spans="1:24">
      <c r="A1163" s="61"/>
      <c r="B1163" s="61"/>
      <c r="C1163" s="61"/>
      <c r="D1163" s="61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</row>
    <row r="1164" spans="1:24">
      <c r="A1164" s="61"/>
      <c r="B1164" s="61"/>
      <c r="C1164" s="61"/>
      <c r="D1164" s="61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</row>
    <row r="1165" spans="1:24">
      <c r="A1165" s="61"/>
      <c r="B1165" s="61"/>
      <c r="C1165" s="61"/>
      <c r="D1165" s="61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</row>
    <row r="1166" spans="1:24">
      <c r="A1166" s="61"/>
      <c r="B1166" s="61"/>
      <c r="C1166" s="61"/>
      <c r="D1166" s="61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</row>
    <row r="1167" spans="1:24">
      <c r="A1167" s="61"/>
      <c r="B1167" s="61"/>
      <c r="C1167" s="61"/>
      <c r="D1167" s="61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</row>
    <row r="1168" spans="1:24">
      <c r="A1168" s="61"/>
      <c r="B1168" s="61"/>
      <c r="C1168" s="61"/>
      <c r="D1168" s="61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</row>
    <row r="1169" spans="1:24">
      <c r="A1169" s="61"/>
      <c r="B1169" s="61"/>
      <c r="C1169" s="61"/>
      <c r="D1169" s="61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</row>
    <row r="1170" spans="1:24">
      <c r="A1170" s="61"/>
      <c r="B1170" s="61"/>
      <c r="C1170" s="61"/>
      <c r="D1170" s="61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</row>
    <row r="1171" spans="1:24">
      <c r="A1171" s="61"/>
      <c r="B1171" s="61"/>
      <c r="C1171" s="61"/>
      <c r="D1171" s="61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</row>
    <row r="1172" spans="1:24">
      <c r="A1172" s="61"/>
      <c r="B1172" s="61"/>
      <c r="C1172" s="61"/>
      <c r="D1172" s="61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</row>
    <row r="1173" spans="1:24">
      <c r="A1173" s="61"/>
      <c r="B1173" s="61"/>
      <c r="C1173" s="61"/>
      <c r="D1173" s="61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</row>
    <row r="1174" spans="1:24">
      <c r="A1174" s="61"/>
      <c r="B1174" s="61"/>
      <c r="C1174" s="61"/>
      <c r="D1174" s="61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</row>
    <row r="1175" spans="1:24">
      <c r="A1175" s="61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</row>
    <row r="1176" spans="1:24">
      <c r="A1176" s="61"/>
      <c r="B1176" s="61"/>
      <c r="C1176" s="61"/>
      <c r="D1176" s="61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</row>
    <row r="1177" spans="1:24">
      <c r="A1177" s="61"/>
      <c r="B1177" s="61"/>
      <c r="C1177" s="61"/>
      <c r="D1177" s="61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</row>
    <row r="1178" spans="1:24">
      <c r="A1178" s="61"/>
      <c r="B1178" s="61"/>
      <c r="C1178" s="61"/>
      <c r="D1178" s="61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</row>
    <row r="1179" spans="1:24">
      <c r="A1179" s="61"/>
      <c r="B1179" s="61"/>
      <c r="C1179" s="61"/>
      <c r="D1179" s="61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</row>
    <row r="1180" spans="1:24">
      <c r="A1180" s="61"/>
      <c r="B1180" s="61"/>
      <c r="C1180" s="61"/>
      <c r="D1180" s="61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</row>
    <row r="1181" spans="1:24">
      <c r="A1181" s="61"/>
      <c r="B1181" s="61"/>
      <c r="C1181" s="61"/>
      <c r="D1181" s="61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</row>
    <row r="1182" spans="1:24">
      <c r="A1182" s="61"/>
      <c r="B1182" s="61"/>
      <c r="C1182" s="61"/>
      <c r="D1182" s="61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</row>
    <row r="1183" spans="1:24">
      <c r="A1183" s="61"/>
      <c r="B1183" s="61"/>
      <c r="C1183" s="61"/>
      <c r="D1183" s="61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</row>
    <row r="1184" spans="1:24">
      <c r="A1184" s="61"/>
      <c r="B1184" s="61"/>
      <c r="C1184" s="61"/>
      <c r="D1184" s="61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</row>
    <row r="1185" spans="1:24">
      <c r="A1185" s="61"/>
      <c r="B1185" s="61"/>
      <c r="C1185" s="61"/>
      <c r="D1185" s="61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</row>
    <row r="1186" spans="1:24">
      <c r="A1186" s="61"/>
      <c r="B1186" s="61"/>
      <c r="C1186" s="61"/>
      <c r="D1186" s="61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</row>
    <row r="1187" spans="1:24">
      <c r="A1187" s="61"/>
      <c r="B1187" s="61"/>
      <c r="C1187" s="61"/>
      <c r="D1187" s="61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</row>
    <row r="1188" spans="1:24">
      <c r="A1188" s="61"/>
      <c r="B1188" s="61"/>
      <c r="C1188" s="61"/>
      <c r="D1188" s="61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</row>
    <row r="1189" spans="1:24">
      <c r="A1189" s="61"/>
      <c r="B1189" s="61"/>
      <c r="C1189" s="61"/>
      <c r="D1189" s="61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</row>
    <row r="1190" spans="1:24">
      <c r="A1190" s="61"/>
      <c r="B1190" s="61"/>
      <c r="C1190" s="61"/>
      <c r="D1190" s="61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</row>
    <row r="1191" spans="1:24">
      <c r="A1191" s="61"/>
      <c r="B1191" s="61"/>
      <c r="C1191" s="61"/>
      <c r="D1191" s="61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</row>
    <row r="1192" spans="1:24">
      <c r="A1192" s="61"/>
      <c r="B1192" s="61"/>
      <c r="C1192" s="61"/>
      <c r="D1192" s="61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</row>
    <row r="1193" spans="1:24">
      <c r="A1193" s="61"/>
      <c r="B1193" s="61"/>
      <c r="C1193" s="61"/>
      <c r="D1193" s="61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</row>
    <row r="1194" spans="1:24">
      <c r="A1194" s="61"/>
      <c r="B1194" s="61"/>
      <c r="C1194" s="61"/>
      <c r="D1194" s="61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</row>
    <row r="1195" spans="1:24">
      <c r="A1195" s="61"/>
      <c r="B1195" s="61"/>
      <c r="C1195" s="61"/>
      <c r="D1195" s="61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</row>
    <row r="1196" spans="1:24">
      <c r="A1196" s="61"/>
      <c r="B1196" s="61"/>
      <c r="C1196" s="61"/>
      <c r="D1196" s="61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</row>
    <row r="1197" spans="1:24">
      <c r="A1197" s="61"/>
      <c r="B1197" s="61"/>
      <c r="C1197" s="61"/>
      <c r="D1197" s="61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</row>
    <row r="1198" spans="1:24">
      <c r="A1198" s="61"/>
      <c r="B1198" s="61"/>
      <c r="C1198" s="61"/>
      <c r="D1198" s="61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</row>
    <row r="1199" spans="1:24">
      <c r="A1199" s="61"/>
      <c r="B1199" s="61"/>
      <c r="C1199" s="61"/>
      <c r="D1199" s="61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</row>
    <row r="1200" spans="1:24">
      <c r="A1200" s="61"/>
      <c r="B1200" s="61"/>
      <c r="C1200" s="61"/>
      <c r="D1200" s="61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</row>
    <row r="1201" spans="1:24">
      <c r="A1201" s="61"/>
      <c r="B1201" s="61"/>
      <c r="C1201" s="61"/>
      <c r="D1201" s="61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</row>
    <row r="1202" spans="1:24">
      <c r="A1202" s="61"/>
      <c r="B1202" s="61"/>
      <c r="C1202" s="61"/>
      <c r="D1202" s="61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</row>
    <row r="1203" spans="1:24">
      <c r="A1203" s="61"/>
      <c r="B1203" s="61"/>
      <c r="C1203" s="61"/>
      <c r="D1203" s="61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</row>
    <row r="1204" spans="1:24">
      <c r="A1204" s="61"/>
      <c r="B1204" s="61"/>
      <c r="C1204" s="61"/>
      <c r="D1204" s="61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</row>
    <row r="1205" spans="1:24">
      <c r="A1205" s="61"/>
      <c r="B1205" s="61"/>
      <c r="C1205" s="61"/>
      <c r="D1205" s="61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</row>
    <row r="1206" spans="1:24">
      <c r="A1206" s="61"/>
      <c r="B1206" s="61"/>
      <c r="C1206" s="61"/>
      <c r="D1206" s="61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</row>
    <row r="1207" spans="1:24">
      <c r="A1207" s="61"/>
      <c r="B1207" s="61"/>
      <c r="C1207" s="61"/>
      <c r="D1207" s="61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</row>
    <row r="1208" spans="1:24">
      <c r="A1208" s="61"/>
      <c r="B1208" s="61"/>
      <c r="C1208" s="61"/>
      <c r="D1208" s="61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</row>
    <row r="1209" spans="1:24">
      <c r="A1209" s="61"/>
      <c r="B1209" s="61"/>
      <c r="C1209" s="61"/>
      <c r="D1209" s="61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</row>
    <row r="1210" spans="1:24">
      <c r="A1210" s="61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</row>
    <row r="1211" spans="1:24">
      <c r="A1211" s="61"/>
      <c r="B1211" s="61"/>
      <c r="C1211" s="61"/>
      <c r="D1211" s="61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</row>
    <row r="1212" spans="1:24">
      <c r="A1212" s="61"/>
      <c r="B1212" s="61"/>
      <c r="C1212" s="61"/>
      <c r="D1212" s="61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</row>
    <row r="1213" spans="1:24">
      <c r="A1213" s="61"/>
      <c r="B1213" s="61"/>
      <c r="C1213" s="61"/>
      <c r="D1213" s="61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</row>
    <row r="1214" spans="1:24">
      <c r="A1214" s="61"/>
      <c r="B1214" s="61"/>
      <c r="C1214" s="61"/>
      <c r="D1214" s="61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</row>
    <row r="1215" spans="1:24">
      <c r="A1215" s="61"/>
      <c r="B1215" s="61"/>
      <c r="C1215" s="61"/>
      <c r="D1215" s="61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</row>
    <row r="1216" spans="1:24">
      <c r="A1216" s="61"/>
      <c r="B1216" s="61"/>
      <c r="C1216" s="61"/>
      <c r="D1216" s="61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</row>
    <row r="1217" spans="1:24">
      <c r="A1217" s="61"/>
      <c r="B1217" s="61"/>
      <c r="C1217" s="61"/>
      <c r="D1217" s="61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</row>
    <row r="1218" spans="1:24">
      <c r="A1218" s="61"/>
      <c r="B1218" s="61"/>
      <c r="C1218" s="61"/>
      <c r="D1218" s="61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</row>
    <row r="1219" spans="1:24">
      <c r="A1219" s="61"/>
      <c r="B1219" s="61"/>
      <c r="C1219" s="61"/>
      <c r="D1219" s="61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</row>
    <row r="1220" spans="1:24">
      <c r="A1220" s="61"/>
      <c r="B1220" s="61"/>
      <c r="C1220" s="61"/>
      <c r="D1220" s="61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</row>
    <row r="1221" spans="1:24">
      <c r="A1221" s="61"/>
      <c r="B1221" s="61"/>
      <c r="C1221" s="61"/>
      <c r="D1221" s="61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</row>
    <row r="1222" spans="1:24">
      <c r="A1222" s="61"/>
      <c r="B1222" s="61"/>
      <c r="C1222" s="61"/>
      <c r="D1222" s="61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</row>
    <row r="1223" spans="1:24">
      <c r="A1223" s="61"/>
      <c r="B1223" s="61"/>
      <c r="C1223" s="61"/>
      <c r="D1223" s="61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</row>
    <row r="1224" spans="1:24">
      <c r="A1224" s="61"/>
      <c r="B1224" s="61"/>
      <c r="C1224" s="61"/>
      <c r="D1224" s="61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</row>
    <row r="1225" spans="1:24">
      <c r="A1225" s="61"/>
      <c r="B1225" s="61"/>
      <c r="C1225" s="61"/>
      <c r="D1225" s="61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</row>
    <row r="1226" spans="1:24">
      <c r="A1226" s="61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</row>
    <row r="1227" spans="1:24">
      <c r="A1227" s="61"/>
      <c r="B1227" s="61"/>
      <c r="C1227" s="61"/>
      <c r="D1227" s="61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</row>
    <row r="1228" spans="1:24">
      <c r="A1228" s="61"/>
      <c r="B1228" s="61"/>
      <c r="C1228" s="61"/>
      <c r="D1228" s="61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</row>
    <row r="1229" spans="1:24">
      <c r="A1229" s="61"/>
      <c r="B1229" s="61"/>
      <c r="C1229" s="61"/>
      <c r="D1229" s="61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</row>
    <row r="1230" spans="1:24">
      <c r="A1230" s="61"/>
      <c r="B1230" s="61"/>
      <c r="C1230" s="61"/>
      <c r="D1230" s="61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</row>
    <row r="1231" spans="1:24">
      <c r="A1231" s="61"/>
      <c r="B1231" s="61"/>
      <c r="C1231" s="61"/>
      <c r="D1231" s="61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</row>
    <row r="1232" spans="1:24">
      <c r="A1232" s="61"/>
      <c r="B1232" s="61"/>
      <c r="C1232" s="61"/>
      <c r="D1232" s="61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</row>
    <row r="1233" spans="1:24">
      <c r="A1233" s="61"/>
      <c r="B1233" s="61"/>
      <c r="C1233" s="61"/>
      <c r="D1233" s="61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</row>
    <row r="1234" spans="1:24">
      <c r="A1234" s="61"/>
      <c r="B1234" s="61"/>
      <c r="C1234" s="61"/>
      <c r="D1234" s="61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</row>
    <row r="1235" spans="1:24">
      <c r="A1235" s="61"/>
      <c r="B1235" s="61"/>
      <c r="C1235" s="61"/>
      <c r="D1235" s="61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</row>
    <row r="1236" spans="1:24">
      <c r="A1236" s="61"/>
      <c r="B1236" s="61"/>
      <c r="C1236" s="61"/>
      <c r="D1236" s="61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</row>
    <row r="1237" spans="1:24">
      <c r="A1237" s="61"/>
      <c r="B1237" s="61"/>
      <c r="C1237" s="61"/>
      <c r="D1237" s="61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</row>
    <row r="1238" spans="1:24">
      <c r="A1238" s="61"/>
      <c r="B1238" s="61"/>
      <c r="C1238" s="61"/>
      <c r="D1238" s="61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</row>
    <row r="1239" spans="1:24">
      <c r="A1239" s="61"/>
      <c r="B1239" s="61"/>
      <c r="C1239" s="61"/>
      <c r="D1239" s="61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</row>
    <row r="1240" spans="1:24">
      <c r="A1240" s="61"/>
      <c r="B1240" s="61"/>
      <c r="C1240" s="61"/>
      <c r="D1240" s="61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</row>
    <row r="1241" spans="1:24">
      <c r="A1241" s="61"/>
      <c r="B1241" s="61"/>
      <c r="C1241" s="61"/>
      <c r="D1241" s="61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</row>
    <row r="1242" spans="1:24">
      <c r="A1242" s="61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</row>
    <row r="1243" spans="1:24">
      <c r="A1243" s="61"/>
      <c r="B1243" s="61"/>
      <c r="C1243" s="61"/>
      <c r="D1243" s="61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</row>
    <row r="1244" spans="1:24">
      <c r="A1244" s="61"/>
      <c r="B1244" s="61"/>
      <c r="C1244" s="61"/>
      <c r="D1244" s="61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</row>
    <row r="1245" spans="1:24">
      <c r="A1245" s="61"/>
      <c r="B1245" s="61"/>
      <c r="C1245" s="61"/>
      <c r="D1245" s="61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</row>
    <row r="1246" spans="1:24">
      <c r="A1246" s="61"/>
      <c r="B1246" s="61"/>
      <c r="C1246" s="61"/>
      <c r="D1246" s="61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</row>
    <row r="1247" spans="1:24">
      <c r="A1247" s="61"/>
      <c r="B1247" s="61"/>
      <c r="C1247" s="61"/>
      <c r="D1247" s="61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</row>
    <row r="1248" spans="1:24">
      <c r="A1248" s="61"/>
      <c r="B1248" s="61"/>
      <c r="C1248" s="61"/>
      <c r="D1248" s="61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</row>
    <row r="1249" spans="1:24">
      <c r="A1249" s="61"/>
      <c r="B1249" s="61"/>
      <c r="C1249" s="61"/>
      <c r="D1249" s="61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</row>
    <row r="1250" spans="1:24">
      <c r="A1250" s="61"/>
      <c r="B1250" s="61"/>
      <c r="C1250" s="61"/>
      <c r="D1250" s="61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</row>
    <row r="1251" spans="1:24">
      <c r="A1251" s="61"/>
      <c r="B1251" s="61"/>
      <c r="C1251" s="61"/>
      <c r="D1251" s="61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</row>
    <row r="1252" spans="1:24">
      <c r="A1252" s="61"/>
      <c r="B1252" s="61"/>
      <c r="C1252" s="61"/>
      <c r="D1252" s="61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</row>
    <row r="1253" spans="1:24">
      <c r="A1253" s="61"/>
      <c r="B1253" s="61"/>
      <c r="C1253" s="61"/>
      <c r="D1253" s="61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</row>
    <row r="1254" spans="1:24">
      <c r="A1254" s="61"/>
      <c r="B1254" s="61"/>
      <c r="C1254" s="61"/>
      <c r="D1254" s="61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</row>
    <row r="1255" spans="1:24">
      <c r="A1255" s="61"/>
      <c r="B1255" s="61"/>
      <c r="C1255" s="61"/>
      <c r="D1255" s="61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</row>
    <row r="1256" spans="1:24">
      <c r="A1256" s="61"/>
      <c r="B1256" s="61"/>
      <c r="C1256" s="61"/>
      <c r="D1256" s="61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</row>
    <row r="1257" spans="1:24">
      <c r="A1257" s="61"/>
      <c r="B1257" s="61"/>
      <c r="C1257" s="61"/>
      <c r="D1257" s="61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</row>
    <row r="1258" spans="1:24">
      <c r="A1258" s="61"/>
      <c r="B1258" s="61"/>
      <c r="C1258" s="61"/>
      <c r="D1258" s="61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</row>
    <row r="1259" spans="1:24">
      <c r="A1259" s="61"/>
      <c r="B1259" s="61"/>
      <c r="C1259" s="61"/>
      <c r="D1259" s="61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</row>
    <row r="1260" spans="1:24">
      <c r="A1260" s="61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</row>
    <row r="1261" spans="1:24">
      <c r="A1261" s="61"/>
      <c r="B1261" s="61"/>
      <c r="C1261" s="61"/>
      <c r="D1261" s="61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</row>
    <row r="1262" spans="1:24">
      <c r="A1262" s="61"/>
      <c r="B1262" s="61"/>
      <c r="C1262" s="61"/>
      <c r="D1262" s="61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</row>
    <row r="1263" spans="1:24">
      <c r="A1263" s="61"/>
      <c r="B1263" s="61"/>
      <c r="C1263" s="61"/>
      <c r="D1263" s="61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</row>
    <row r="1264" spans="1:24">
      <c r="A1264" s="61"/>
      <c r="B1264" s="61"/>
      <c r="C1264" s="61"/>
      <c r="D1264" s="61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</row>
    <row r="1265" spans="1:24">
      <c r="A1265" s="61"/>
      <c r="B1265" s="61"/>
      <c r="C1265" s="61"/>
      <c r="D1265" s="61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</row>
    <row r="1266" spans="1:24">
      <c r="A1266" s="61"/>
      <c r="B1266" s="61"/>
      <c r="C1266" s="61"/>
      <c r="D1266" s="61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</row>
    <row r="1267" spans="1:24">
      <c r="A1267" s="61"/>
      <c r="B1267" s="61"/>
      <c r="C1267" s="61"/>
      <c r="D1267" s="61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</row>
    <row r="1268" spans="1:24">
      <c r="A1268" s="61"/>
      <c r="B1268" s="61"/>
      <c r="C1268" s="61"/>
      <c r="D1268" s="61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</row>
    <row r="1269" spans="1:24">
      <c r="A1269" s="61"/>
      <c r="B1269" s="61"/>
      <c r="C1269" s="61"/>
      <c r="D1269" s="61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</row>
    <row r="1270" spans="1:24">
      <c r="A1270" s="61"/>
      <c r="B1270" s="61"/>
      <c r="C1270" s="61"/>
      <c r="D1270" s="61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</row>
    <row r="1271" spans="1:24">
      <c r="A1271" s="61"/>
      <c r="B1271" s="61"/>
      <c r="C1271" s="61"/>
      <c r="D1271" s="61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</row>
    <row r="1272" spans="1:24">
      <c r="A1272" s="61"/>
      <c r="B1272" s="61"/>
      <c r="C1272" s="61"/>
      <c r="D1272" s="61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</row>
    <row r="1273" spans="1:24">
      <c r="A1273" s="61"/>
      <c r="B1273" s="61"/>
      <c r="C1273" s="61"/>
      <c r="D1273" s="61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</row>
    <row r="1274" spans="1:24">
      <c r="A1274" s="61"/>
      <c r="B1274" s="61"/>
      <c r="C1274" s="61"/>
      <c r="D1274" s="61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</row>
    <row r="1275" spans="1:24">
      <c r="A1275" s="61"/>
      <c r="B1275" s="61"/>
      <c r="C1275" s="61"/>
      <c r="D1275" s="61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</row>
    <row r="1276" spans="1:24">
      <c r="A1276" s="61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</row>
    <row r="1277" spans="1:24">
      <c r="A1277" s="61"/>
      <c r="B1277" s="61"/>
      <c r="C1277" s="61"/>
      <c r="D1277" s="61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</row>
    <row r="1278" spans="1:24">
      <c r="A1278" s="61"/>
      <c r="B1278" s="61"/>
      <c r="C1278" s="61"/>
      <c r="D1278" s="61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</row>
    <row r="1279" spans="1:24">
      <c r="A1279" s="61"/>
      <c r="B1279" s="61"/>
      <c r="C1279" s="61"/>
      <c r="D1279" s="61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</row>
    <row r="1280" spans="1:24">
      <c r="A1280" s="61"/>
      <c r="B1280" s="61"/>
      <c r="C1280" s="61"/>
      <c r="D1280" s="61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</row>
    <row r="1281" spans="1:24">
      <c r="A1281" s="61"/>
      <c r="B1281" s="61"/>
      <c r="C1281" s="61"/>
      <c r="D1281" s="61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</row>
    <row r="1282" spans="1:24">
      <c r="A1282" s="61"/>
      <c r="B1282" s="61"/>
      <c r="C1282" s="61"/>
      <c r="D1282" s="61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</row>
    <row r="1283" spans="1:24">
      <c r="A1283" s="61"/>
      <c r="B1283" s="61"/>
      <c r="C1283" s="61"/>
      <c r="D1283" s="61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</row>
    <row r="1284" spans="1:24">
      <c r="A1284" s="61"/>
      <c r="B1284" s="61"/>
      <c r="C1284" s="61"/>
      <c r="D1284" s="61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</row>
    <row r="1285" spans="1:24">
      <c r="A1285" s="61"/>
      <c r="B1285" s="61"/>
      <c r="C1285" s="61"/>
      <c r="D1285" s="61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</row>
    <row r="1286" spans="1:24">
      <c r="A1286" s="61"/>
      <c r="B1286" s="61"/>
      <c r="C1286" s="61"/>
      <c r="D1286" s="61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</row>
    <row r="1287" spans="1:24">
      <c r="A1287" s="61"/>
      <c r="B1287" s="61"/>
      <c r="C1287" s="61"/>
      <c r="D1287" s="61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</row>
    <row r="1288" spans="1:24">
      <c r="A1288" s="61"/>
      <c r="B1288" s="61"/>
      <c r="C1288" s="61"/>
      <c r="D1288" s="61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</row>
    <row r="1289" spans="1:24">
      <c r="A1289" s="61"/>
      <c r="B1289" s="61"/>
      <c r="C1289" s="61"/>
      <c r="D1289" s="61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</row>
    <row r="1290" spans="1:24">
      <c r="A1290" s="61"/>
      <c r="B1290" s="61"/>
      <c r="C1290" s="61"/>
      <c r="D1290" s="61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</row>
    <row r="1291" spans="1:24">
      <c r="A1291" s="61"/>
      <c r="B1291" s="61"/>
      <c r="C1291" s="61"/>
      <c r="D1291" s="61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</row>
    <row r="1292" spans="1:24">
      <c r="A1292" s="61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</row>
    <row r="1293" spans="1:24">
      <c r="A1293" s="61"/>
      <c r="B1293" s="61"/>
      <c r="C1293" s="61"/>
      <c r="D1293" s="61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</row>
    <row r="1294" spans="1:24">
      <c r="A1294" s="61"/>
      <c r="B1294" s="61"/>
      <c r="C1294" s="61"/>
      <c r="D1294" s="61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</row>
    <row r="1295" spans="1:24">
      <c r="A1295" s="61"/>
      <c r="B1295" s="61"/>
      <c r="C1295" s="61"/>
      <c r="D1295" s="61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</row>
    <row r="1296" spans="1:24">
      <c r="A1296" s="61"/>
      <c r="B1296" s="61"/>
      <c r="C1296" s="61"/>
      <c r="D1296" s="61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</row>
    <row r="1297" spans="1:24">
      <c r="A1297" s="61"/>
      <c r="B1297" s="61"/>
      <c r="C1297" s="61"/>
      <c r="D1297" s="61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</row>
    <row r="1298" spans="1:24">
      <c r="A1298" s="61"/>
      <c r="B1298" s="61"/>
      <c r="C1298" s="61"/>
      <c r="D1298" s="61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</row>
    <row r="1299" spans="1:24">
      <c r="A1299" s="61"/>
      <c r="B1299" s="61"/>
      <c r="C1299" s="61"/>
      <c r="D1299" s="61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</row>
    <row r="1300" spans="1:24">
      <c r="A1300" s="61"/>
      <c r="B1300" s="61"/>
      <c r="C1300" s="61"/>
      <c r="D1300" s="61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</row>
    <row r="1301" spans="1:24">
      <c r="A1301" s="61"/>
      <c r="B1301" s="61"/>
      <c r="C1301" s="61"/>
      <c r="D1301" s="61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</row>
    <row r="1302" spans="1:24">
      <c r="A1302" s="61"/>
      <c r="B1302" s="61"/>
      <c r="C1302" s="61"/>
      <c r="D1302" s="61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</row>
    <row r="1303" spans="1:24">
      <c r="A1303" s="61"/>
      <c r="B1303" s="61"/>
      <c r="C1303" s="61"/>
      <c r="D1303" s="61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</row>
    <row r="1304" spans="1:24">
      <c r="A1304" s="61"/>
      <c r="B1304" s="61"/>
      <c r="C1304" s="61"/>
      <c r="D1304" s="61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</row>
    <row r="1305" spans="1:24">
      <c r="A1305" s="61"/>
      <c r="B1305" s="61"/>
      <c r="C1305" s="61"/>
      <c r="D1305" s="61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</row>
    <row r="1306" spans="1:24">
      <c r="A1306" s="61"/>
      <c r="B1306" s="61"/>
      <c r="C1306" s="61"/>
      <c r="D1306" s="61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</row>
    <row r="1307" spans="1:24">
      <c r="A1307" s="61"/>
      <c r="B1307" s="61"/>
      <c r="C1307" s="61"/>
      <c r="D1307" s="61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</row>
    <row r="1308" spans="1:24">
      <c r="A1308" s="61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</row>
    <row r="1309" spans="1:24">
      <c r="A1309" s="61"/>
      <c r="B1309" s="61"/>
      <c r="C1309" s="61"/>
      <c r="D1309" s="61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</row>
    <row r="1310" spans="1:24">
      <c r="A1310" s="61"/>
      <c r="B1310" s="61"/>
      <c r="C1310" s="61"/>
      <c r="D1310" s="61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</row>
    <row r="1311" spans="1:24">
      <c r="A1311" s="61"/>
      <c r="B1311" s="61"/>
      <c r="C1311" s="61"/>
      <c r="D1311" s="61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</row>
    <row r="1312" spans="1:24">
      <c r="A1312" s="61"/>
      <c r="B1312" s="61"/>
      <c r="C1312" s="61"/>
      <c r="D1312" s="61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</row>
    <row r="1313" spans="1:24">
      <c r="A1313" s="61"/>
      <c r="B1313" s="61"/>
      <c r="C1313" s="61"/>
      <c r="D1313" s="61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</row>
    <row r="1314" spans="1:24">
      <c r="A1314" s="61"/>
      <c r="B1314" s="61"/>
      <c r="C1314" s="61"/>
      <c r="D1314" s="61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</row>
    <row r="1315" spans="1:24">
      <c r="A1315" s="61"/>
      <c r="B1315" s="61"/>
      <c r="C1315" s="61"/>
      <c r="D1315" s="61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</row>
    <row r="1316" spans="1:24">
      <c r="A1316" s="61"/>
      <c r="B1316" s="61"/>
      <c r="C1316" s="61"/>
      <c r="D1316" s="61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</row>
    <row r="1317" spans="1:24">
      <c r="A1317" s="61"/>
      <c r="B1317" s="61"/>
      <c r="C1317" s="61"/>
      <c r="D1317" s="61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</row>
    <row r="1318" spans="1:24">
      <c r="A1318" s="61"/>
      <c r="B1318" s="61"/>
      <c r="C1318" s="61"/>
      <c r="D1318" s="61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</row>
    <row r="1319" spans="1:24">
      <c r="A1319" s="61"/>
      <c r="B1319" s="61"/>
      <c r="C1319" s="61"/>
      <c r="D1319" s="61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</row>
    <row r="1320" spans="1:24">
      <c r="A1320" s="61"/>
      <c r="B1320" s="61"/>
      <c r="C1320" s="61"/>
      <c r="D1320" s="61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</row>
    <row r="1321" spans="1:24">
      <c r="A1321" s="61"/>
      <c r="B1321" s="61"/>
      <c r="C1321" s="61"/>
      <c r="D1321" s="61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</row>
    <row r="1322" spans="1:24">
      <c r="A1322" s="61"/>
      <c r="B1322" s="61"/>
      <c r="C1322" s="61"/>
      <c r="D1322" s="61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</row>
    <row r="1323" spans="1:24">
      <c r="A1323" s="61"/>
      <c r="B1323" s="61"/>
      <c r="C1323" s="61"/>
      <c r="D1323" s="61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</row>
    <row r="1324" spans="1:24">
      <c r="A1324" s="61"/>
      <c r="B1324" s="61"/>
      <c r="C1324" s="61"/>
      <c r="D1324" s="61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</row>
    <row r="1325" spans="1:24">
      <c r="A1325" s="61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</row>
    <row r="1326" spans="1:24">
      <c r="A1326" s="61"/>
      <c r="B1326" s="61"/>
      <c r="C1326" s="61"/>
      <c r="D1326" s="61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</row>
    <row r="1327" spans="1:24">
      <c r="A1327" s="61"/>
      <c r="B1327" s="61"/>
      <c r="C1327" s="61"/>
      <c r="D1327" s="61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</row>
    <row r="1328" spans="1:24">
      <c r="A1328" s="61"/>
      <c r="B1328" s="61"/>
      <c r="C1328" s="61"/>
      <c r="D1328" s="61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</row>
    <row r="1329" spans="1:24">
      <c r="A1329" s="61"/>
      <c r="B1329" s="61"/>
      <c r="C1329" s="61"/>
      <c r="D1329" s="61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</row>
    <row r="1330" spans="1:24">
      <c r="A1330" s="61"/>
      <c r="B1330" s="61"/>
      <c r="C1330" s="61"/>
      <c r="D1330" s="61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</row>
    <row r="1331" spans="1:24">
      <c r="A1331" s="61"/>
      <c r="B1331" s="61"/>
      <c r="C1331" s="61"/>
      <c r="D1331" s="61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</row>
    <row r="1332" spans="1:24">
      <c r="A1332" s="61"/>
      <c r="B1332" s="61"/>
      <c r="C1332" s="61"/>
      <c r="D1332" s="61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</row>
    <row r="1333" spans="1:24">
      <c r="A1333" s="61"/>
      <c r="B1333" s="61"/>
      <c r="C1333" s="61"/>
      <c r="D1333" s="61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</row>
    <row r="1334" spans="1:24">
      <c r="A1334" s="61"/>
      <c r="B1334" s="61"/>
      <c r="C1334" s="61"/>
      <c r="D1334" s="61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</row>
    <row r="1335" spans="1:24">
      <c r="A1335" s="61"/>
      <c r="B1335" s="61"/>
      <c r="C1335" s="61"/>
      <c r="D1335" s="61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</row>
    <row r="1336" spans="1:24">
      <c r="A1336" s="61"/>
      <c r="B1336" s="61"/>
      <c r="C1336" s="61"/>
      <c r="D1336" s="61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</row>
    <row r="1337" spans="1:24">
      <c r="A1337" s="61"/>
      <c r="B1337" s="61"/>
      <c r="C1337" s="61"/>
      <c r="D1337" s="61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</row>
    <row r="1338" spans="1:24">
      <c r="A1338" s="61"/>
      <c r="B1338" s="61"/>
      <c r="C1338" s="61"/>
      <c r="D1338" s="61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</row>
    <row r="1339" spans="1:24">
      <c r="A1339" s="61"/>
      <c r="B1339" s="61"/>
      <c r="C1339" s="61"/>
      <c r="D1339" s="61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</row>
    <row r="1340" spans="1:24">
      <c r="A1340" s="61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</row>
    <row r="1341" spans="1:24">
      <c r="A1341" s="61"/>
      <c r="B1341" s="61"/>
      <c r="C1341" s="61"/>
      <c r="D1341" s="61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</row>
    <row r="1342" spans="1:24">
      <c r="A1342" s="61"/>
      <c r="B1342" s="61"/>
      <c r="C1342" s="61"/>
      <c r="D1342" s="61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</row>
    <row r="1343" spans="1:24">
      <c r="A1343" s="61"/>
      <c r="B1343" s="61"/>
      <c r="C1343" s="61"/>
      <c r="D1343" s="61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</row>
    <row r="1344" spans="1:24">
      <c r="A1344" s="61"/>
      <c r="B1344" s="61"/>
      <c r="C1344" s="61"/>
      <c r="D1344" s="61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</row>
    <row r="1345" spans="1:24">
      <c r="A1345" s="61"/>
      <c r="B1345" s="61"/>
      <c r="C1345" s="61"/>
      <c r="D1345" s="61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</row>
    <row r="1346" spans="1:24">
      <c r="A1346" s="61"/>
      <c r="B1346" s="61"/>
      <c r="C1346" s="61"/>
      <c r="D1346" s="61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</row>
    <row r="1347" spans="1:24">
      <c r="A1347" s="61"/>
      <c r="B1347" s="61"/>
      <c r="C1347" s="61"/>
      <c r="D1347" s="61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</row>
    <row r="1348" spans="1:24">
      <c r="A1348" s="61"/>
      <c r="B1348" s="61"/>
      <c r="C1348" s="61"/>
      <c r="D1348" s="61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</row>
    <row r="1349" spans="1:24">
      <c r="A1349" s="61"/>
      <c r="B1349" s="61"/>
      <c r="C1349" s="61"/>
      <c r="D1349" s="61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</row>
    <row r="1350" spans="1:24">
      <c r="A1350" s="61"/>
      <c r="B1350" s="61"/>
      <c r="C1350" s="61"/>
      <c r="D1350" s="61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</row>
    <row r="1351" spans="1:24">
      <c r="A1351" s="61"/>
      <c r="B1351" s="61"/>
      <c r="C1351" s="61"/>
      <c r="D1351" s="61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</row>
    <row r="1352" spans="1:24">
      <c r="A1352" s="61"/>
      <c r="B1352" s="61"/>
      <c r="C1352" s="61"/>
      <c r="D1352" s="61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</row>
    <row r="1353" spans="1:24">
      <c r="A1353" s="61"/>
      <c r="B1353" s="61"/>
      <c r="C1353" s="61"/>
      <c r="D1353" s="61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</row>
    <row r="1354" spans="1:24">
      <c r="A1354" s="61"/>
      <c r="B1354" s="61"/>
      <c r="C1354" s="61"/>
      <c r="D1354" s="61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</row>
    <row r="1355" spans="1:24">
      <c r="A1355" s="61"/>
      <c r="B1355" s="61"/>
      <c r="C1355" s="61"/>
      <c r="D1355" s="61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</row>
    <row r="1356" spans="1:24">
      <c r="A1356" s="61"/>
      <c r="B1356" s="61"/>
      <c r="C1356" s="61"/>
      <c r="D1356" s="61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</row>
    <row r="1357" spans="1:24">
      <c r="A1357" s="61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</row>
    <row r="1358" spans="1:24">
      <c r="A1358" s="61"/>
      <c r="B1358" s="61"/>
      <c r="C1358" s="61"/>
      <c r="D1358" s="61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</row>
    <row r="1359" spans="1:24">
      <c r="A1359" s="61"/>
      <c r="B1359" s="61"/>
      <c r="C1359" s="61"/>
      <c r="D1359" s="61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</row>
    <row r="1360" spans="1:24">
      <c r="A1360" s="61"/>
      <c r="B1360" s="61"/>
      <c r="C1360" s="61"/>
      <c r="D1360" s="61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</row>
    <row r="1361" spans="1:24">
      <c r="A1361" s="61"/>
      <c r="B1361" s="61"/>
      <c r="C1361" s="61"/>
      <c r="D1361" s="61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</row>
    <row r="1362" spans="1:24">
      <c r="A1362" s="61"/>
      <c r="B1362" s="61"/>
      <c r="C1362" s="61"/>
      <c r="D1362" s="61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</row>
    <row r="1363" spans="1:24">
      <c r="A1363" s="61"/>
      <c r="B1363" s="61"/>
      <c r="C1363" s="61"/>
      <c r="D1363" s="61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</row>
    <row r="1364" spans="1:24">
      <c r="A1364" s="61"/>
      <c r="B1364" s="61"/>
      <c r="C1364" s="61"/>
      <c r="D1364" s="61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</row>
    <row r="1365" spans="1:24">
      <c r="A1365" s="61"/>
      <c r="B1365" s="61"/>
      <c r="C1365" s="61"/>
      <c r="D1365" s="61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</row>
    <row r="1366" spans="1:24">
      <c r="A1366" s="61"/>
      <c r="B1366" s="61"/>
      <c r="C1366" s="61"/>
      <c r="D1366" s="61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</row>
    <row r="1367" spans="1:24">
      <c r="A1367" s="61"/>
      <c r="B1367" s="61"/>
      <c r="C1367" s="61"/>
      <c r="D1367" s="61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</row>
    <row r="1368" spans="1:24">
      <c r="A1368" s="61"/>
      <c r="B1368" s="61"/>
      <c r="C1368" s="61"/>
      <c r="D1368" s="61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</row>
    <row r="1369" spans="1:24">
      <c r="A1369" s="61"/>
      <c r="B1369" s="61"/>
      <c r="C1369" s="61"/>
      <c r="D1369" s="61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</row>
    <row r="1370" spans="1:24">
      <c r="A1370" s="61"/>
      <c r="B1370" s="61"/>
      <c r="C1370" s="61"/>
      <c r="D1370" s="61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</row>
    <row r="1371" spans="1:24">
      <c r="A1371" s="61"/>
      <c r="B1371" s="61"/>
      <c r="C1371" s="61"/>
      <c r="D1371" s="61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</row>
    <row r="1372" spans="1:24">
      <c r="A1372" s="61"/>
      <c r="B1372" s="61"/>
      <c r="C1372" s="61"/>
      <c r="D1372" s="61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</row>
    <row r="1373" spans="1:24">
      <c r="A1373" s="61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</row>
    <row r="1374" spans="1:24">
      <c r="A1374" s="61"/>
      <c r="B1374" s="61"/>
      <c r="C1374" s="61"/>
      <c r="D1374" s="61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</row>
    <row r="1375" spans="1:24">
      <c r="A1375" s="61"/>
      <c r="B1375" s="61"/>
      <c r="C1375" s="61"/>
      <c r="D1375" s="61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</row>
    <row r="1376" spans="1:24">
      <c r="A1376" s="61"/>
      <c r="B1376" s="61"/>
      <c r="C1376" s="61"/>
      <c r="D1376" s="61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</row>
    <row r="1377" spans="1:24">
      <c r="A1377" s="61"/>
      <c r="B1377" s="61"/>
      <c r="C1377" s="61"/>
      <c r="D1377" s="61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</row>
    <row r="1378" spans="1:24">
      <c r="A1378" s="61"/>
      <c r="B1378" s="61"/>
      <c r="C1378" s="61"/>
      <c r="D1378" s="61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</row>
    <row r="1379" spans="1:24">
      <c r="A1379" s="61"/>
      <c r="B1379" s="61"/>
      <c r="C1379" s="61"/>
      <c r="D1379" s="61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</row>
    <row r="1380" spans="1:24">
      <c r="A1380" s="61"/>
      <c r="B1380" s="61"/>
      <c r="C1380" s="61"/>
      <c r="D1380" s="61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</row>
    <row r="1381" spans="1:24">
      <c r="A1381" s="61"/>
      <c r="B1381" s="61"/>
      <c r="C1381" s="61"/>
      <c r="D1381" s="61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</row>
    <row r="1382" spans="1:24">
      <c r="A1382" s="61"/>
      <c r="B1382" s="61"/>
      <c r="C1382" s="61"/>
      <c r="D1382" s="61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</row>
    <row r="1383" spans="1:24">
      <c r="A1383" s="61"/>
      <c r="B1383" s="61"/>
      <c r="C1383" s="61"/>
      <c r="D1383" s="61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</row>
    <row r="1384" spans="1:24">
      <c r="A1384" s="61"/>
      <c r="B1384" s="61"/>
      <c r="C1384" s="61"/>
      <c r="D1384" s="61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</row>
    <row r="1385" spans="1:24">
      <c r="A1385" s="61"/>
      <c r="B1385" s="61"/>
      <c r="C1385" s="61"/>
      <c r="D1385" s="61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</row>
    <row r="1386" spans="1:24">
      <c r="A1386" s="61"/>
      <c r="B1386" s="61"/>
      <c r="C1386" s="61"/>
      <c r="D1386" s="61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</row>
    <row r="1387" spans="1:24">
      <c r="A1387" s="61"/>
      <c r="B1387" s="61"/>
      <c r="C1387" s="61"/>
      <c r="D1387" s="61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</row>
    <row r="1388" spans="1:24">
      <c r="A1388" s="61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</row>
    <row r="1389" spans="1:24">
      <c r="A1389" s="61"/>
      <c r="B1389" s="61"/>
      <c r="C1389" s="61"/>
      <c r="D1389" s="61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</row>
    <row r="1390" spans="1:24">
      <c r="A1390" s="61"/>
      <c r="B1390" s="61"/>
      <c r="C1390" s="61"/>
      <c r="D1390" s="61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</row>
    <row r="1391" spans="1:24">
      <c r="A1391" s="61"/>
      <c r="B1391" s="61"/>
      <c r="C1391" s="61"/>
      <c r="D1391" s="61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</row>
    <row r="1392" spans="1:24">
      <c r="A1392" s="61"/>
      <c r="B1392" s="61"/>
      <c r="C1392" s="61"/>
      <c r="D1392" s="61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</row>
    <row r="1393" spans="1:24">
      <c r="A1393" s="61"/>
      <c r="B1393" s="61"/>
      <c r="C1393" s="61"/>
      <c r="D1393" s="61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</row>
    <row r="1394" spans="1:24">
      <c r="A1394" s="61"/>
      <c r="B1394" s="61"/>
      <c r="C1394" s="61"/>
      <c r="D1394" s="61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</row>
    <row r="1395" spans="1:24">
      <c r="A1395" s="61"/>
      <c r="B1395" s="61"/>
      <c r="C1395" s="61"/>
      <c r="D1395" s="61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</row>
    <row r="1396" spans="1:24">
      <c r="A1396" s="61"/>
      <c r="B1396" s="61"/>
      <c r="C1396" s="61"/>
      <c r="D1396" s="61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</row>
    <row r="1397" spans="1:24">
      <c r="A1397" s="61"/>
      <c r="B1397" s="61"/>
      <c r="C1397" s="61"/>
      <c r="D1397" s="61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</row>
    <row r="1398" spans="1:24">
      <c r="A1398" s="61"/>
      <c r="B1398" s="61"/>
      <c r="C1398" s="61"/>
      <c r="D1398" s="61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</row>
    <row r="1399" spans="1:24">
      <c r="A1399" s="61"/>
      <c r="B1399" s="61"/>
      <c r="C1399" s="61"/>
      <c r="D1399" s="61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</row>
    <row r="1400" spans="1:24">
      <c r="A1400" s="61"/>
      <c r="B1400" s="61"/>
      <c r="C1400" s="61"/>
      <c r="D1400" s="61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</row>
    <row r="1401" spans="1:24">
      <c r="A1401" s="61"/>
      <c r="B1401" s="61"/>
      <c r="C1401" s="61"/>
      <c r="D1401" s="61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</row>
    <row r="1402" spans="1:24">
      <c r="A1402" s="61"/>
      <c r="B1402" s="61"/>
      <c r="C1402" s="61"/>
      <c r="D1402" s="61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</row>
    <row r="1403" spans="1:24">
      <c r="A1403" s="61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</row>
    <row r="1404" spans="1:24">
      <c r="A1404" s="61"/>
      <c r="B1404" s="61"/>
      <c r="C1404" s="61"/>
      <c r="D1404" s="61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</row>
    <row r="1405" spans="1:24">
      <c r="A1405" s="61"/>
      <c r="B1405" s="61"/>
      <c r="C1405" s="61"/>
      <c r="D1405" s="61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</row>
    <row r="1406" spans="1:24">
      <c r="A1406" s="61"/>
      <c r="B1406" s="61"/>
      <c r="C1406" s="61"/>
      <c r="D1406" s="61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</row>
    <row r="1407" spans="1:24">
      <c r="A1407" s="61"/>
      <c r="B1407" s="61"/>
      <c r="C1407" s="61"/>
      <c r="D1407" s="61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</row>
    <row r="1408" spans="1:24">
      <c r="A1408" s="61"/>
      <c r="B1408" s="61"/>
      <c r="C1408" s="61"/>
      <c r="D1408" s="61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</row>
    <row r="1409" spans="1:24">
      <c r="A1409" s="61"/>
      <c r="B1409" s="61"/>
      <c r="C1409" s="61"/>
      <c r="D1409" s="61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</row>
    <row r="1410" spans="1:24">
      <c r="A1410" s="61"/>
      <c r="B1410" s="61"/>
      <c r="C1410" s="61"/>
      <c r="D1410" s="61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</row>
    <row r="1411" spans="1:24">
      <c r="A1411" s="61"/>
      <c r="B1411" s="61"/>
      <c r="C1411" s="61"/>
      <c r="D1411" s="61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</row>
    <row r="1412" spans="1:24">
      <c r="A1412" s="61"/>
      <c r="B1412" s="61"/>
      <c r="C1412" s="61"/>
      <c r="D1412" s="61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</row>
    <row r="1413" spans="1:24">
      <c r="A1413" s="61"/>
      <c r="B1413" s="61"/>
      <c r="C1413" s="61"/>
      <c r="D1413" s="61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</row>
    <row r="1414" spans="1:24">
      <c r="A1414" s="61"/>
      <c r="B1414" s="61"/>
      <c r="C1414" s="61"/>
      <c r="D1414" s="61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</row>
    <row r="1415" spans="1:24">
      <c r="A1415" s="61"/>
      <c r="B1415" s="61"/>
      <c r="C1415" s="61"/>
      <c r="D1415" s="61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</row>
    <row r="1416" spans="1:24">
      <c r="A1416" s="61"/>
      <c r="B1416" s="61"/>
      <c r="C1416" s="61"/>
      <c r="D1416" s="61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</row>
    <row r="1417" spans="1:24">
      <c r="A1417" s="61"/>
      <c r="B1417" s="61"/>
      <c r="C1417" s="61"/>
      <c r="D1417" s="61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</row>
    <row r="1418" spans="1:24">
      <c r="A1418" s="61"/>
      <c r="B1418" s="61"/>
      <c r="C1418" s="61"/>
      <c r="D1418" s="61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</row>
    <row r="1419" spans="1:24">
      <c r="A1419" s="61"/>
      <c r="B1419" s="61"/>
      <c r="C1419" s="61"/>
      <c r="D1419" s="61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</row>
    <row r="1420" spans="1:24">
      <c r="A1420" s="61"/>
      <c r="B1420" s="61"/>
      <c r="C1420" s="61"/>
      <c r="D1420" s="61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</row>
    <row r="1421" spans="1:24">
      <c r="A1421" s="61"/>
      <c r="B1421" s="61"/>
      <c r="C1421" s="61"/>
      <c r="D1421" s="61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</row>
    <row r="1422" spans="1:24">
      <c r="A1422" s="61"/>
      <c r="B1422" s="61"/>
      <c r="C1422" s="61"/>
      <c r="D1422" s="61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</row>
    <row r="1423" spans="1:24">
      <c r="A1423" s="61"/>
      <c r="B1423" s="61"/>
      <c r="C1423" s="61"/>
      <c r="D1423" s="61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</row>
    <row r="1424" spans="1:24">
      <c r="A1424" s="61"/>
      <c r="B1424" s="61"/>
      <c r="C1424" s="61"/>
      <c r="D1424" s="61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</row>
    <row r="1425" spans="1:24">
      <c r="A1425" s="61"/>
      <c r="B1425" s="61"/>
      <c r="C1425" s="61"/>
      <c r="D1425" s="61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</row>
    <row r="1426" spans="1:24">
      <c r="A1426" s="61"/>
      <c r="B1426" s="61"/>
      <c r="C1426" s="61"/>
      <c r="D1426" s="61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</row>
    <row r="1427" spans="1:24">
      <c r="A1427" s="61"/>
      <c r="B1427" s="61"/>
      <c r="C1427" s="61"/>
      <c r="D1427" s="61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</row>
    <row r="1428" spans="1:24">
      <c r="A1428" s="61"/>
      <c r="B1428" s="61"/>
      <c r="C1428" s="61"/>
      <c r="D1428" s="61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</row>
    <row r="1429" spans="1:24">
      <c r="A1429" s="61"/>
      <c r="B1429" s="61"/>
      <c r="C1429" s="61"/>
      <c r="D1429" s="61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</row>
    <row r="1430" spans="1:24">
      <c r="A1430" s="61"/>
      <c r="B1430" s="61"/>
      <c r="C1430" s="61"/>
      <c r="D1430" s="61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</row>
    <row r="1431" spans="1:24">
      <c r="A1431" s="61"/>
      <c r="B1431" s="61"/>
      <c r="C1431" s="61"/>
      <c r="D1431" s="61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</row>
    <row r="1432" spans="1:24">
      <c r="A1432" s="61"/>
      <c r="B1432" s="61"/>
      <c r="C1432" s="61"/>
      <c r="D1432" s="61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</row>
    <row r="1433" spans="1:24">
      <c r="A1433" s="61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</row>
    <row r="1434" spans="1:24">
      <c r="A1434" s="61"/>
      <c r="B1434" s="61"/>
      <c r="C1434" s="61"/>
      <c r="D1434" s="61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</row>
    <row r="1435" spans="1:24">
      <c r="A1435" s="61"/>
      <c r="B1435" s="61"/>
      <c r="C1435" s="61"/>
      <c r="D1435" s="61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</row>
    <row r="1436" spans="1:24">
      <c r="A1436" s="61"/>
      <c r="B1436" s="61"/>
      <c r="C1436" s="61"/>
      <c r="D1436" s="61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</row>
    <row r="1437" spans="1:24">
      <c r="A1437" s="61"/>
      <c r="B1437" s="61"/>
      <c r="C1437" s="61"/>
      <c r="D1437" s="61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</row>
    <row r="1438" spans="1:24">
      <c r="A1438" s="61"/>
      <c r="B1438" s="61"/>
      <c r="C1438" s="61"/>
      <c r="D1438" s="61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</row>
    <row r="1439" spans="1:24">
      <c r="A1439" s="61"/>
      <c r="B1439" s="61"/>
      <c r="C1439" s="61"/>
      <c r="D1439" s="61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</row>
    <row r="1440" spans="1:24">
      <c r="A1440" s="61"/>
      <c r="B1440" s="61"/>
      <c r="C1440" s="61"/>
      <c r="D1440" s="61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</row>
    <row r="1441" spans="1:24">
      <c r="A1441" s="61"/>
      <c r="B1441" s="61"/>
      <c r="C1441" s="61"/>
      <c r="D1441" s="61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</row>
    <row r="1442" spans="1:24">
      <c r="A1442" s="61"/>
      <c r="B1442" s="61"/>
      <c r="C1442" s="61"/>
      <c r="D1442" s="61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</row>
    <row r="1443" spans="1:24">
      <c r="A1443" s="61"/>
      <c r="B1443" s="61"/>
      <c r="C1443" s="61"/>
      <c r="D1443" s="61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</row>
    <row r="1444" spans="1:24">
      <c r="A1444" s="61"/>
      <c r="B1444" s="61"/>
      <c r="C1444" s="61"/>
      <c r="D1444" s="61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</row>
    <row r="1445" spans="1:24">
      <c r="A1445" s="61"/>
      <c r="B1445" s="61"/>
      <c r="C1445" s="61"/>
      <c r="D1445" s="61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</row>
    <row r="1446" spans="1:24">
      <c r="A1446" s="61"/>
      <c r="B1446" s="61"/>
      <c r="C1446" s="61"/>
      <c r="D1446" s="61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</row>
    <row r="1447" spans="1:24">
      <c r="A1447" s="61"/>
      <c r="B1447" s="61"/>
      <c r="C1447" s="61"/>
      <c r="D1447" s="61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</row>
    <row r="1448" spans="1:24">
      <c r="A1448" s="61"/>
      <c r="B1448" s="61"/>
      <c r="C1448" s="61"/>
      <c r="D1448" s="61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</row>
    <row r="1449" spans="1:24">
      <c r="A1449" s="61"/>
      <c r="B1449" s="61"/>
      <c r="C1449" s="61"/>
      <c r="D1449" s="61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</row>
    <row r="1450" spans="1:24">
      <c r="A1450" s="61"/>
      <c r="B1450" s="61"/>
      <c r="C1450" s="61"/>
      <c r="D1450" s="61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</row>
    <row r="1451" spans="1:24">
      <c r="A1451" s="61"/>
      <c r="B1451" s="61"/>
      <c r="C1451" s="61"/>
      <c r="D1451" s="61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</row>
    <row r="1452" spans="1:24">
      <c r="A1452" s="61"/>
      <c r="B1452" s="61"/>
      <c r="C1452" s="61"/>
      <c r="D1452" s="61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</row>
    <row r="1453" spans="1:24">
      <c r="A1453" s="61"/>
      <c r="B1453" s="61"/>
      <c r="C1453" s="61"/>
      <c r="D1453" s="61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</row>
    <row r="1454" spans="1:24">
      <c r="A1454" s="61"/>
      <c r="B1454" s="61"/>
      <c r="C1454" s="61"/>
      <c r="D1454" s="61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</row>
    <row r="1455" spans="1:24">
      <c r="A1455" s="61"/>
      <c r="B1455" s="61"/>
      <c r="C1455" s="61"/>
      <c r="D1455" s="61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</row>
    <row r="1456" spans="1:24">
      <c r="A1456" s="61"/>
      <c r="B1456" s="61"/>
      <c r="C1456" s="61"/>
      <c r="D1456" s="61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</row>
    <row r="1457" spans="1:24">
      <c r="A1457" s="61"/>
      <c r="B1457" s="61"/>
      <c r="C1457" s="61"/>
      <c r="D1457" s="61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</row>
    <row r="1458" spans="1:24">
      <c r="A1458" s="61"/>
      <c r="B1458" s="61"/>
      <c r="C1458" s="61"/>
      <c r="D1458" s="61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</row>
    <row r="1459" spans="1:24">
      <c r="A1459" s="61"/>
      <c r="B1459" s="61"/>
      <c r="C1459" s="61"/>
      <c r="D1459" s="61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</row>
    <row r="1460" spans="1:24">
      <c r="A1460" s="61"/>
      <c r="B1460" s="61"/>
      <c r="C1460" s="61"/>
      <c r="D1460" s="61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</row>
    <row r="1461" spans="1:24">
      <c r="A1461" s="61"/>
      <c r="B1461" s="61"/>
      <c r="C1461" s="61"/>
      <c r="D1461" s="61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</row>
    <row r="1462" spans="1:24">
      <c r="A1462" s="61"/>
      <c r="B1462" s="61"/>
      <c r="C1462" s="61"/>
      <c r="D1462" s="61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</row>
    <row r="1463" spans="1:24">
      <c r="A1463" s="61"/>
      <c r="B1463" s="61"/>
      <c r="C1463" s="61"/>
      <c r="D1463" s="61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</row>
    <row r="1464" spans="1:24">
      <c r="A1464" s="61"/>
      <c r="B1464" s="61"/>
      <c r="C1464" s="61"/>
      <c r="D1464" s="61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</row>
    <row r="1465" spans="1:24">
      <c r="A1465" s="61"/>
      <c r="B1465" s="61"/>
      <c r="C1465" s="61"/>
      <c r="D1465" s="61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</row>
    <row r="1466" spans="1:24">
      <c r="A1466" s="61"/>
      <c r="B1466" s="61"/>
      <c r="C1466" s="61"/>
      <c r="D1466" s="61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</row>
    <row r="1467" spans="1:24">
      <c r="A1467" s="61"/>
      <c r="B1467" s="61"/>
      <c r="C1467" s="61"/>
      <c r="D1467" s="61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</row>
    <row r="1468" spans="1:24">
      <c r="A1468" s="61"/>
      <c r="B1468" s="61"/>
      <c r="C1468" s="61"/>
      <c r="D1468" s="61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</row>
    <row r="1469" spans="1:24">
      <c r="A1469" s="61"/>
      <c r="B1469" s="61"/>
      <c r="C1469" s="61"/>
      <c r="D1469" s="61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</row>
    <row r="1470" spans="1:24">
      <c r="A1470" s="61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</row>
    <row r="1471" spans="1:24">
      <c r="A1471" s="61"/>
      <c r="B1471" s="61"/>
      <c r="C1471" s="61"/>
      <c r="D1471" s="61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</row>
    <row r="1472" spans="1:24">
      <c r="A1472" s="61"/>
      <c r="B1472" s="61"/>
      <c r="C1472" s="61"/>
      <c r="D1472" s="61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</row>
    <row r="1473" spans="1:24">
      <c r="A1473" s="61"/>
      <c r="B1473" s="61"/>
      <c r="C1473" s="61"/>
      <c r="D1473" s="61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</row>
    <row r="1474" spans="1:24">
      <c r="A1474" s="61"/>
      <c r="B1474" s="61"/>
      <c r="C1474" s="61"/>
      <c r="D1474" s="61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</row>
    <row r="1475" spans="1:24">
      <c r="A1475" s="61"/>
      <c r="B1475" s="61"/>
      <c r="C1475" s="61"/>
      <c r="D1475" s="61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</row>
    <row r="1476" spans="1:24">
      <c r="A1476" s="61"/>
      <c r="B1476" s="61"/>
      <c r="C1476" s="61"/>
      <c r="D1476" s="61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</row>
    <row r="1477" spans="1:24">
      <c r="A1477" s="61"/>
      <c r="B1477" s="61"/>
      <c r="C1477" s="61"/>
      <c r="D1477" s="61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</row>
    <row r="1478" spans="1:24">
      <c r="A1478" s="61"/>
      <c r="B1478" s="61"/>
      <c r="C1478" s="61"/>
      <c r="D1478" s="61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</row>
    <row r="1479" spans="1:24">
      <c r="A1479" s="61"/>
      <c r="B1479" s="61"/>
      <c r="C1479" s="61"/>
      <c r="D1479" s="61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</row>
    <row r="1480" spans="1:24">
      <c r="A1480" s="61"/>
      <c r="B1480" s="61"/>
      <c r="C1480" s="61"/>
      <c r="D1480" s="61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</row>
    <row r="1481" spans="1:24">
      <c r="A1481" s="61"/>
      <c r="B1481" s="61"/>
      <c r="C1481" s="61"/>
      <c r="D1481" s="61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</row>
    <row r="1482" spans="1:24">
      <c r="A1482" s="61"/>
      <c r="B1482" s="61"/>
      <c r="C1482" s="61"/>
      <c r="D1482" s="61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</row>
    <row r="1483" spans="1:24">
      <c r="A1483" s="61"/>
      <c r="B1483" s="61"/>
      <c r="C1483" s="61"/>
      <c r="D1483" s="61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</row>
    <row r="1484" spans="1:24">
      <c r="A1484" s="61"/>
      <c r="B1484" s="61"/>
      <c r="C1484" s="61"/>
      <c r="D1484" s="61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</row>
    <row r="1485" spans="1:24">
      <c r="A1485" s="61"/>
      <c r="B1485" s="61"/>
      <c r="C1485" s="61"/>
      <c r="D1485" s="61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</row>
    <row r="1486" spans="1:24">
      <c r="A1486" s="61"/>
      <c r="B1486" s="61"/>
      <c r="C1486" s="61"/>
      <c r="D1486" s="61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</row>
    <row r="1487" spans="1:24">
      <c r="A1487" s="61"/>
      <c r="B1487" s="61"/>
      <c r="C1487" s="61"/>
      <c r="D1487" s="61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</row>
    <row r="1488" spans="1:24">
      <c r="A1488" s="61"/>
      <c r="B1488" s="61"/>
      <c r="C1488" s="61"/>
      <c r="D1488" s="61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</row>
    <row r="1489" spans="1:24">
      <c r="A1489" s="61"/>
      <c r="B1489" s="61"/>
      <c r="C1489" s="61"/>
      <c r="D1489" s="61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</row>
    <row r="1490" spans="1:24">
      <c r="A1490" s="61"/>
      <c r="B1490" s="61"/>
      <c r="C1490" s="61"/>
      <c r="D1490" s="61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</row>
    <row r="1491" spans="1:24">
      <c r="A1491" s="61"/>
      <c r="B1491" s="61"/>
      <c r="C1491" s="61"/>
      <c r="D1491" s="61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</row>
    <row r="1492" spans="1:24">
      <c r="A1492" s="61"/>
      <c r="B1492" s="61"/>
      <c r="C1492" s="61"/>
      <c r="D1492" s="61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</row>
    <row r="1493" spans="1:24">
      <c r="A1493" s="61"/>
      <c r="B1493" s="61"/>
      <c r="C1493" s="61"/>
      <c r="D1493" s="61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</row>
    <row r="1494" spans="1:24">
      <c r="A1494" s="61"/>
      <c r="B1494" s="61"/>
      <c r="C1494" s="61"/>
      <c r="D1494" s="61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</row>
    <row r="1495" spans="1:24">
      <c r="A1495" s="61"/>
      <c r="B1495" s="61"/>
      <c r="C1495" s="61"/>
      <c r="D1495" s="61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</row>
    <row r="1496" spans="1:24">
      <c r="A1496" s="61"/>
      <c r="B1496" s="61"/>
      <c r="C1496" s="61"/>
      <c r="D1496" s="61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</row>
    <row r="1497" spans="1:24">
      <c r="A1497" s="61"/>
      <c r="B1497" s="61"/>
      <c r="C1497" s="61"/>
      <c r="D1497" s="61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</row>
    <row r="1498" spans="1:24">
      <c r="A1498" s="61"/>
      <c r="B1498" s="61"/>
      <c r="C1498" s="61"/>
      <c r="D1498" s="61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</row>
    <row r="1499" spans="1:24">
      <c r="A1499" s="61"/>
      <c r="B1499" s="61"/>
      <c r="C1499" s="61"/>
      <c r="D1499" s="61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</row>
    <row r="1500" spans="1:24">
      <c r="A1500" s="61"/>
      <c r="B1500" s="61"/>
      <c r="C1500" s="61"/>
      <c r="D1500" s="61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</row>
    <row r="1501" spans="1:24">
      <c r="A1501" s="61"/>
      <c r="B1501" s="61"/>
      <c r="C1501" s="61"/>
      <c r="D1501" s="61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</row>
    <row r="1502" spans="1:24">
      <c r="A1502" s="61"/>
      <c r="B1502" s="61"/>
      <c r="C1502" s="61"/>
      <c r="D1502" s="61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</row>
    <row r="1503" spans="1:24">
      <c r="A1503" s="61"/>
      <c r="B1503" s="61"/>
      <c r="C1503" s="61"/>
      <c r="D1503" s="61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</row>
    <row r="1504" spans="1:24">
      <c r="A1504" s="61"/>
      <c r="B1504" s="61"/>
      <c r="C1504" s="61"/>
      <c r="D1504" s="61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</row>
    <row r="1505" spans="1:24">
      <c r="A1505" s="61"/>
      <c r="B1505" s="61"/>
      <c r="C1505" s="61"/>
      <c r="D1505" s="61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</row>
    <row r="1506" spans="1:24">
      <c r="A1506" s="61"/>
      <c r="B1506" s="61"/>
      <c r="C1506" s="61"/>
      <c r="D1506" s="61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</row>
    <row r="1507" spans="1:24">
      <c r="A1507" s="61"/>
      <c r="B1507" s="61"/>
      <c r="C1507" s="61"/>
      <c r="D1507" s="61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</row>
    <row r="1508" spans="1:24">
      <c r="A1508" s="61"/>
      <c r="B1508" s="61"/>
      <c r="C1508" s="61"/>
      <c r="D1508" s="61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</row>
    <row r="1509" spans="1:24">
      <c r="A1509" s="61"/>
      <c r="B1509" s="61"/>
      <c r="C1509" s="61"/>
      <c r="D1509" s="61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</row>
    <row r="1510" spans="1:24">
      <c r="A1510" s="61"/>
      <c r="B1510" s="61"/>
      <c r="C1510" s="61"/>
      <c r="D1510" s="61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</row>
    <row r="1511" spans="1:24">
      <c r="A1511" s="61"/>
      <c r="B1511" s="61"/>
      <c r="C1511" s="61"/>
      <c r="D1511" s="61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</row>
    <row r="1512" spans="1:24">
      <c r="A1512" s="61"/>
      <c r="B1512" s="61"/>
      <c r="C1512" s="61"/>
      <c r="D1512" s="61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</row>
    <row r="1513" spans="1:24">
      <c r="A1513" s="61"/>
      <c r="B1513" s="61"/>
      <c r="C1513" s="61"/>
      <c r="D1513" s="61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</row>
    <row r="1514" spans="1:24">
      <c r="A1514" s="61"/>
      <c r="B1514" s="61"/>
      <c r="C1514" s="61"/>
      <c r="D1514" s="61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</row>
    <row r="1515" spans="1:24">
      <c r="A1515" s="61"/>
      <c r="B1515" s="61"/>
      <c r="C1515" s="61"/>
      <c r="D1515" s="61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</row>
    <row r="1516" spans="1:24">
      <c r="A1516" s="61"/>
      <c r="B1516" s="61"/>
      <c r="C1516" s="61"/>
      <c r="D1516" s="61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</row>
    <row r="1517" spans="1:24">
      <c r="A1517" s="61"/>
      <c r="B1517" s="61"/>
      <c r="C1517" s="61"/>
      <c r="D1517" s="61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</row>
    <row r="1518" spans="1:24">
      <c r="A1518" s="61"/>
      <c r="B1518" s="61"/>
      <c r="C1518" s="61"/>
      <c r="D1518" s="61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</row>
    <row r="1519" spans="1:24">
      <c r="A1519" s="61"/>
      <c r="B1519" s="61"/>
      <c r="C1519" s="61"/>
      <c r="D1519" s="61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</row>
    <row r="1520" spans="1:24">
      <c r="A1520" s="61"/>
      <c r="B1520" s="61"/>
      <c r="C1520" s="61"/>
      <c r="D1520" s="61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</row>
    <row r="1521" spans="1:24">
      <c r="A1521" s="61"/>
      <c r="B1521" s="61"/>
      <c r="C1521" s="61"/>
      <c r="D1521" s="61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</row>
    <row r="1522" spans="1:24">
      <c r="A1522" s="61"/>
      <c r="B1522" s="61"/>
      <c r="C1522" s="61"/>
      <c r="D1522" s="61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</row>
    <row r="1523" spans="1:24">
      <c r="A1523" s="61"/>
      <c r="B1523" s="61"/>
      <c r="C1523" s="61"/>
      <c r="D1523" s="61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</row>
    <row r="1524" spans="1:24">
      <c r="A1524" s="61"/>
      <c r="B1524" s="61"/>
      <c r="C1524" s="61"/>
      <c r="D1524" s="61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</row>
    <row r="1525" spans="1:24">
      <c r="A1525" s="61"/>
      <c r="B1525" s="61"/>
      <c r="C1525" s="61"/>
      <c r="D1525" s="61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</row>
    <row r="1526" spans="1:24">
      <c r="A1526" s="61"/>
      <c r="B1526" s="61"/>
      <c r="C1526" s="61"/>
      <c r="D1526" s="61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</row>
    <row r="1527" spans="1:24">
      <c r="A1527" s="61"/>
      <c r="B1527" s="61"/>
      <c r="C1527" s="61"/>
      <c r="D1527" s="61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</row>
    <row r="1528" spans="1:24">
      <c r="A1528" s="61"/>
      <c r="B1528" s="61"/>
      <c r="C1528" s="61"/>
      <c r="D1528" s="61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</row>
    <row r="1529" spans="1:24">
      <c r="A1529" s="61"/>
      <c r="B1529" s="61"/>
      <c r="C1529" s="61"/>
      <c r="D1529" s="61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</row>
    <row r="1530" spans="1:24">
      <c r="A1530" s="61"/>
      <c r="B1530" s="61"/>
      <c r="C1530" s="61"/>
      <c r="D1530" s="61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</row>
    <row r="1531" spans="1:24">
      <c r="A1531" s="61"/>
      <c r="B1531" s="61"/>
      <c r="C1531" s="61"/>
      <c r="D1531" s="61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</row>
    <row r="1532" spans="1:24">
      <c r="A1532" s="61"/>
      <c r="B1532" s="61"/>
      <c r="C1532" s="61"/>
      <c r="D1532" s="61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</row>
    <row r="1533" spans="1:24">
      <c r="A1533" s="61"/>
      <c r="B1533" s="61"/>
      <c r="C1533" s="61"/>
      <c r="D1533" s="61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</row>
    <row r="1534" spans="1:24">
      <c r="A1534" s="61"/>
      <c r="B1534" s="61"/>
      <c r="C1534" s="61"/>
      <c r="D1534" s="61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</row>
    <row r="1535" spans="1:24">
      <c r="A1535" s="61"/>
      <c r="B1535" s="61"/>
      <c r="C1535" s="61"/>
      <c r="D1535" s="61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</row>
    <row r="1536" spans="1:24">
      <c r="A1536" s="61"/>
      <c r="B1536" s="61"/>
      <c r="C1536" s="61"/>
      <c r="D1536" s="61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</row>
    <row r="1537" spans="1:24">
      <c r="A1537" s="61"/>
      <c r="B1537" s="61"/>
      <c r="C1537" s="61"/>
      <c r="D1537" s="61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</row>
    <row r="1538" spans="1:24">
      <c r="A1538" s="61"/>
      <c r="B1538" s="61"/>
      <c r="C1538" s="61"/>
      <c r="D1538" s="61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</row>
    <row r="1539" spans="1:24">
      <c r="A1539" s="61"/>
      <c r="B1539" s="61"/>
      <c r="C1539" s="61"/>
      <c r="D1539" s="61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</row>
    <row r="1540" spans="1:24">
      <c r="A1540" s="61"/>
      <c r="B1540" s="61"/>
      <c r="C1540" s="61"/>
      <c r="D1540" s="61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</row>
    <row r="1541" spans="1:24">
      <c r="A1541" s="61"/>
      <c r="B1541" s="61"/>
      <c r="C1541" s="61"/>
      <c r="D1541" s="61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</row>
    <row r="1542" spans="1:24">
      <c r="A1542" s="61"/>
      <c r="B1542" s="61"/>
      <c r="C1542" s="61"/>
      <c r="D1542" s="61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</row>
    <row r="1543" spans="1:24">
      <c r="A1543" s="61"/>
      <c r="B1543" s="61"/>
      <c r="C1543" s="61"/>
      <c r="D1543" s="61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</row>
    <row r="1544" spans="1:24">
      <c r="A1544" s="61"/>
      <c r="B1544" s="61"/>
      <c r="C1544" s="61"/>
      <c r="D1544" s="61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</row>
    <row r="1545" spans="1:24">
      <c r="A1545" s="61"/>
      <c r="B1545" s="61"/>
      <c r="C1545" s="61"/>
      <c r="D1545" s="61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</row>
    <row r="1546" spans="1:24">
      <c r="A1546" s="61"/>
      <c r="B1546" s="61"/>
      <c r="C1546" s="61"/>
      <c r="D1546" s="61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</row>
    <row r="1547" spans="1:24">
      <c r="A1547" s="61"/>
      <c r="B1547" s="61"/>
      <c r="C1547" s="61"/>
      <c r="D1547" s="61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</row>
    <row r="1548" spans="1:24">
      <c r="A1548" s="61"/>
      <c r="B1548" s="61"/>
      <c r="C1548" s="61"/>
      <c r="D1548" s="61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</row>
    <row r="1549" spans="1:24">
      <c r="A1549" s="61"/>
      <c r="B1549" s="61"/>
      <c r="C1549" s="61"/>
      <c r="D1549" s="61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</row>
    <row r="1550" spans="1:24">
      <c r="A1550" s="61"/>
      <c r="B1550" s="61"/>
      <c r="C1550" s="61"/>
      <c r="D1550" s="61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</row>
    <row r="1551" spans="1:24">
      <c r="A1551" s="61"/>
      <c r="B1551" s="61"/>
      <c r="C1551" s="61"/>
      <c r="D1551" s="61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</row>
    <row r="1552" spans="1:24">
      <c r="A1552" s="61"/>
      <c r="B1552" s="61"/>
      <c r="C1552" s="61"/>
      <c r="D1552" s="61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</row>
    <row r="1553" spans="1:24">
      <c r="A1553" s="61"/>
      <c r="B1553" s="61"/>
      <c r="C1553" s="61"/>
      <c r="D1553" s="61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</row>
    <row r="1554" spans="1:24">
      <c r="A1554" s="61"/>
      <c r="B1554" s="61"/>
      <c r="C1554" s="61"/>
      <c r="D1554" s="61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</row>
    <row r="1555" spans="1:24">
      <c r="A1555" s="61"/>
      <c r="B1555" s="61"/>
      <c r="C1555" s="61"/>
      <c r="D1555" s="61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</row>
    <row r="1556" spans="1:24">
      <c r="A1556" s="61"/>
      <c r="B1556" s="61"/>
      <c r="C1556" s="61"/>
      <c r="D1556" s="61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</row>
    <row r="1557" spans="1:24">
      <c r="A1557" s="61"/>
      <c r="B1557" s="61"/>
      <c r="C1557" s="61"/>
      <c r="D1557" s="61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</row>
    <row r="1558" spans="1:24">
      <c r="A1558" s="61"/>
      <c r="B1558" s="61"/>
      <c r="C1558" s="61"/>
      <c r="D1558" s="61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</row>
    <row r="1559" spans="1:24">
      <c r="A1559" s="61"/>
      <c r="B1559" s="61"/>
      <c r="C1559" s="61"/>
      <c r="D1559" s="61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</row>
    <row r="1560" spans="1:24">
      <c r="A1560" s="61"/>
      <c r="B1560" s="61"/>
      <c r="C1560" s="61"/>
      <c r="D1560" s="61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</row>
    <row r="1561" spans="1:24">
      <c r="A1561" s="61"/>
      <c r="B1561" s="61"/>
      <c r="C1561" s="61"/>
      <c r="D1561" s="61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</row>
    <row r="1562" spans="1:24">
      <c r="A1562" s="61"/>
      <c r="B1562" s="61"/>
      <c r="C1562" s="61"/>
      <c r="D1562" s="61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</row>
    <row r="1563" spans="1:24">
      <c r="A1563" s="61"/>
      <c r="B1563" s="61"/>
      <c r="C1563" s="61"/>
      <c r="D1563" s="61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</row>
    <row r="1564" spans="1:24">
      <c r="A1564" s="61"/>
      <c r="B1564" s="61"/>
      <c r="C1564" s="61"/>
      <c r="D1564" s="61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</row>
    <row r="1565" spans="1:24">
      <c r="A1565" s="61"/>
      <c r="B1565" s="61"/>
      <c r="C1565" s="61"/>
      <c r="D1565" s="61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</row>
    <row r="1566" spans="1:24">
      <c r="A1566" s="61"/>
      <c r="B1566" s="61"/>
      <c r="C1566" s="61"/>
      <c r="D1566" s="61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</row>
    <row r="1567" spans="1:24">
      <c r="A1567" s="61"/>
      <c r="B1567" s="61"/>
      <c r="C1567" s="61"/>
      <c r="D1567" s="61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</row>
    <row r="1568" spans="1:24">
      <c r="A1568" s="61"/>
      <c r="B1568" s="61"/>
      <c r="C1568" s="61"/>
      <c r="D1568" s="61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</row>
    <row r="1569" spans="1:24">
      <c r="A1569" s="61"/>
      <c r="B1569" s="61"/>
      <c r="C1569" s="61"/>
      <c r="D1569" s="61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</row>
    <row r="1570" spans="1:24">
      <c r="A1570" s="61"/>
      <c r="B1570" s="61"/>
      <c r="C1570" s="61"/>
      <c r="D1570" s="61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</row>
    <row r="1571" spans="1:24">
      <c r="A1571" s="61"/>
      <c r="B1571" s="61"/>
      <c r="C1571" s="61"/>
      <c r="D1571" s="61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</row>
    <row r="1572" spans="1:24">
      <c r="A1572" s="61"/>
      <c r="B1572" s="61"/>
      <c r="C1572" s="61"/>
      <c r="D1572" s="61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</row>
    <row r="1573" spans="1:24">
      <c r="A1573" s="61"/>
      <c r="B1573" s="61"/>
      <c r="C1573" s="61"/>
      <c r="D1573" s="61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</row>
    <row r="1574" spans="1:24">
      <c r="A1574" s="61"/>
      <c r="B1574" s="61"/>
      <c r="C1574" s="61"/>
      <c r="D1574" s="61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</row>
    <row r="1575" spans="1:24">
      <c r="A1575" s="61"/>
      <c r="B1575" s="61"/>
      <c r="C1575" s="61"/>
      <c r="D1575" s="61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</row>
    <row r="1576" spans="1:24">
      <c r="A1576" s="61"/>
      <c r="B1576" s="61"/>
      <c r="C1576" s="61"/>
      <c r="D1576" s="61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</row>
    <row r="1577" spans="1:24">
      <c r="A1577" s="61"/>
      <c r="B1577" s="61"/>
      <c r="C1577" s="61"/>
      <c r="D1577" s="61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</row>
    <row r="1578" spans="1:24">
      <c r="A1578" s="61"/>
      <c r="B1578" s="61"/>
      <c r="C1578" s="61"/>
      <c r="D1578" s="61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</row>
    <row r="1579" spans="1:24">
      <c r="A1579" s="61"/>
      <c r="B1579" s="61"/>
      <c r="C1579" s="61"/>
      <c r="D1579" s="61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</row>
    <row r="1580" spans="1:24">
      <c r="A1580" s="61"/>
      <c r="B1580" s="61"/>
      <c r="C1580" s="61"/>
      <c r="D1580" s="61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</row>
    <row r="1581" spans="1:24">
      <c r="A1581" s="61"/>
      <c r="B1581" s="61"/>
      <c r="C1581" s="61"/>
      <c r="D1581" s="61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</row>
    <row r="1582" spans="1:24">
      <c r="A1582" s="61"/>
      <c r="B1582" s="61"/>
      <c r="C1582" s="61"/>
      <c r="D1582" s="61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</row>
    <row r="1583" spans="1:24">
      <c r="A1583" s="61"/>
      <c r="B1583" s="61"/>
      <c r="C1583" s="61"/>
      <c r="D1583" s="61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</row>
    <row r="1584" spans="1:24">
      <c r="A1584" s="61"/>
      <c r="B1584" s="61"/>
      <c r="C1584" s="61"/>
      <c r="D1584" s="61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</row>
    <row r="1585" spans="1:24">
      <c r="A1585" s="61"/>
      <c r="B1585" s="61"/>
      <c r="C1585" s="61"/>
      <c r="D1585" s="61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</row>
    <row r="1586" spans="1:24">
      <c r="A1586" s="61"/>
      <c r="B1586" s="61"/>
      <c r="C1586" s="61"/>
      <c r="D1586" s="61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</row>
    <row r="1587" spans="1:24">
      <c r="A1587" s="61"/>
      <c r="B1587" s="61"/>
      <c r="C1587" s="61"/>
      <c r="D1587" s="61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</row>
    <row r="1588" spans="1:24">
      <c r="A1588" s="61"/>
      <c r="B1588" s="61"/>
      <c r="C1588" s="61"/>
      <c r="D1588" s="61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</row>
    <row r="1589" spans="1:24">
      <c r="A1589" s="61"/>
      <c r="B1589" s="61"/>
      <c r="C1589" s="61"/>
      <c r="D1589" s="61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</row>
    <row r="1590" spans="1:24">
      <c r="A1590" s="61"/>
      <c r="B1590" s="61"/>
      <c r="C1590" s="61"/>
      <c r="D1590" s="61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</row>
    <row r="1591" spans="1:24">
      <c r="A1591" s="61"/>
      <c r="B1591" s="61"/>
      <c r="C1591" s="61"/>
      <c r="D1591" s="61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</row>
    <row r="1592" spans="1:24">
      <c r="A1592" s="61"/>
      <c r="B1592" s="61"/>
      <c r="C1592" s="61"/>
      <c r="D1592" s="61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</row>
    <row r="1593" spans="1:24">
      <c r="A1593" s="61"/>
      <c r="B1593" s="61"/>
      <c r="C1593" s="61"/>
      <c r="D1593" s="61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</row>
    <row r="1594" spans="1:24">
      <c r="A1594" s="61"/>
      <c r="B1594" s="61"/>
      <c r="C1594" s="61"/>
      <c r="D1594" s="61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</row>
    <row r="1595" spans="1:24">
      <c r="A1595" s="61"/>
      <c r="B1595" s="61"/>
      <c r="C1595" s="61"/>
      <c r="D1595" s="61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</row>
    <row r="1596" spans="1:24">
      <c r="A1596" s="61"/>
      <c r="B1596" s="61"/>
      <c r="C1596" s="61"/>
      <c r="D1596" s="61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</row>
    <row r="1597" spans="1:24">
      <c r="A1597" s="61"/>
      <c r="B1597" s="61"/>
      <c r="C1597" s="61"/>
      <c r="D1597" s="61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</row>
    <row r="1598" spans="1:24">
      <c r="A1598" s="61"/>
      <c r="B1598" s="61"/>
      <c r="C1598" s="61"/>
      <c r="D1598" s="61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</row>
    <row r="1599" spans="1:24">
      <c r="A1599" s="61"/>
      <c r="B1599" s="61"/>
      <c r="C1599" s="61"/>
      <c r="D1599" s="61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</row>
    <row r="1600" spans="1:24">
      <c r="A1600" s="61"/>
      <c r="B1600" s="61"/>
      <c r="C1600" s="61"/>
      <c r="D1600" s="61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</row>
    <row r="1601" spans="1:24">
      <c r="A1601" s="61"/>
      <c r="B1601" s="61"/>
      <c r="C1601" s="61"/>
      <c r="D1601" s="61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</row>
    <row r="1602" spans="1:24">
      <c r="A1602" s="61"/>
      <c r="B1602" s="61"/>
      <c r="C1602" s="61"/>
      <c r="D1602" s="61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</row>
    <row r="1603" spans="1:24">
      <c r="A1603" s="61"/>
      <c r="B1603" s="61"/>
      <c r="C1603" s="61"/>
      <c r="D1603" s="61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</row>
    <row r="1604" spans="1:24">
      <c r="A1604" s="61"/>
      <c r="B1604" s="61"/>
      <c r="C1604" s="61"/>
      <c r="D1604" s="61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</row>
    <row r="1605" spans="1:24">
      <c r="A1605" s="61"/>
      <c r="B1605" s="61"/>
      <c r="C1605" s="61"/>
      <c r="D1605" s="61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</row>
    <row r="1606" spans="1:24">
      <c r="A1606" s="61"/>
      <c r="B1606" s="61"/>
      <c r="C1606" s="61"/>
      <c r="D1606" s="61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</row>
    <row r="1607" spans="1:24">
      <c r="A1607" s="61"/>
      <c r="B1607" s="61"/>
      <c r="C1607" s="61"/>
      <c r="D1607" s="61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</row>
    <row r="1608" spans="1:24">
      <c r="A1608" s="61"/>
      <c r="B1608" s="61"/>
      <c r="C1608" s="61"/>
      <c r="D1608" s="61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</row>
    <row r="1609" spans="1:24">
      <c r="A1609" s="61"/>
      <c r="B1609" s="61"/>
      <c r="C1609" s="61"/>
      <c r="D1609" s="61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</row>
    <row r="1610" spans="1:24">
      <c r="A1610" s="61"/>
      <c r="B1610" s="61"/>
      <c r="C1610" s="61"/>
      <c r="D1610" s="61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</row>
    <row r="1611" spans="1:24">
      <c r="A1611" s="61"/>
      <c r="B1611" s="61"/>
      <c r="C1611" s="61"/>
      <c r="D1611" s="61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</row>
    <row r="1612" spans="1:24">
      <c r="A1612" s="61"/>
      <c r="B1612" s="61"/>
      <c r="C1612" s="61"/>
      <c r="D1612" s="61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</row>
    <row r="1613" spans="1:24">
      <c r="A1613" s="61"/>
      <c r="B1613" s="61"/>
      <c r="C1613" s="61"/>
      <c r="D1613" s="61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</row>
    <row r="1614" spans="1:24">
      <c r="A1614" s="61"/>
      <c r="B1614" s="61"/>
      <c r="C1614" s="61"/>
      <c r="D1614" s="61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</row>
    <row r="1615" spans="1:24">
      <c r="A1615" s="61"/>
      <c r="B1615" s="61"/>
      <c r="C1615" s="61"/>
      <c r="D1615" s="61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</row>
    <row r="1616" spans="1:24">
      <c r="A1616" s="61"/>
      <c r="B1616" s="61"/>
      <c r="C1616" s="61"/>
      <c r="D1616" s="61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</row>
    <row r="1617" spans="1:24">
      <c r="A1617" s="61"/>
      <c r="B1617" s="61"/>
      <c r="C1617" s="61"/>
      <c r="D1617" s="61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</row>
    <row r="1618" spans="1:24">
      <c r="A1618" s="61"/>
      <c r="B1618" s="61"/>
      <c r="C1618" s="61"/>
      <c r="D1618" s="61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</row>
    <row r="1619" spans="1:24">
      <c r="A1619" s="61"/>
      <c r="B1619" s="61"/>
      <c r="C1619" s="61"/>
      <c r="D1619" s="61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</row>
    <row r="1620" spans="1:24">
      <c r="A1620" s="61"/>
      <c r="B1620" s="61"/>
      <c r="C1620" s="61"/>
      <c r="D1620" s="61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</row>
    <row r="1621" spans="1:24">
      <c r="A1621" s="61"/>
      <c r="B1621" s="61"/>
      <c r="C1621" s="61"/>
      <c r="D1621" s="61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</row>
    <row r="1622" spans="1:24">
      <c r="A1622" s="61"/>
      <c r="B1622" s="61"/>
      <c r="C1622" s="61"/>
      <c r="D1622" s="61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</row>
    <row r="1623" spans="1:24">
      <c r="A1623" s="61"/>
      <c r="B1623" s="61"/>
      <c r="C1623" s="61"/>
      <c r="D1623" s="61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</row>
    <row r="1624" spans="1:24">
      <c r="A1624" s="61"/>
      <c r="B1624" s="61"/>
      <c r="C1624" s="61"/>
      <c r="D1624" s="61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</row>
    <row r="1625" spans="1:24">
      <c r="A1625" s="61"/>
      <c r="B1625" s="61"/>
      <c r="C1625" s="61"/>
      <c r="D1625" s="61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</row>
    <row r="1626" spans="1:24">
      <c r="A1626" s="61"/>
      <c r="B1626" s="61"/>
      <c r="C1626" s="61"/>
      <c r="D1626" s="61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</row>
    <row r="1627" spans="1:24">
      <c r="A1627" s="61"/>
      <c r="B1627" s="61"/>
      <c r="C1627" s="61"/>
      <c r="D1627" s="61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</row>
    <row r="1628" spans="1:24">
      <c r="A1628" s="61"/>
      <c r="B1628" s="61"/>
      <c r="C1628" s="61"/>
      <c r="D1628" s="61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</row>
    <row r="1629" spans="1:24">
      <c r="A1629" s="61"/>
      <c r="B1629" s="61"/>
      <c r="C1629" s="61"/>
      <c r="D1629" s="61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</row>
    <row r="1630" spans="1:24">
      <c r="A1630" s="61"/>
      <c r="B1630" s="61"/>
      <c r="C1630" s="61"/>
      <c r="D1630" s="61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</row>
    <row r="1631" spans="1:24">
      <c r="A1631" s="61"/>
      <c r="B1631" s="61"/>
      <c r="C1631" s="61"/>
      <c r="D1631" s="61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</row>
    <row r="1632" spans="1:24">
      <c r="A1632" s="61"/>
      <c r="B1632" s="61"/>
      <c r="C1632" s="61"/>
      <c r="D1632" s="61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</row>
    <row r="1633" spans="1:24">
      <c r="A1633" s="61"/>
      <c r="B1633" s="61"/>
      <c r="C1633" s="61"/>
      <c r="D1633" s="61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</row>
    <row r="1634" spans="1:24">
      <c r="A1634" s="61"/>
      <c r="B1634" s="61"/>
      <c r="C1634" s="61"/>
      <c r="D1634" s="61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</row>
    <row r="1635" spans="1:24">
      <c r="A1635" s="61"/>
      <c r="B1635" s="61"/>
      <c r="C1635" s="61"/>
      <c r="D1635" s="61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</row>
    <row r="1636" spans="1:24">
      <c r="A1636" s="61"/>
      <c r="B1636" s="61"/>
      <c r="C1636" s="61"/>
      <c r="D1636" s="61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</row>
    <row r="1637" spans="1:24">
      <c r="A1637" s="61"/>
      <c r="B1637" s="61"/>
      <c r="C1637" s="61"/>
      <c r="D1637" s="61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</row>
    <row r="1638" spans="1:24">
      <c r="A1638" s="61"/>
      <c r="B1638" s="61"/>
      <c r="C1638" s="61"/>
      <c r="D1638" s="61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</row>
    <row r="1639" spans="1:24">
      <c r="A1639" s="61"/>
      <c r="B1639" s="61"/>
      <c r="C1639" s="61"/>
      <c r="D1639" s="61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</row>
    <row r="1640" spans="1:24">
      <c r="A1640" s="61"/>
      <c r="B1640" s="61"/>
      <c r="C1640" s="61"/>
      <c r="D1640" s="61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</row>
    <row r="1641" spans="1:24">
      <c r="A1641" s="61"/>
      <c r="B1641" s="61"/>
      <c r="C1641" s="61"/>
      <c r="D1641" s="61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</row>
    <row r="1642" spans="1:24">
      <c r="A1642" s="61"/>
      <c r="B1642" s="61"/>
      <c r="C1642" s="61"/>
      <c r="D1642" s="61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</row>
    <row r="1643" spans="1:24">
      <c r="A1643" s="61"/>
      <c r="B1643" s="61"/>
      <c r="C1643" s="61"/>
      <c r="D1643" s="61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</row>
    <row r="1644" spans="1:24">
      <c r="A1644" s="61"/>
      <c r="B1644" s="61"/>
      <c r="C1644" s="61"/>
      <c r="D1644" s="61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</row>
    <row r="1645" spans="1:24">
      <c r="A1645" s="61"/>
      <c r="B1645" s="61"/>
      <c r="C1645" s="61"/>
      <c r="D1645" s="61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</row>
    <row r="1646" spans="1:24">
      <c r="A1646" s="61"/>
      <c r="B1646" s="61"/>
      <c r="C1646" s="61"/>
      <c r="D1646" s="61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</row>
    <row r="1647" spans="1:24">
      <c r="A1647" s="61"/>
      <c r="B1647" s="61"/>
      <c r="C1647" s="61"/>
      <c r="D1647" s="61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</row>
    <row r="1648" spans="1:24">
      <c r="A1648" s="61"/>
      <c r="B1648" s="61"/>
      <c r="C1648" s="61"/>
      <c r="D1648" s="61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</row>
    <row r="1649" spans="1:24">
      <c r="A1649" s="61"/>
      <c r="B1649" s="61"/>
      <c r="C1649" s="61"/>
      <c r="D1649" s="61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</row>
    <row r="1650" spans="1:24">
      <c r="A1650" s="61"/>
      <c r="B1650" s="61"/>
      <c r="C1650" s="61"/>
      <c r="D1650" s="61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</row>
    <row r="1651" spans="1:24">
      <c r="A1651" s="61"/>
      <c r="B1651" s="61"/>
      <c r="C1651" s="61"/>
      <c r="D1651" s="61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</row>
    <row r="1652" spans="1:24">
      <c r="A1652" s="61"/>
      <c r="B1652" s="61"/>
      <c r="C1652" s="61"/>
      <c r="D1652" s="61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</row>
    <row r="1653" spans="1:24">
      <c r="A1653" s="61"/>
      <c r="B1653" s="61"/>
      <c r="C1653" s="61"/>
      <c r="D1653" s="61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</row>
    <row r="1654" spans="1:24">
      <c r="A1654" s="61"/>
      <c r="B1654" s="61"/>
      <c r="C1654" s="61"/>
      <c r="D1654" s="61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</row>
    <row r="1655" spans="1:24">
      <c r="A1655" s="61"/>
      <c r="B1655" s="61"/>
      <c r="C1655" s="61"/>
      <c r="D1655" s="61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</row>
    <row r="1656" spans="1:24">
      <c r="A1656" s="61"/>
      <c r="B1656" s="61"/>
      <c r="C1656" s="61"/>
      <c r="D1656" s="61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</row>
    <row r="1657" spans="1:24">
      <c r="A1657" s="61"/>
      <c r="B1657" s="61"/>
      <c r="C1657" s="61"/>
      <c r="D1657" s="61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</row>
    <row r="1658" spans="1:24">
      <c r="A1658" s="61"/>
      <c r="B1658" s="61"/>
      <c r="C1658" s="61"/>
      <c r="D1658" s="61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</row>
    <row r="1659" spans="1:24">
      <c r="A1659" s="61"/>
      <c r="B1659" s="61"/>
      <c r="C1659" s="61"/>
      <c r="D1659" s="61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</row>
    <row r="1660" spans="1:24">
      <c r="A1660" s="61"/>
      <c r="B1660" s="61"/>
      <c r="C1660" s="61"/>
      <c r="D1660" s="61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</row>
    <row r="1661" spans="1:24">
      <c r="A1661" s="61"/>
      <c r="B1661" s="61"/>
      <c r="C1661" s="61"/>
      <c r="D1661" s="61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</row>
    <row r="1662" spans="1:24">
      <c r="A1662" s="61"/>
      <c r="B1662" s="61"/>
      <c r="C1662" s="61"/>
      <c r="D1662" s="61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</row>
    <row r="1663" spans="1:24">
      <c r="A1663" s="61"/>
      <c r="B1663" s="61"/>
      <c r="C1663" s="61"/>
      <c r="D1663" s="61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</row>
    <row r="1664" spans="1:24">
      <c r="A1664" s="61"/>
      <c r="B1664" s="61"/>
      <c r="C1664" s="61"/>
      <c r="D1664" s="61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</row>
    <row r="1665" spans="1:24">
      <c r="A1665" s="61"/>
      <c r="B1665" s="61"/>
      <c r="C1665" s="61"/>
      <c r="D1665" s="61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</row>
    <row r="1666" spans="1:24">
      <c r="A1666" s="61"/>
      <c r="B1666" s="61"/>
      <c r="C1666" s="61"/>
      <c r="D1666" s="61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</row>
    <row r="1667" spans="1:24">
      <c r="A1667" s="61"/>
      <c r="B1667" s="61"/>
      <c r="C1667" s="61"/>
      <c r="D1667" s="61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</row>
    <row r="1668" spans="1:24">
      <c r="A1668" s="61"/>
      <c r="B1668" s="61"/>
      <c r="C1668" s="61"/>
      <c r="D1668" s="61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</row>
    <row r="1669" spans="1:24">
      <c r="A1669" s="61"/>
      <c r="B1669" s="61"/>
      <c r="C1669" s="61"/>
      <c r="D1669" s="61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</row>
    <row r="1670" spans="1:24">
      <c r="A1670" s="61"/>
      <c r="B1670" s="61"/>
      <c r="C1670" s="61"/>
      <c r="D1670" s="61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</row>
    <row r="1671" spans="1:24">
      <c r="A1671" s="61"/>
      <c r="B1671" s="61"/>
      <c r="C1671" s="61"/>
      <c r="D1671" s="61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</row>
    <row r="1672" spans="1:24">
      <c r="A1672" s="61"/>
      <c r="B1672" s="61"/>
      <c r="C1672" s="61"/>
      <c r="D1672" s="61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</row>
    <row r="1673" spans="1:24">
      <c r="A1673" s="61"/>
      <c r="B1673" s="61"/>
      <c r="C1673" s="61"/>
      <c r="D1673" s="61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</row>
    <row r="1674" spans="1:24">
      <c r="A1674" s="61"/>
      <c r="B1674" s="61"/>
      <c r="C1674" s="61"/>
      <c r="D1674" s="61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</row>
    <row r="1675" spans="1:24">
      <c r="A1675" s="61"/>
      <c r="B1675" s="61"/>
      <c r="C1675" s="61"/>
      <c r="D1675" s="61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</row>
    <row r="1676" spans="1:24">
      <c r="A1676" s="61"/>
      <c r="B1676" s="61"/>
      <c r="C1676" s="61"/>
      <c r="D1676" s="61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</row>
    <row r="1677" spans="1:24">
      <c r="A1677" s="61"/>
      <c r="B1677" s="61"/>
      <c r="C1677" s="61"/>
      <c r="D1677" s="61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</row>
    <row r="1678" spans="1:24">
      <c r="A1678" s="61"/>
      <c r="B1678" s="61"/>
      <c r="C1678" s="61"/>
      <c r="D1678" s="61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</row>
    <row r="1679" spans="1:24">
      <c r="A1679" s="61"/>
      <c r="B1679" s="61"/>
      <c r="C1679" s="61"/>
      <c r="D1679" s="61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</row>
    <row r="1680" spans="1:24">
      <c r="A1680" s="61"/>
      <c r="B1680" s="61"/>
      <c r="C1680" s="61"/>
      <c r="D1680" s="61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</row>
    <row r="1681" spans="1:24">
      <c r="A1681" s="61"/>
      <c r="B1681" s="61"/>
      <c r="C1681" s="61"/>
      <c r="D1681" s="61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</row>
    <row r="1682" spans="1:24">
      <c r="A1682" s="61"/>
      <c r="B1682" s="61"/>
      <c r="C1682" s="61"/>
      <c r="D1682" s="61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</row>
    <row r="1683" spans="1:24">
      <c r="A1683" s="61"/>
      <c r="B1683" s="61"/>
      <c r="C1683" s="61"/>
      <c r="D1683" s="61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</row>
    <row r="1684" spans="1:24">
      <c r="A1684" s="61"/>
      <c r="B1684" s="61"/>
      <c r="C1684" s="61"/>
      <c r="D1684" s="61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</row>
    <row r="1685" spans="1:24">
      <c r="A1685" s="61"/>
      <c r="B1685" s="61"/>
      <c r="C1685" s="61"/>
      <c r="D1685" s="61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</row>
    <row r="1686" spans="1:24">
      <c r="A1686" s="61"/>
      <c r="B1686" s="61"/>
      <c r="C1686" s="61"/>
      <c r="D1686" s="61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</row>
    <row r="1687" spans="1:24">
      <c r="A1687" s="61"/>
      <c r="B1687" s="61"/>
      <c r="C1687" s="61"/>
      <c r="D1687" s="61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</row>
    <row r="1688" spans="1:24">
      <c r="A1688" s="61"/>
      <c r="B1688" s="61"/>
      <c r="C1688" s="61"/>
      <c r="D1688" s="61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</row>
    <row r="1689" spans="1:24">
      <c r="A1689" s="61"/>
      <c r="B1689" s="61"/>
      <c r="C1689" s="61"/>
      <c r="D1689" s="61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</row>
    <row r="1690" spans="1:24">
      <c r="A1690" s="61"/>
      <c r="B1690" s="61"/>
      <c r="C1690" s="61"/>
      <c r="D1690" s="61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</row>
    <row r="1691" spans="1:24">
      <c r="A1691" s="61"/>
      <c r="B1691" s="61"/>
      <c r="C1691" s="61"/>
      <c r="D1691" s="61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</row>
    <row r="1692" spans="1:24">
      <c r="A1692" s="61"/>
      <c r="B1692" s="61"/>
      <c r="C1692" s="61"/>
      <c r="D1692" s="61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</row>
    <row r="1693" spans="1:24">
      <c r="A1693" s="61"/>
      <c r="B1693" s="61"/>
      <c r="C1693" s="61"/>
      <c r="D1693" s="61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</row>
    <row r="1694" spans="1:24">
      <c r="A1694" s="61"/>
      <c r="B1694" s="61"/>
      <c r="C1694" s="61"/>
      <c r="D1694" s="61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</row>
    <row r="1695" spans="1:24">
      <c r="A1695" s="61"/>
      <c r="B1695" s="61"/>
      <c r="C1695" s="61"/>
      <c r="D1695" s="61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</row>
    <row r="1696" spans="1:24">
      <c r="A1696" s="61"/>
      <c r="B1696" s="61"/>
      <c r="C1696" s="61"/>
      <c r="D1696" s="61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</row>
    <row r="1697" spans="1:24">
      <c r="A1697" s="61"/>
      <c r="B1697" s="61"/>
      <c r="C1697" s="61"/>
      <c r="D1697" s="61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</row>
    <row r="1698" spans="1:24">
      <c r="A1698" s="61"/>
      <c r="B1698" s="61"/>
      <c r="C1698" s="61"/>
      <c r="D1698" s="61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</row>
    <row r="1699" spans="1:24">
      <c r="A1699" s="61"/>
      <c r="B1699" s="61"/>
      <c r="C1699" s="61"/>
      <c r="D1699" s="61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</row>
    <row r="1700" spans="1:24">
      <c r="A1700" s="61"/>
      <c r="B1700" s="61"/>
      <c r="C1700" s="61"/>
      <c r="D1700" s="61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</row>
    <row r="1701" spans="1:24">
      <c r="A1701" s="61"/>
      <c r="B1701" s="61"/>
      <c r="C1701" s="61"/>
      <c r="D1701" s="61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</row>
    <row r="1702" spans="1:24">
      <c r="A1702" s="61"/>
      <c r="B1702" s="61"/>
      <c r="C1702" s="61"/>
      <c r="D1702" s="61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</row>
    <row r="1703" spans="1:24">
      <c r="A1703" s="61"/>
      <c r="B1703" s="61"/>
      <c r="C1703" s="61"/>
      <c r="D1703" s="61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</row>
    <row r="1704" spans="1:24">
      <c r="A1704" s="61"/>
      <c r="B1704" s="61"/>
      <c r="C1704" s="61"/>
      <c r="D1704" s="61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</row>
    <row r="1705" spans="1:24">
      <c r="A1705" s="61"/>
      <c r="B1705" s="61"/>
      <c r="C1705" s="61"/>
      <c r="D1705" s="61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</row>
    <row r="1706" spans="1:24">
      <c r="A1706" s="61"/>
      <c r="B1706" s="61"/>
      <c r="C1706" s="61"/>
      <c r="D1706" s="61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</row>
    <row r="1707" spans="1:24">
      <c r="A1707" s="61"/>
      <c r="B1707" s="61"/>
      <c r="C1707" s="61"/>
      <c r="D1707" s="61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</row>
    <row r="1708" spans="1:24">
      <c r="A1708" s="61"/>
      <c r="B1708" s="61"/>
      <c r="C1708" s="61"/>
      <c r="D1708" s="61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</row>
    <row r="1709" spans="1:24">
      <c r="A1709" s="61"/>
      <c r="B1709" s="61"/>
      <c r="C1709" s="61"/>
      <c r="D1709" s="61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</row>
    <row r="1710" spans="1:24">
      <c r="A1710" s="61"/>
      <c r="B1710" s="61"/>
      <c r="C1710" s="61"/>
      <c r="D1710" s="61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</row>
    <row r="1711" spans="1:24">
      <c r="A1711" s="61"/>
      <c r="B1711" s="61"/>
      <c r="C1711" s="61"/>
      <c r="D1711" s="61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</row>
    <row r="1712" spans="1:24">
      <c r="A1712" s="61"/>
      <c r="B1712" s="61"/>
      <c r="C1712" s="61"/>
      <c r="D1712" s="61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</row>
    <row r="1713" spans="1:24">
      <c r="A1713" s="61"/>
      <c r="B1713" s="61"/>
      <c r="C1713" s="61"/>
      <c r="D1713" s="61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</row>
    <row r="1714" spans="1:24">
      <c r="A1714" s="61"/>
      <c r="B1714" s="61"/>
      <c r="C1714" s="61"/>
      <c r="D1714" s="61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</row>
    <row r="1715" spans="1:24">
      <c r="A1715" s="61"/>
      <c r="B1715" s="61"/>
      <c r="C1715" s="61"/>
      <c r="D1715" s="61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</row>
    <row r="1716" spans="1:24">
      <c r="A1716" s="61"/>
      <c r="B1716" s="61"/>
      <c r="C1716" s="61"/>
      <c r="D1716" s="61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</row>
    <row r="1717" spans="1:24">
      <c r="A1717" s="61"/>
      <c r="B1717" s="61"/>
      <c r="C1717" s="61"/>
      <c r="D1717" s="61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</row>
    <row r="1718" spans="1:24">
      <c r="A1718" s="61"/>
      <c r="B1718" s="61"/>
      <c r="C1718" s="61"/>
      <c r="D1718" s="61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</row>
    <row r="1719" spans="1:24">
      <c r="A1719" s="61"/>
      <c r="B1719" s="61"/>
      <c r="C1719" s="61"/>
      <c r="D1719" s="61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</row>
    <row r="1720" spans="1:24">
      <c r="A1720" s="61"/>
      <c r="B1720" s="61"/>
      <c r="C1720" s="61"/>
      <c r="D1720" s="61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</row>
    <row r="1721" spans="1:24">
      <c r="A1721" s="61"/>
      <c r="B1721" s="61"/>
      <c r="C1721" s="61"/>
      <c r="D1721" s="61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</row>
    <row r="1722" spans="1:24">
      <c r="A1722" s="61"/>
      <c r="B1722" s="61"/>
      <c r="C1722" s="61"/>
      <c r="D1722" s="61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</row>
    <row r="1723" spans="1:24">
      <c r="A1723" s="61"/>
      <c r="B1723" s="61"/>
      <c r="C1723" s="61"/>
      <c r="D1723" s="61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</row>
    <row r="1724" spans="1:24">
      <c r="A1724" s="61"/>
      <c r="B1724" s="61"/>
      <c r="C1724" s="61"/>
      <c r="D1724" s="61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</row>
    <row r="1725" spans="1:24">
      <c r="A1725" s="61"/>
      <c r="B1725" s="61"/>
      <c r="C1725" s="61"/>
      <c r="D1725" s="61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</row>
    <row r="1726" spans="1:24">
      <c r="A1726" s="61"/>
      <c r="B1726" s="61"/>
      <c r="C1726" s="61"/>
      <c r="D1726" s="61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</row>
    <row r="1727" spans="1:24">
      <c r="A1727" s="61"/>
      <c r="B1727" s="61"/>
      <c r="C1727" s="61"/>
      <c r="D1727" s="61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</row>
    <row r="1728" spans="1:24">
      <c r="A1728" s="61"/>
      <c r="B1728" s="61"/>
      <c r="C1728" s="61"/>
      <c r="D1728" s="61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</row>
    <row r="1729" spans="1:24">
      <c r="A1729" s="61"/>
      <c r="B1729" s="61"/>
      <c r="C1729" s="61"/>
      <c r="D1729" s="61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</row>
    <row r="1730" spans="1:24">
      <c r="A1730" s="61"/>
      <c r="B1730" s="61"/>
      <c r="C1730" s="61"/>
      <c r="D1730" s="61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</row>
    <row r="1731" spans="1:24">
      <c r="A1731" s="61"/>
      <c r="B1731" s="61"/>
      <c r="C1731" s="61"/>
      <c r="D1731" s="61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</row>
    <row r="1732" spans="1:24">
      <c r="A1732" s="61"/>
      <c r="B1732" s="61"/>
      <c r="C1732" s="61"/>
      <c r="D1732" s="61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</row>
    <row r="1733" spans="1:24">
      <c r="A1733" s="61"/>
      <c r="B1733" s="61"/>
      <c r="C1733" s="61"/>
      <c r="D1733" s="61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</row>
    <row r="1734" spans="1:24">
      <c r="A1734" s="61"/>
      <c r="B1734" s="61"/>
      <c r="C1734" s="61"/>
      <c r="D1734" s="61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</row>
    <row r="1735" spans="1:24">
      <c r="A1735" s="61"/>
      <c r="B1735" s="61"/>
      <c r="C1735" s="61"/>
      <c r="D1735" s="61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</row>
    <row r="1736" spans="1:24">
      <c r="A1736" s="61"/>
      <c r="B1736" s="61"/>
      <c r="C1736" s="61"/>
      <c r="D1736" s="61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</row>
    <row r="1737" spans="1:24">
      <c r="A1737" s="61"/>
      <c r="B1737" s="61"/>
      <c r="C1737" s="61"/>
      <c r="D1737" s="61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</row>
    <row r="1738" spans="1:24">
      <c r="A1738" s="61"/>
      <c r="B1738" s="61"/>
      <c r="C1738" s="61"/>
      <c r="D1738" s="61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</row>
    <row r="1739" spans="1:24">
      <c r="A1739" s="61"/>
      <c r="B1739" s="61"/>
      <c r="C1739" s="61"/>
      <c r="D1739" s="61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</row>
    <row r="1740" spans="1:24">
      <c r="A1740" s="61"/>
      <c r="B1740" s="61"/>
      <c r="C1740" s="61"/>
      <c r="D1740" s="61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</row>
    <row r="1741" spans="1:24">
      <c r="A1741" s="61"/>
      <c r="B1741" s="61"/>
      <c r="C1741" s="61"/>
      <c r="D1741" s="61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</row>
    <row r="1742" spans="1:24">
      <c r="A1742" s="61"/>
      <c r="B1742" s="61"/>
      <c r="C1742" s="61"/>
      <c r="D1742" s="61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</row>
    <row r="1743" spans="1:24">
      <c r="A1743" s="61"/>
      <c r="B1743" s="61"/>
      <c r="C1743" s="61"/>
      <c r="D1743" s="61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</row>
    <row r="1744" spans="1:24">
      <c r="A1744" s="61"/>
      <c r="B1744" s="61"/>
      <c r="C1744" s="61"/>
      <c r="D1744" s="61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</row>
    <row r="1745" spans="1:24">
      <c r="A1745" s="61"/>
      <c r="B1745" s="61"/>
      <c r="C1745" s="61"/>
      <c r="D1745" s="61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</row>
    <row r="1746" spans="1:24">
      <c r="A1746" s="61"/>
      <c r="B1746" s="61"/>
      <c r="C1746" s="61"/>
      <c r="D1746" s="61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</row>
    <row r="1747" spans="1:24">
      <c r="A1747" s="61"/>
      <c r="B1747" s="61"/>
      <c r="C1747" s="61"/>
      <c r="D1747" s="61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</row>
    <row r="1748" spans="1:24">
      <c r="A1748" s="61"/>
      <c r="B1748" s="61"/>
      <c r="C1748" s="61"/>
      <c r="D1748" s="61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</row>
    <row r="1749" spans="1:24">
      <c r="A1749" s="61"/>
      <c r="B1749" s="61"/>
      <c r="C1749" s="61"/>
      <c r="D1749" s="61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</row>
    <row r="1750" spans="1:24">
      <c r="A1750" s="61"/>
      <c r="B1750" s="61"/>
      <c r="C1750" s="61"/>
      <c r="D1750" s="61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</row>
    <row r="1751" spans="1:24">
      <c r="A1751" s="61"/>
      <c r="B1751" s="61"/>
      <c r="C1751" s="61"/>
      <c r="D1751" s="61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</row>
    <row r="1752" spans="1:24">
      <c r="A1752" s="61"/>
      <c r="B1752" s="61"/>
      <c r="C1752" s="61"/>
      <c r="D1752" s="61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</row>
    <row r="1753" spans="1:24">
      <c r="A1753" s="61"/>
      <c r="B1753" s="61"/>
      <c r="C1753" s="61"/>
      <c r="D1753" s="61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</row>
    <row r="1754" spans="1:24">
      <c r="A1754" s="61"/>
      <c r="B1754" s="61"/>
      <c r="C1754" s="61"/>
      <c r="D1754" s="61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</row>
    <row r="1755" spans="1:24">
      <c r="A1755" s="61"/>
      <c r="B1755" s="61"/>
      <c r="C1755" s="61"/>
      <c r="D1755" s="61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</row>
    <row r="1756" spans="1:24">
      <c r="A1756" s="61"/>
      <c r="B1756" s="61"/>
      <c r="C1756" s="61"/>
      <c r="D1756" s="61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</row>
    <row r="1757" spans="1:24">
      <c r="A1757" s="61"/>
      <c r="B1757" s="61"/>
      <c r="C1757" s="61"/>
      <c r="D1757" s="61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</row>
    <row r="1758" spans="1:24">
      <c r="A1758" s="61"/>
      <c r="B1758" s="61"/>
      <c r="C1758" s="61"/>
      <c r="D1758" s="61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</row>
    <row r="1759" spans="1:24">
      <c r="A1759" s="61"/>
      <c r="B1759" s="61"/>
      <c r="C1759" s="61"/>
      <c r="D1759" s="61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</row>
    <row r="1760" spans="1:24">
      <c r="A1760" s="61"/>
      <c r="B1760" s="61"/>
      <c r="C1760" s="61"/>
      <c r="D1760" s="61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</row>
    <row r="1761" spans="1:24">
      <c r="A1761" s="61"/>
      <c r="B1761" s="61"/>
      <c r="C1761" s="61"/>
      <c r="D1761" s="61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</row>
    <row r="1762" spans="1:24">
      <c r="A1762" s="61"/>
      <c r="B1762" s="61"/>
      <c r="C1762" s="61"/>
      <c r="D1762" s="61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</row>
    <row r="1763" spans="1:24">
      <c r="A1763" s="61"/>
      <c r="B1763" s="61"/>
      <c r="C1763" s="61"/>
      <c r="D1763" s="61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</row>
    <row r="1764" spans="1:24">
      <c r="A1764" s="61"/>
      <c r="B1764" s="61"/>
      <c r="C1764" s="61"/>
      <c r="D1764" s="61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</row>
    <row r="1765" spans="1:24">
      <c r="A1765" s="61"/>
      <c r="B1765" s="61"/>
      <c r="C1765" s="61"/>
      <c r="D1765" s="61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</row>
    <row r="1766" spans="1:24">
      <c r="A1766" s="61"/>
      <c r="B1766" s="61"/>
      <c r="C1766" s="61"/>
      <c r="D1766" s="61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</row>
    <row r="1767" spans="1:24">
      <c r="A1767" s="61"/>
      <c r="B1767" s="61"/>
      <c r="C1767" s="61"/>
      <c r="D1767" s="61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</row>
    <row r="1768" spans="1:24">
      <c r="A1768" s="61"/>
      <c r="B1768" s="61"/>
      <c r="C1768" s="61"/>
      <c r="D1768" s="61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</row>
    <row r="1769" spans="1:24">
      <c r="A1769" s="61"/>
      <c r="B1769" s="61"/>
      <c r="C1769" s="61"/>
      <c r="D1769" s="61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</row>
    <row r="1770" spans="1:24">
      <c r="A1770" s="61"/>
      <c r="B1770" s="61"/>
      <c r="C1770" s="61"/>
      <c r="D1770" s="61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</row>
    <row r="1771" spans="1:24">
      <c r="A1771" s="61"/>
      <c r="B1771" s="61"/>
      <c r="C1771" s="61"/>
      <c r="D1771" s="61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</row>
    <row r="1772" spans="1:24">
      <c r="A1772" s="61"/>
      <c r="B1772" s="61"/>
      <c r="C1772" s="61"/>
      <c r="D1772" s="61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</row>
    <row r="1773" spans="1:24">
      <c r="A1773" s="61"/>
      <c r="B1773" s="61"/>
      <c r="C1773" s="61"/>
      <c r="D1773" s="61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</row>
    <row r="1774" spans="1:24">
      <c r="A1774" s="61"/>
      <c r="B1774" s="61"/>
      <c r="C1774" s="61"/>
      <c r="D1774" s="61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</row>
    <row r="1775" spans="1:24">
      <c r="A1775" s="61"/>
      <c r="B1775" s="61"/>
      <c r="C1775" s="61"/>
      <c r="D1775" s="61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</row>
    <row r="1776" spans="1:24">
      <c r="A1776" s="61"/>
      <c r="B1776" s="61"/>
      <c r="C1776" s="61"/>
      <c r="D1776" s="61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</row>
    <row r="1777" spans="1:24">
      <c r="A1777" s="61"/>
      <c r="B1777" s="61"/>
      <c r="C1777" s="61"/>
      <c r="D1777" s="61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</row>
    <row r="1778" spans="1:24">
      <c r="A1778" s="61"/>
      <c r="B1778" s="61"/>
      <c r="C1778" s="61"/>
      <c r="D1778" s="61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</row>
    <row r="1779" spans="1:24">
      <c r="A1779" s="61"/>
      <c r="B1779" s="61"/>
      <c r="C1779" s="61"/>
      <c r="D1779" s="61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</row>
    <row r="1780" spans="1:24">
      <c r="A1780" s="61"/>
      <c r="B1780" s="61"/>
      <c r="C1780" s="61"/>
      <c r="D1780" s="61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</row>
    <row r="1781" spans="1:24">
      <c r="A1781" s="61"/>
      <c r="B1781" s="61"/>
      <c r="C1781" s="61"/>
      <c r="D1781" s="61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</row>
    <row r="1782" spans="1:24">
      <c r="A1782" s="61"/>
      <c r="B1782" s="61"/>
      <c r="C1782" s="61"/>
      <c r="D1782" s="61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</row>
    <row r="1783" spans="1:24">
      <c r="A1783" s="61"/>
      <c r="B1783" s="61"/>
      <c r="C1783" s="61"/>
      <c r="D1783" s="61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</row>
    <row r="1784" spans="1:24">
      <c r="A1784" s="61"/>
      <c r="B1784" s="61"/>
      <c r="C1784" s="61"/>
      <c r="D1784" s="61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</row>
    <row r="1785" spans="1:24">
      <c r="A1785" s="61"/>
      <c r="B1785" s="61"/>
      <c r="C1785" s="61"/>
      <c r="D1785" s="61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</row>
    <row r="1786" spans="1:24">
      <c r="A1786" s="61"/>
      <c r="B1786" s="61"/>
      <c r="C1786" s="61"/>
      <c r="D1786" s="61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</row>
    <row r="1787" spans="1:24">
      <c r="A1787" s="61"/>
      <c r="B1787" s="61"/>
      <c r="C1787" s="61"/>
      <c r="D1787" s="61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</row>
    <row r="1788" spans="1:24">
      <c r="A1788" s="61"/>
      <c r="B1788" s="61"/>
      <c r="C1788" s="61"/>
      <c r="D1788" s="61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</row>
    <row r="1789" spans="1:24">
      <c r="A1789" s="61"/>
      <c r="B1789" s="61"/>
      <c r="C1789" s="61"/>
      <c r="D1789" s="61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</row>
    <row r="1790" spans="1:24">
      <c r="A1790" s="61"/>
      <c r="B1790" s="61"/>
      <c r="C1790" s="61"/>
      <c r="D1790" s="61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</row>
    <row r="1791" spans="1:24">
      <c r="A1791" s="61"/>
      <c r="B1791" s="61"/>
      <c r="C1791" s="61"/>
      <c r="D1791" s="61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</row>
    <row r="1792" spans="1:24">
      <c r="A1792" s="61"/>
      <c r="B1792" s="61"/>
      <c r="C1792" s="61"/>
      <c r="D1792" s="61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</row>
    <row r="1793" spans="1:24">
      <c r="A1793" s="61"/>
      <c r="B1793" s="61"/>
      <c r="C1793" s="61"/>
      <c r="D1793" s="61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</row>
    <row r="1794" spans="1:24">
      <c r="A1794" s="61"/>
      <c r="B1794" s="61"/>
      <c r="C1794" s="61"/>
      <c r="D1794" s="61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</row>
    <row r="1795" spans="1:24">
      <c r="A1795" s="61"/>
      <c r="B1795" s="61"/>
      <c r="C1795" s="61"/>
      <c r="D1795" s="61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</row>
    <row r="1796" spans="1:24">
      <c r="A1796" s="61"/>
      <c r="B1796" s="61"/>
      <c r="C1796" s="61"/>
      <c r="D1796" s="61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</row>
    <row r="1797" spans="1:24">
      <c r="A1797" s="61"/>
      <c r="B1797" s="61"/>
      <c r="C1797" s="61"/>
      <c r="D1797" s="61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</row>
    <row r="1798" spans="1:24">
      <c r="A1798" s="61"/>
      <c r="B1798" s="61"/>
      <c r="C1798" s="61"/>
      <c r="D1798" s="61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</row>
    <row r="1799" spans="1:24">
      <c r="A1799" s="61"/>
      <c r="B1799" s="61"/>
      <c r="C1799" s="61"/>
      <c r="D1799" s="61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</row>
    <row r="1800" spans="1:24">
      <c r="A1800" s="61"/>
      <c r="B1800" s="61"/>
      <c r="C1800" s="61"/>
      <c r="D1800" s="61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</row>
    <row r="1801" spans="1:24">
      <c r="A1801" s="61"/>
      <c r="B1801" s="61"/>
      <c r="C1801" s="61"/>
      <c r="D1801" s="61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</row>
    <row r="1802" spans="1:24">
      <c r="A1802" s="61"/>
      <c r="B1802" s="61"/>
      <c r="C1802" s="61"/>
      <c r="D1802" s="61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</row>
    <row r="1803" spans="1:24">
      <c r="A1803" s="61"/>
      <c r="B1803" s="61"/>
      <c r="C1803" s="61"/>
      <c r="D1803" s="61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</row>
    <row r="1804" spans="1:24">
      <c r="A1804" s="61"/>
      <c r="B1804" s="61"/>
      <c r="C1804" s="61"/>
      <c r="D1804" s="61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</row>
    <row r="1805" spans="1:24">
      <c r="A1805" s="61"/>
      <c r="B1805" s="61"/>
      <c r="C1805" s="61"/>
      <c r="D1805" s="61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</row>
    <row r="1806" spans="1:24">
      <c r="A1806" s="61"/>
      <c r="B1806" s="61"/>
      <c r="C1806" s="61"/>
      <c r="D1806" s="61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</row>
    <row r="1807" spans="1:24">
      <c r="A1807" s="61"/>
      <c r="B1807" s="61"/>
      <c r="C1807" s="61"/>
      <c r="D1807" s="61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</row>
    <row r="1808" spans="1:24">
      <c r="A1808" s="61"/>
      <c r="B1808" s="61"/>
      <c r="C1808" s="61"/>
      <c r="D1808" s="61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</row>
    <row r="1809" spans="1:24">
      <c r="A1809" s="61"/>
      <c r="B1809" s="61"/>
      <c r="C1809" s="61"/>
      <c r="D1809" s="61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</row>
    <row r="1810" spans="1:24">
      <c r="A1810" s="61"/>
      <c r="B1810" s="61"/>
      <c r="C1810" s="61"/>
      <c r="D1810" s="61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</row>
    <row r="1811" spans="1:24">
      <c r="A1811" s="61"/>
      <c r="B1811" s="61"/>
      <c r="C1811" s="61"/>
      <c r="D1811" s="61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</row>
    <row r="1812" spans="1:24">
      <c r="A1812" s="61"/>
      <c r="B1812" s="61"/>
      <c r="C1812" s="61"/>
      <c r="D1812" s="61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</row>
    <row r="1813" spans="1:24">
      <c r="A1813" s="61"/>
      <c r="B1813" s="61"/>
      <c r="C1813" s="61"/>
      <c r="D1813" s="61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</row>
    <row r="1814" spans="1:24">
      <c r="A1814" s="61"/>
      <c r="B1814" s="61"/>
      <c r="C1814" s="61"/>
      <c r="D1814" s="61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</row>
    <row r="1815" spans="1:24">
      <c r="A1815" s="61"/>
      <c r="B1815" s="61"/>
      <c r="C1815" s="61"/>
      <c r="D1815" s="61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</row>
    <row r="1816" spans="1:24">
      <c r="A1816" s="61"/>
      <c r="B1816" s="61"/>
      <c r="C1816" s="61"/>
      <c r="D1816" s="61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</row>
    <row r="1817" spans="1:24">
      <c r="A1817" s="61"/>
      <c r="B1817" s="61"/>
      <c r="C1817" s="61"/>
      <c r="D1817" s="61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</row>
    <row r="1818" spans="1:24">
      <c r="A1818" s="61"/>
      <c r="B1818" s="61"/>
      <c r="C1818" s="61"/>
      <c r="D1818" s="61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</row>
    <row r="1819" spans="1:24">
      <c r="A1819" s="61"/>
      <c r="B1819" s="61"/>
      <c r="C1819" s="61"/>
      <c r="D1819" s="61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</row>
    <row r="1820" spans="1:24">
      <c r="A1820" s="61"/>
      <c r="B1820" s="61"/>
      <c r="C1820" s="61"/>
      <c r="D1820" s="61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</row>
    <row r="1821" spans="1:24">
      <c r="A1821" s="61"/>
      <c r="B1821" s="61"/>
      <c r="C1821" s="61"/>
      <c r="D1821" s="61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</row>
    <row r="1822" spans="1:24">
      <c r="A1822" s="61"/>
      <c r="B1822" s="61"/>
      <c r="C1822" s="61"/>
      <c r="D1822" s="61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</row>
    <row r="1823" spans="1:24">
      <c r="A1823" s="61"/>
      <c r="B1823" s="61"/>
      <c r="C1823" s="61"/>
      <c r="D1823" s="61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</row>
    <row r="1824" spans="1:24">
      <c r="A1824" s="61"/>
      <c r="B1824" s="61"/>
      <c r="C1824" s="61"/>
      <c r="D1824" s="61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</row>
    <row r="1825" spans="1:24">
      <c r="A1825" s="61"/>
      <c r="B1825" s="61"/>
      <c r="C1825" s="61"/>
      <c r="D1825" s="61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</row>
    <row r="1826" spans="1:24">
      <c r="A1826" s="61"/>
      <c r="B1826" s="61"/>
      <c r="C1826" s="61"/>
      <c r="D1826" s="61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</row>
    <row r="1827" spans="1:24">
      <c r="A1827" s="61"/>
      <c r="B1827" s="61"/>
      <c r="C1827" s="61"/>
      <c r="D1827" s="61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</row>
    <row r="1828" spans="1:24">
      <c r="A1828" s="61"/>
      <c r="B1828" s="61"/>
      <c r="C1828" s="61"/>
      <c r="D1828" s="61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</row>
    <row r="1829" spans="1:24">
      <c r="A1829" s="61"/>
      <c r="B1829" s="61"/>
      <c r="C1829" s="61"/>
      <c r="D1829" s="61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</row>
    <row r="1830" spans="1:24">
      <c r="A1830" s="61"/>
      <c r="B1830" s="61"/>
      <c r="C1830" s="61"/>
      <c r="D1830" s="61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</row>
    <row r="1831" spans="1:24">
      <c r="A1831" s="61"/>
      <c r="B1831" s="61"/>
      <c r="C1831" s="61"/>
      <c r="D1831" s="61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</row>
    <row r="1832" spans="1:24">
      <c r="A1832" s="61"/>
      <c r="B1832" s="61"/>
      <c r="C1832" s="61"/>
      <c r="D1832" s="61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</row>
    <row r="1833" spans="1:24">
      <c r="A1833" s="61"/>
      <c r="B1833" s="61"/>
      <c r="C1833" s="61"/>
      <c r="D1833" s="61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</row>
    <row r="1834" spans="1:24">
      <c r="A1834" s="61"/>
      <c r="B1834" s="61"/>
      <c r="C1834" s="61"/>
      <c r="D1834" s="61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</row>
    <row r="1835" spans="1:24">
      <c r="A1835" s="61"/>
      <c r="B1835" s="61"/>
      <c r="C1835" s="61"/>
      <c r="D1835" s="61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</row>
    <row r="1836" spans="1:24">
      <c r="A1836" s="61"/>
      <c r="B1836" s="61"/>
      <c r="C1836" s="61"/>
      <c r="D1836" s="61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</row>
    <row r="1837" spans="1:24">
      <c r="A1837" s="61"/>
      <c r="B1837" s="61"/>
      <c r="C1837" s="61"/>
      <c r="D1837" s="61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</row>
    <row r="1838" spans="1:24">
      <c r="A1838" s="61"/>
      <c r="B1838" s="61"/>
      <c r="C1838" s="61"/>
      <c r="D1838" s="61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</row>
    <row r="1839" spans="1:24">
      <c r="A1839" s="61"/>
      <c r="B1839" s="61"/>
      <c r="C1839" s="61"/>
      <c r="D1839" s="61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</row>
    <row r="1840" spans="1:24">
      <c r="A1840" s="61"/>
      <c r="B1840" s="61"/>
      <c r="C1840" s="61"/>
      <c r="D1840" s="61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</row>
    <row r="1841" spans="1:24">
      <c r="A1841" s="61"/>
      <c r="B1841" s="61"/>
      <c r="C1841" s="61"/>
      <c r="D1841" s="61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</row>
    <row r="1842" spans="1:24">
      <c r="A1842" s="61"/>
      <c r="B1842" s="61"/>
      <c r="C1842" s="61"/>
      <c r="D1842" s="61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</row>
    <row r="1843" spans="1:24">
      <c r="A1843" s="61"/>
      <c r="B1843" s="61"/>
      <c r="C1843" s="61"/>
      <c r="D1843" s="61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</row>
    <row r="1844" spans="1:24">
      <c r="A1844" s="61"/>
      <c r="B1844" s="61"/>
      <c r="C1844" s="61"/>
      <c r="D1844" s="61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</row>
    <row r="1845" spans="1:24">
      <c r="A1845" s="61"/>
      <c r="B1845" s="61"/>
      <c r="C1845" s="61"/>
      <c r="D1845" s="61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</row>
    <row r="1846" spans="1:24">
      <c r="A1846" s="61"/>
      <c r="B1846" s="61"/>
      <c r="C1846" s="61"/>
      <c r="D1846" s="61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</row>
    <row r="1847" spans="1:24">
      <c r="A1847" s="61"/>
      <c r="B1847" s="61"/>
      <c r="C1847" s="61"/>
      <c r="D1847" s="61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</row>
    <row r="1848" spans="1:24">
      <c r="A1848" s="61"/>
      <c r="B1848" s="61"/>
      <c r="C1848" s="61"/>
      <c r="D1848" s="61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</row>
    <row r="1849" spans="1:24">
      <c r="A1849" s="61"/>
      <c r="B1849" s="61"/>
      <c r="C1849" s="61"/>
      <c r="D1849" s="61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</row>
    <row r="1850" spans="1:24">
      <c r="A1850" s="61"/>
      <c r="B1850" s="61"/>
      <c r="C1850" s="61"/>
      <c r="D1850" s="61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</row>
    <row r="1851" spans="1:24">
      <c r="A1851" s="61"/>
      <c r="B1851" s="61"/>
      <c r="C1851" s="61"/>
      <c r="D1851" s="61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</row>
    <row r="1852" spans="1:24">
      <c r="A1852" s="61"/>
      <c r="B1852" s="61"/>
      <c r="C1852" s="61"/>
      <c r="D1852" s="61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</row>
    <row r="1853" spans="1:24">
      <c r="A1853" s="61"/>
      <c r="B1853" s="61"/>
      <c r="C1853" s="61"/>
      <c r="D1853" s="61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</row>
    <row r="1854" spans="1:24">
      <c r="A1854" s="61"/>
      <c r="B1854" s="61"/>
      <c r="C1854" s="61"/>
      <c r="D1854" s="61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</row>
    <row r="1855" spans="1:24">
      <c r="A1855" s="61"/>
      <c r="B1855" s="61"/>
      <c r="C1855" s="61"/>
      <c r="D1855" s="61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</row>
    <row r="1856" spans="1:24">
      <c r="A1856" s="61"/>
      <c r="B1856" s="61"/>
      <c r="C1856" s="61"/>
      <c r="D1856" s="61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</row>
    <row r="1857" spans="1:24">
      <c r="A1857" s="61"/>
      <c r="B1857" s="61"/>
      <c r="C1857" s="61"/>
      <c r="D1857" s="61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</row>
    <row r="1858" spans="1:24">
      <c r="A1858" s="61"/>
      <c r="B1858" s="61"/>
      <c r="C1858" s="61"/>
      <c r="D1858" s="61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</row>
    <row r="1859" spans="1:24">
      <c r="A1859" s="61"/>
      <c r="B1859" s="61"/>
      <c r="C1859" s="61"/>
      <c r="D1859" s="61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</row>
    <row r="1860" spans="1:24">
      <c r="A1860" s="61"/>
      <c r="B1860" s="61"/>
      <c r="C1860" s="61"/>
      <c r="D1860" s="61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</row>
    <row r="1861" spans="1:24">
      <c r="A1861" s="61"/>
      <c r="B1861" s="61"/>
      <c r="C1861" s="61"/>
      <c r="D1861" s="61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</row>
    <row r="1862" spans="1:24">
      <c r="A1862" s="61"/>
      <c r="B1862" s="61"/>
      <c r="C1862" s="61"/>
      <c r="D1862" s="61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</row>
    <row r="1863" spans="1:24">
      <c r="A1863" s="61"/>
      <c r="B1863" s="61"/>
      <c r="C1863" s="61"/>
      <c r="D1863" s="61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</row>
    <row r="1864" spans="1:24">
      <c r="A1864" s="61"/>
      <c r="B1864" s="61"/>
      <c r="C1864" s="61"/>
      <c r="D1864" s="61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</row>
    <row r="1865" spans="1:24">
      <c r="A1865" s="61"/>
      <c r="B1865" s="61"/>
      <c r="C1865" s="61"/>
      <c r="D1865" s="61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</row>
    <row r="1866" spans="1:24">
      <c r="A1866" s="61"/>
      <c r="B1866" s="61"/>
      <c r="C1866" s="61"/>
      <c r="D1866" s="61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</row>
    <row r="1867" spans="1:24">
      <c r="A1867" s="61"/>
      <c r="B1867" s="61"/>
      <c r="C1867" s="61"/>
      <c r="D1867" s="61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</row>
    <row r="1868" spans="1:24">
      <c r="A1868" s="61"/>
      <c r="B1868" s="61"/>
      <c r="C1868" s="61"/>
      <c r="D1868" s="61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</row>
    <row r="1869" spans="1:24">
      <c r="A1869" s="61"/>
      <c r="B1869" s="61"/>
      <c r="C1869" s="61"/>
      <c r="D1869" s="61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</row>
    <row r="1870" spans="1:24">
      <c r="A1870" s="61"/>
      <c r="B1870" s="61"/>
      <c r="C1870" s="61"/>
      <c r="D1870" s="61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</row>
    <row r="1871" spans="1:24">
      <c r="A1871" s="61"/>
      <c r="B1871" s="61"/>
      <c r="C1871" s="61"/>
      <c r="D1871" s="61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</row>
    <row r="1872" spans="1:24">
      <c r="A1872" s="61"/>
      <c r="B1872" s="61"/>
      <c r="C1872" s="61"/>
      <c r="D1872" s="61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</row>
    <row r="1873" spans="1:24">
      <c r="A1873" s="61"/>
      <c r="B1873" s="61"/>
      <c r="C1873" s="61"/>
      <c r="D1873" s="61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</row>
    <row r="1874" spans="1:24">
      <c r="A1874" s="61"/>
      <c r="B1874" s="61"/>
      <c r="C1874" s="61"/>
      <c r="D1874" s="61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</row>
    <row r="1875" spans="1:24">
      <c r="A1875" s="61"/>
      <c r="B1875" s="61"/>
      <c r="C1875" s="61"/>
      <c r="D1875" s="61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</row>
    <row r="1876" spans="1:24">
      <c r="A1876" s="61"/>
      <c r="B1876" s="61"/>
      <c r="C1876" s="61"/>
      <c r="D1876" s="61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</row>
    <row r="1877" spans="1:24">
      <c r="A1877" s="61"/>
      <c r="B1877" s="61"/>
      <c r="C1877" s="61"/>
      <c r="D1877" s="61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</row>
    <row r="1878" spans="1:24">
      <c r="A1878" s="61"/>
      <c r="B1878" s="61"/>
      <c r="C1878" s="61"/>
      <c r="D1878" s="61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</row>
    <row r="1879" spans="1:24">
      <c r="A1879" s="61"/>
      <c r="B1879" s="61"/>
      <c r="C1879" s="61"/>
      <c r="D1879" s="61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</row>
    <row r="1880" spans="1:24">
      <c r="A1880" s="61"/>
      <c r="B1880" s="61"/>
      <c r="C1880" s="61"/>
      <c r="D1880" s="61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</row>
    <row r="1881" spans="1:24">
      <c r="A1881" s="61"/>
      <c r="B1881" s="61"/>
      <c r="C1881" s="61"/>
      <c r="D1881" s="61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</row>
    <row r="1882" spans="1:24">
      <c r="A1882" s="61"/>
      <c r="B1882" s="61"/>
      <c r="C1882" s="61"/>
      <c r="D1882" s="61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</row>
    <row r="1883" spans="1:24">
      <c r="A1883" s="61"/>
      <c r="B1883" s="61"/>
      <c r="C1883" s="61"/>
      <c r="D1883" s="61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</row>
    <row r="1884" spans="1:24">
      <c r="A1884" s="61"/>
      <c r="B1884" s="61"/>
      <c r="C1884" s="61"/>
      <c r="D1884" s="61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</row>
    <row r="1885" spans="1:24">
      <c r="A1885" s="61"/>
      <c r="B1885" s="61"/>
      <c r="C1885" s="61"/>
      <c r="D1885" s="61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</row>
    <row r="1886" spans="1:24">
      <c r="A1886" s="61"/>
      <c r="B1886" s="61"/>
      <c r="C1886" s="61"/>
      <c r="D1886" s="61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</row>
    <row r="1887" spans="1:24">
      <c r="A1887" s="61"/>
      <c r="B1887" s="61"/>
      <c r="C1887" s="61"/>
      <c r="D1887" s="61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</row>
    <row r="1888" spans="1:24">
      <c r="A1888" s="61"/>
      <c r="B1888" s="61"/>
      <c r="C1888" s="61"/>
      <c r="D1888" s="61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</row>
    <row r="1889" spans="1:24">
      <c r="A1889" s="61"/>
      <c r="B1889" s="61"/>
      <c r="C1889" s="61"/>
      <c r="D1889" s="61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</row>
    <row r="1890" spans="1:24">
      <c r="A1890" s="61"/>
      <c r="B1890" s="61"/>
      <c r="C1890" s="61"/>
      <c r="D1890" s="61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</row>
    <row r="1891" spans="1:24">
      <c r="A1891" s="61"/>
      <c r="B1891" s="61"/>
      <c r="C1891" s="61"/>
      <c r="D1891" s="61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</row>
    <row r="1892" spans="1:24">
      <c r="A1892" s="61"/>
      <c r="B1892" s="61"/>
      <c r="C1892" s="61"/>
      <c r="D1892" s="61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</row>
    <row r="1893" spans="1:24">
      <c r="A1893" s="61"/>
      <c r="B1893" s="61"/>
      <c r="C1893" s="61"/>
      <c r="D1893" s="61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</row>
    <row r="1894" spans="1:24">
      <c r="A1894" s="61"/>
      <c r="B1894" s="61"/>
      <c r="C1894" s="61"/>
      <c r="D1894" s="61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</row>
    <row r="1895" spans="1:24">
      <c r="A1895" s="61"/>
      <c r="B1895" s="61"/>
      <c r="C1895" s="61"/>
      <c r="D1895" s="61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</row>
    <row r="1896" spans="1:24">
      <c r="A1896" s="61"/>
      <c r="B1896" s="61"/>
      <c r="C1896" s="61"/>
      <c r="D1896" s="61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</row>
    <row r="1897" spans="1:24">
      <c r="A1897" s="61"/>
      <c r="B1897" s="61"/>
      <c r="C1897" s="61"/>
      <c r="D1897" s="61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</row>
    <row r="1898" spans="1:24">
      <c r="A1898" s="61"/>
      <c r="B1898" s="61"/>
      <c r="C1898" s="61"/>
      <c r="D1898" s="61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</row>
    <row r="1899" spans="1:24">
      <c r="A1899" s="61"/>
      <c r="B1899" s="61"/>
      <c r="C1899" s="61"/>
      <c r="D1899" s="61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</row>
    <row r="1900" spans="1:24">
      <c r="A1900" s="61"/>
      <c r="B1900" s="61"/>
      <c r="C1900" s="61"/>
      <c r="D1900" s="61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</row>
    <row r="1901" spans="1:24">
      <c r="A1901" s="61"/>
      <c r="B1901" s="61"/>
      <c r="C1901" s="61"/>
      <c r="D1901" s="61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</row>
    <row r="1902" spans="1:24">
      <c r="A1902" s="61"/>
      <c r="B1902" s="61"/>
      <c r="C1902" s="61"/>
      <c r="D1902" s="61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</row>
    <row r="1903" spans="1:24">
      <c r="A1903" s="61"/>
      <c r="B1903" s="61"/>
      <c r="C1903" s="61"/>
      <c r="D1903" s="61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</row>
    <row r="1904" spans="1:24">
      <c r="A1904" s="61"/>
      <c r="B1904" s="61"/>
      <c r="C1904" s="61"/>
      <c r="D1904" s="61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</row>
    <row r="1905" spans="1:24">
      <c r="A1905" s="61"/>
      <c r="B1905" s="61"/>
      <c r="C1905" s="61"/>
      <c r="D1905" s="61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</row>
    <row r="1906" spans="1:24">
      <c r="A1906" s="61"/>
      <c r="B1906" s="61"/>
      <c r="C1906" s="61"/>
      <c r="D1906" s="61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</row>
    <row r="1907" spans="1:24">
      <c r="A1907" s="61"/>
      <c r="B1907" s="61"/>
      <c r="C1907" s="61"/>
      <c r="D1907" s="61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</row>
    <row r="1908" spans="1:24">
      <c r="A1908" s="61"/>
      <c r="B1908" s="61"/>
      <c r="C1908" s="61"/>
      <c r="D1908" s="61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</row>
    <row r="1909" spans="1:24">
      <c r="A1909" s="61"/>
      <c r="B1909" s="61"/>
      <c r="C1909" s="61"/>
      <c r="D1909" s="61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</row>
    <row r="1910" spans="1:24">
      <c r="A1910" s="61"/>
      <c r="B1910" s="61"/>
      <c r="C1910" s="61"/>
      <c r="D1910" s="61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</row>
    <row r="1911" spans="1:24">
      <c r="A1911" s="61"/>
      <c r="B1911" s="61"/>
      <c r="C1911" s="61"/>
      <c r="D1911" s="61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</row>
    <row r="1912" spans="1:24">
      <c r="A1912" s="61"/>
      <c r="B1912" s="61"/>
      <c r="C1912" s="61"/>
      <c r="D1912" s="61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</row>
    <row r="1913" spans="1:24">
      <c r="A1913" s="61"/>
      <c r="B1913" s="61"/>
      <c r="C1913" s="61"/>
      <c r="D1913" s="61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</row>
    <row r="1914" spans="1:24">
      <c r="A1914" s="61"/>
      <c r="B1914" s="61"/>
      <c r="C1914" s="61"/>
      <c r="D1914" s="61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</row>
    <row r="1915" spans="1:24">
      <c r="A1915" s="61"/>
      <c r="B1915" s="61"/>
      <c r="C1915" s="61"/>
      <c r="D1915" s="61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</row>
    <row r="1916" spans="1:24">
      <c r="A1916" s="61"/>
      <c r="B1916" s="61"/>
      <c r="C1916" s="61"/>
      <c r="D1916" s="61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</row>
    <row r="1917" spans="1:24">
      <c r="A1917" s="61"/>
      <c r="B1917" s="61"/>
      <c r="C1917" s="61"/>
      <c r="D1917" s="61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</row>
    <row r="1918" spans="1:24">
      <c r="A1918" s="61"/>
      <c r="B1918" s="61"/>
      <c r="C1918" s="61"/>
      <c r="D1918" s="61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</row>
    <row r="1919" spans="1:24">
      <c r="A1919" s="61"/>
      <c r="B1919" s="61"/>
      <c r="C1919" s="61"/>
      <c r="D1919" s="61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</row>
    <row r="1920" spans="1:24">
      <c r="A1920" s="61"/>
      <c r="B1920" s="61"/>
      <c r="C1920" s="61"/>
      <c r="D1920" s="61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</row>
    <row r="1921" spans="1:24">
      <c r="A1921" s="61"/>
      <c r="B1921" s="61"/>
      <c r="C1921" s="61"/>
      <c r="D1921" s="61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</row>
    <row r="1922" spans="1:24">
      <c r="A1922" s="61"/>
      <c r="B1922" s="61"/>
      <c r="C1922" s="61"/>
      <c r="D1922" s="61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</row>
    <row r="1923" spans="1:24">
      <c r="A1923" s="61"/>
      <c r="B1923" s="61"/>
      <c r="C1923" s="61"/>
      <c r="D1923" s="61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</row>
    <row r="1924" spans="1:24">
      <c r="A1924" s="61"/>
      <c r="B1924" s="61"/>
      <c r="C1924" s="61"/>
      <c r="D1924" s="61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</row>
    <row r="1925" spans="1:24">
      <c r="A1925" s="61"/>
      <c r="B1925" s="61"/>
      <c r="C1925" s="61"/>
      <c r="D1925" s="61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</row>
    <row r="1926" spans="1:24">
      <c r="A1926" s="61"/>
      <c r="B1926" s="61"/>
      <c r="C1926" s="61"/>
      <c r="D1926" s="61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</row>
    <row r="1927" spans="1:24">
      <c r="A1927" s="61"/>
      <c r="B1927" s="61"/>
      <c r="C1927" s="61"/>
      <c r="D1927" s="61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</row>
    <row r="1928" spans="1:24">
      <c r="A1928" s="61"/>
      <c r="B1928" s="61"/>
      <c r="C1928" s="61"/>
      <c r="D1928" s="61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</row>
    <row r="1929" spans="1:24">
      <c r="A1929" s="61"/>
      <c r="B1929" s="61"/>
      <c r="C1929" s="61"/>
      <c r="D1929" s="61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</row>
    <row r="1930" spans="1:24">
      <c r="A1930" s="61"/>
      <c r="B1930" s="61"/>
      <c r="C1930" s="61"/>
      <c r="D1930" s="61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</row>
    <row r="1931" spans="1:24">
      <c r="A1931" s="61"/>
      <c r="B1931" s="61"/>
      <c r="C1931" s="61"/>
      <c r="D1931" s="61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</row>
    <row r="1932" spans="1:24">
      <c r="A1932" s="61"/>
      <c r="B1932" s="61"/>
      <c r="C1932" s="61"/>
      <c r="D1932" s="61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</row>
    <row r="1933" spans="1:24">
      <c r="A1933" s="61"/>
      <c r="B1933" s="61"/>
      <c r="C1933" s="61"/>
      <c r="D1933" s="61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</row>
    <row r="1934" spans="1:24">
      <c r="A1934" s="61"/>
      <c r="B1934" s="61"/>
      <c r="C1934" s="61"/>
      <c r="D1934" s="61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</row>
    <row r="1935" spans="1:24">
      <c r="A1935" s="61"/>
      <c r="B1935" s="61"/>
      <c r="C1935" s="61"/>
      <c r="D1935" s="61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</row>
    <row r="1936" spans="1:24">
      <c r="A1936" s="61"/>
      <c r="B1936" s="61"/>
      <c r="C1936" s="61"/>
      <c r="D1936" s="61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</row>
    <row r="1937" spans="1:24">
      <c r="A1937" s="61"/>
      <c r="B1937" s="61"/>
      <c r="C1937" s="61"/>
      <c r="D1937" s="61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</row>
    <row r="1938" spans="1:24">
      <c r="A1938" s="61"/>
      <c r="B1938" s="61"/>
      <c r="C1938" s="61"/>
      <c r="D1938" s="61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</row>
    <row r="1939" spans="1:24">
      <c r="A1939" s="61"/>
      <c r="B1939" s="61"/>
      <c r="C1939" s="61"/>
      <c r="D1939" s="61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</row>
    <row r="1940" spans="1:24">
      <c r="A1940" s="61"/>
      <c r="B1940" s="61"/>
      <c r="C1940" s="61"/>
      <c r="D1940" s="61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</row>
    <row r="1941" spans="1:24">
      <c r="A1941" s="61"/>
      <c r="B1941" s="61"/>
      <c r="C1941" s="61"/>
      <c r="D1941" s="61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</row>
    <row r="1942" spans="1:24">
      <c r="A1942" s="61"/>
      <c r="B1942" s="61"/>
      <c r="C1942" s="61"/>
      <c r="D1942" s="61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</row>
    <row r="1943" spans="1:24">
      <c r="A1943" s="61"/>
      <c r="B1943" s="61"/>
      <c r="C1943" s="61"/>
      <c r="D1943" s="61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</row>
    <row r="1944" spans="1:24">
      <c r="A1944" s="61"/>
      <c r="B1944" s="61"/>
      <c r="C1944" s="61"/>
      <c r="D1944" s="61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</row>
    <row r="1945" spans="1:24">
      <c r="A1945" s="61"/>
      <c r="B1945" s="61"/>
      <c r="C1945" s="61"/>
      <c r="D1945" s="61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</row>
    <row r="1946" spans="1:24">
      <c r="A1946" s="61"/>
      <c r="B1946" s="61"/>
      <c r="C1946" s="61"/>
      <c r="D1946" s="61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</row>
    <row r="1947" spans="1:24">
      <c r="A1947" s="61"/>
      <c r="B1947" s="61"/>
      <c r="C1947" s="61"/>
      <c r="D1947" s="61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</row>
    <row r="1948" spans="1:24">
      <c r="A1948" s="61"/>
      <c r="B1948" s="61"/>
      <c r="C1948" s="61"/>
      <c r="D1948" s="61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</row>
    <row r="1949" spans="1:24">
      <c r="A1949" s="61"/>
      <c r="B1949" s="61"/>
      <c r="C1949" s="61"/>
      <c r="D1949" s="61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</row>
    <row r="1950" spans="1:24">
      <c r="A1950" s="61"/>
      <c r="B1950" s="61"/>
      <c r="C1950" s="61"/>
      <c r="D1950" s="61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</row>
    <row r="1951" spans="1:24">
      <c r="A1951" s="61"/>
      <c r="B1951" s="61"/>
      <c r="C1951" s="61"/>
      <c r="D1951" s="61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</row>
    <row r="1952" spans="1:24">
      <c r="A1952" s="61"/>
      <c r="B1952" s="61"/>
      <c r="C1952" s="61"/>
      <c r="D1952" s="61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</row>
    <row r="1953" spans="1:24">
      <c r="A1953" s="61"/>
      <c r="B1953" s="61"/>
      <c r="C1953" s="61"/>
      <c r="D1953" s="61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</row>
    <row r="1954" spans="1:24">
      <c r="A1954" s="61"/>
      <c r="B1954" s="61"/>
      <c r="C1954" s="61"/>
      <c r="D1954" s="61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</row>
    <row r="1955" spans="1:24">
      <c r="A1955" s="61"/>
      <c r="B1955" s="61"/>
      <c r="C1955" s="61"/>
      <c r="D1955" s="61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</row>
    <row r="1956" spans="1:24">
      <c r="A1956" s="61"/>
      <c r="B1956" s="61"/>
      <c r="C1956" s="61"/>
      <c r="D1956" s="61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</row>
    <row r="1957" spans="1:24">
      <c r="A1957" s="61"/>
      <c r="B1957" s="61"/>
      <c r="C1957" s="61"/>
      <c r="D1957" s="61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</row>
    <row r="1958" spans="1:24">
      <c r="A1958" s="61"/>
      <c r="B1958" s="61"/>
      <c r="C1958" s="61"/>
      <c r="D1958" s="61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</row>
    <row r="1959" spans="1:24">
      <c r="A1959" s="61"/>
      <c r="B1959" s="61"/>
      <c r="C1959" s="61"/>
      <c r="D1959" s="61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</row>
    <row r="1960" spans="1:24">
      <c r="A1960" s="61"/>
      <c r="B1960" s="61"/>
      <c r="C1960" s="61"/>
      <c r="D1960" s="61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</row>
    <row r="1961" spans="1:24">
      <c r="A1961" s="61"/>
      <c r="B1961" s="61"/>
      <c r="C1961" s="61"/>
      <c r="D1961" s="61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</row>
    <row r="1962" spans="1:24">
      <c r="A1962" s="61"/>
      <c r="B1962" s="61"/>
      <c r="C1962" s="61"/>
      <c r="D1962" s="61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</row>
    <row r="1963" spans="1:24">
      <c r="A1963" s="61"/>
      <c r="B1963" s="61"/>
      <c r="C1963" s="61"/>
      <c r="D1963" s="61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</row>
    <row r="1964" spans="1:24">
      <c r="A1964" s="61"/>
      <c r="B1964" s="61"/>
      <c r="C1964" s="61"/>
      <c r="D1964" s="61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</row>
    <row r="1965" spans="1:24">
      <c r="A1965" s="61"/>
      <c r="B1965" s="61"/>
      <c r="C1965" s="61"/>
      <c r="D1965" s="61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</row>
    <row r="1966" spans="1:24">
      <c r="A1966" s="61"/>
      <c r="B1966" s="61"/>
      <c r="C1966" s="61"/>
      <c r="D1966" s="61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</row>
    <row r="1967" spans="1:24">
      <c r="A1967" s="61"/>
      <c r="B1967" s="61"/>
      <c r="C1967" s="61"/>
      <c r="D1967" s="61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</row>
    <row r="1968" spans="1:24">
      <c r="A1968" s="61"/>
      <c r="B1968" s="61"/>
      <c r="C1968" s="61"/>
      <c r="D1968" s="61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</row>
    <row r="1969" spans="1:24">
      <c r="A1969" s="61"/>
      <c r="B1969" s="61"/>
      <c r="C1969" s="61"/>
      <c r="D1969" s="61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</row>
    <row r="1970" spans="1:24">
      <c r="A1970" s="61"/>
      <c r="B1970" s="61"/>
      <c r="C1970" s="61"/>
      <c r="D1970" s="61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</row>
    <row r="1971" spans="1:24">
      <c r="A1971" s="61"/>
      <c r="B1971" s="61"/>
      <c r="C1971" s="61"/>
      <c r="D1971" s="61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</row>
    <row r="1972" spans="1:24">
      <c r="A1972" s="61"/>
      <c r="B1972" s="61"/>
      <c r="C1972" s="61"/>
      <c r="D1972" s="61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</row>
    <row r="1973" spans="1:24">
      <c r="A1973" s="61"/>
      <c r="B1973" s="61"/>
      <c r="C1973" s="61"/>
      <c r="D1973" s="61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</row>
    <row r="1974" spans="1:24">
      <c r="A1974" s="61"/>
      <c r="B1974" s="61"/>
      <c r="C1974" s="61"/>
      <c r="D1974" s="61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</row>
    <row r="1975" spans="1:24">
      <c r="A1975" s="61"/>
      <c r="B1975" s="61"/>
      <c r="C1975" s="61"/>
      <c r="D1975" s="61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</row>
    <row r="1976" spans="1:24">
      <c r="A1976" s="61"/>
      <c r="B1976" s="61"/>
      <c r="C1976" s="61"/>
      <c r="D1976" s="61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</row>
    <row r="1977" spans="1:24">
      <c r="A1977" s="61"/>
      <c r="B1977" s="61"/>
      <c r="C1977" s="61"/>
      <c r="D1977" s="61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</row>
    <row r="1978" spans="1:24">
      <c r="A1978" s="61"/>
      <c r="B1978" s="61"/>
      <c r="C1978" s="61"/>
      <c r="D1978" s="61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</row>
    <row r="1979" spans="1:24">
      <c r="A1979" s="61"/>
      <c r="B1979" s="61"/>
      <c r="C1979" s="61"/>
      <c r="D1979" s="61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</row>
    <row r="1980" spans="1:24">
      <c r="A1980" s="61"/>
      <c r="B1980" s="61"/>
      <c r="C1980" s="61"/>
      <c r="D1980" s="61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</row>
    <row r="1981" spans="1:24">
      <c r="A1981" s="61"/>
      <c r="B1981" s="61"/>
      <c r="C1981" s="61"/>
      <c r="D1981" s="61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</row>
    <row r="1982" spans="1:24">
      <c r="A1982" s="61"/>
      <c r="B1982" s="61"/>
      <c r="C1982" s="61"/>
      <c r="D1982" s="61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</row>
    <row r="1983" spans="1:24">
      <c r="A1983" s="61"/>
      <c r="B1983" s="61"/>
      <c r="C1983" s="61"/>
      <c r="D1983" s="61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</row>
    <row r="1984" spans="1:24">
      <c r="A1984" s="61"/>
      <c r="B1984" s="61"/>
      <c r="C1984" s="61"/>
      <c r="D1984" s="61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</row>
    <row r="1985" spans="1:24">
      <c r="A1985" s="61"/>
      <c r="B1985" s="61"/>
      <c r="C1985" s="61"/>
      <c r="D1985" s="61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</row>
    <row r="1986" spans="1:24">
      <c r="A1986" s="61"/>
      <c r="B1986" s="61"/>
      <c r="C1986" s="61"/>
      <c r="D1986" s="61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</row>
    <row r="1987" spans="1:24">
      <c r="A1987" s="61"/>
      <c r="B1987" s="61"/>
      <c r="C1987" s="61"/>
      <c r="D1987" s="61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</row>
    <row r="1988" spans="1:24">
      <c r="A1988" s="61"/>
      <c r="B1988" s="61"/>
      <c r="C1988" s="61"/>
      <c r="D1988" s="61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</row>
    <row r="1989" spans="1:24">
      <c r="A1989" s="61"/>
      <c r="B1989" s="61"/>
      <c r="C1989" s="61"/>
      <c r="D1989" s="61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</row>
    <row r="1990" spans="1:24">
      <c r="A1990" s="61"/>
      <c r="B1990" s="61"/>
      <c r="C1990" s="61"/>
      <c r="D1990" s="61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</row>
    <row r="1991" spans="1:24">
      <c r="A1991" s="61"/>
      <c r="B1991" s="61"/>
      <c r="C1991" s="61"/>
      <c r="D1991" s="61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</row>
    <row r="1992" spans="1:24">
      <c r="A1992" s="61"/>
      <c r="B1992" s="61"/>
      <c r="C1992" s="61"/>
      <c r="D1992" s="61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</row>
    <row r="1993" spans="1:24">
      <c r="A1993" s="61"/>
      <c r="B1993" s="61"/>
      <c r="C1993" s="61"/>
      <c r="D1993" s="61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</row>
    <row r="1994" spans="1:24">
      <c r="A1994" s="61"/>
      <c r="B1994" s="61"/>
      <c r="C1994" s="61"/>
      <c r="D1994" s="61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</row>
    <row r="1995" spans="1:24">
      <c r="A1995" s="61"/>
      <c r="B1995" s="61"/>
      <c r="C1995" s="61"/>
      <c r="D1995" s="61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</row>
    <row r="1996" spans="1:24">
      <c r="A1996" s="61"/>
      <c r="B1996" s="61"/>
      <c r="C1996" s="61"/>
      <c r="D1996" s="61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</row>
    <row r="1997" spans="1:24">
      <c r="A1997" s="61"/>
      <c r="B1997" s="61"/>
      <c r="C1997" s="61"/>
      <c r="D1997" s="61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</row>
    <row r="1998" spans="1:24">
      <c r="A1998" s="61"/>
      <c r="B1998" s="61"/>
      <c r="C1998" s="61"/>
      <c r="D1998" s="61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</row>
    <row r="1999" spans="1:24">
      <c r="A1999" s="61"/>
      <c r="B1999" s="61"/>
      <c r="C1999" s="61"/>
      <c r="D1999" s="61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</row>
    <row r="2000" spans="1:24">
      <c r="A2000" s="61"/>
      <c r="B2000" s="61"/>
      <c r="C2000" s="61"/>
      <c r="D2000" s="61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</row>
  </sheetData>
  <customSheetViews>
    <customSheetView guid="{73FE07CD-CB3A-4CF2-A325-2324C67C3A9F}" scale="82" state="hidden">
      <pageMargins left="0.7" right="0.7" top="0.75" bottom="0.75" header="0.3" footer="0.3"/>
      <pageSetup orientation="portrait"/>
    </customSheetView>
    <customSheetView guid="{1A386C16-A172-4FFD-9694-1A7F4196D91C}" scale="82" state="hidden">
      <pageMargins left="0.7" right="0.7" top="0.75" bottom="0.75" header="0.3" footer="0.3"/>
      <pageSetup orientation="portrait"/>
    </customSheetView>
    <customSheetView guid="{6E4DD380-63C5-46F9-A014-811CE342EF8F}" scale="82" state="hidden">
      <pageMargins left="0.7" right="0.7" top="0.75" bottom="0.75" header="0.3" footer="0.3"/>
      <pageSetup orientation="portrait"/>
    </customSheetView>
    <customSheetView guid="{7964A350-7960-49AD-BBAE-B60393776134}" scale="82" state="hidden">
      <pageMargins left="0.7" right="0.7" top="0.75" bottom="0.75" header="0.3" footer="0.3"/>
      <pageSetup orientation="portrait"/>
    </customSheetView>
  </customSheetViews>
  <dataValidations count="2">
    <dataValidation type="list" allowBlank="1" showInputMessage="1" showErrorMessage="1" sqref="H22:H47805 N22:N47805 T22:T47805" xr:uid="{00000000-0002-0000-0500-000000000000}">
      <formula1>ExecutionPriority</formula1>
    </dataValidation>
    <dataValidation type="list" allowBlank="1" showInputMessage="1" showErrorMessage="1" sqref="I22:I47805 O22:O47805 U22:U47805" xr:uid="{00000000-0002-0000-0500-000001000000}">
      <formula1>TestResult</formula1>
    </dataValidation>
  </dataValidation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5587" r:id="rId3" name="Button 3">
              <controlPr defaultSize="0" print="0" autoPict="0" macro="[0]!GenerateExecutionList">
                <anchor moveWithCells="1" sizeWithCells="1">
                  <from>
                    <xdr:col>0</xdr:col>
                    <xdr:colOff>68580</xdr:colOff>
                    <xdr:row>0</xdr:row>
                    <xdr:rowOff>38100</xdr:rowOff>
                  </from>
                  <to>
                    <xdr:col>0</xdr:col>
                    <xdr:colOff>1661160</xdr:colOff>
                    <xdr:row>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3"/>
  <sheetViews>
    <sheetView tabSelected="1" workbookViewId="0">
      <selection activeCell="H22" sqref="H22"/>
    </sheetView>
  </sheetViews>
  <sheetFormatPr defaultColWidth="9" defaultRowHeight="14.4"/>
  <cols>
    <col min="2" max="2" width="19.88671875" customWidth="1"/>
    <col min="3" max="3" width="45.88671875" customWidth="1"/>
    <col min="4" max="4" width="17" customWidth="1"/>
    <col min="5" max="5" width="14.109375" customWidth="1"/>
  </cols>
  <sheetData>
    <row r="2" spans="2:5" ht="24.6">
      <c r="B2" s="148" t="s">
        <v>152</v>
      </c>
      <c r="C2" s="149"/>
      <c r="D2" s="149"/>
      <c r="E2" s="149"/>
    </row>
    <row r="4" spans="2:5">
      <c r="B4" s="46" t="s">
        <v>153</v>
      </c>
    </row>
    <row r="5" spans="2:5">
      <c r="E5" s="46" t="s">
        <v>154</v>
      </c>
    </row>
    <row r="6" spans="2:5">
      <c r="C6" s="47" t="s">
        <v>155</v>
      </c>
      <c r="D6">
        <f>Chrome!L2+Safari!L2+Mobile!L2</f>
        <v>105</v>
      </c>
      <c r="E6">
        <v>100</v>
      </c>
    </row>
    <row r="7" spans="2:5">
      <c r="C7" s="47" t="s">
        <v>156</v>
      </c>
      <c r="D7">
        <f>Chrome!L3+Safari!L3+Mobile!L3</f>
        <v>0</v>
      </c>
      <c r="E7">
        <f>ROUND(Table3[[#This Row],[Column3]]/D6*100,1)</f>
        <v>0</v>
      </c>
    </row>
    <row r="8" spans="2:5">
      <c r="C8" s="47" t="s">
        <v>157</v>
      </c>
      <c r="D8">
        <f>Chrome!L6+Safari!L6+Mobile!L6</f>
        <v>0</v>
      </c>
      <c r="E8">
        <f>ROUND(Table3[[#This Row],[Column3]]/D6*100,1)</f>
        <v>0</v>
      </c>
    </row>
    <row r="9" spans="2:5">
      <c r="C9" s="47" t="s">
        <v>158</v>
      </c>
      <c r="D9">
        <f>Chrome!L7+Safari!L7+Mobile!L7</f>
        <v>0</v>
      </c>
      <c r="E9">
        <f>ROUND(Table3[[#This Row],[Column3]]/D6*100,1)</f>
        <v>0</v>
      </c>
    </row>
    <row r="10" spans="2:5">
      <c r="C10" s="47" t="s">
        <v>159</v>
      </c>
      <c r="D10">
        <f>Chrome!L5+Safari!L5+Mobile!L5</f>
        <v>105</v>
      </c>
      <c r="E10">
        <f>ROUND(Table3[[#This Row],[Column3]]/D6*100,1)</f>
        <v>100</v>
      </c>
    </row>
    <row r="11" spans="2:5">
      <c r="C11" s="47" t="s">
        <v>160</v>
      </c>
      <c r="D11">
        <f>COUNTIF(Chrome!N1:N104,"Failed")+COUNTIF(Chrome!N1:N104,"Not Supported in Build")+COUNTIF(Chrome!N1:N104,"Related to Known Issue")+COUNTIF(Chrome!N1:N104,"Execution Prevented by Bug")+COUNTIF(Chrome!N1:N104,"Blocked by Other Reason")+COUNTIF(Chrome!N1:N104,"Impacted by Fix/Change")+COUNTIF(Chrome!N1:N104,"Not Run") +COUNTIF(Safari!N1:N104,"Failed")+COUNTIF(Safari!N1:N104,"Not Supported in Build")+COUNTIF(Safari!N1:N104,"Related to Known Issue")+COUNTIF(Safari!N1:N104,"Execution Prevented by Bug")+COUNTIF(Safari!N1:N104,"Blocked by Other Reason")+COUNTIF(Safari!N1:N104,"Impacted by Fix/Change")+COUNTIF(Safari!N1:N104,"Not Run")+COUNTIF(Mobile!N1:N104,"Failed")+COUNTIF(Mobile!N1:N104,"Not Supported in Build")+COUNTIF(Mobile!N1:N104,"Related to Known Issue")+COUNTIF(Mobile!N1:N104,"Execution Prevented by Bug")+COUNTIF(Mobile!N1:N104,"Blocked by Other Reason")+COUNTIF(Mobile!N1:N104,"Impacted by Fix/Change")+COUNTIF(Mobile!N1:N104,"Not Run")</f>
        <v>0</v>
      </c>
    </row>
    <row r="12" spans="2:5">
      <c r="C12" s="47" t="s">
        <v>161</v>
      </c>
      <c r="D12" s="48">
        <v>45080</v>
      </c>
    </row>
    <row r="13" spans="2:5">
      <c r="C13" s="47"/>
    </row>
  </sheetData>
  <mergeCells count="1">
    <mergeCell ref="B2:E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outlinePr summaryBelow="0" summaryRight="0"/>
  </sheetPr>
  <dimension ref="A1:R94"/>
  <sheetViews>
    <sheetView zoomScale="85" zoomScaleNormal="85" workbookViewId="0">
      <pane ySplit="16" topLeftCell="A47" activePane="bottomLeft" state="frozen"/>
      <selection pane="bottomLeft" activeCell="C75" sqref="A1:XFD1048576"/>
    </sheetView>
  </sheetViews>
  <sheetFormatPr defaultColWidth="9.109375" defaultRowHeight="13.2" outlineLevelRow="1" outlineLevelCol="1"/>
  <cols>
    <col min="1" max="1" width="31.5546875" style="2" customWidth="1"/>
    <col min="2" max="2" width="6.88671875" style="2" customWidth="1"/>
    <col min="3" max="3" width="55.77734375" style="2" customWidth="1"/>
    <col min="4" max="4" width="45.44140625" style="2" bestFit="1" customWidth="1"/>
    <col min="5" max="5" width="9.109375" style="2" customWidth="1"/>
    <col min="6" max="6" width="49" style="2" customWidth="1"/>
    <col min="7" max="7" width="81" style="2" bestFit="1" customWidth="1"/>
    <col min="8" max="8" width="21.44140625" style="2" hidden="1" customWidth="1"/>
    <col min="9" max="9" width="13.44140625" style="2" hidden="1" customWidth="1"/>
    <col min="10" max="10" width="14.33203125" style="2" hidden="1" customWidth="1"/>
    <col min="11" max="11" width="11.5546875" style="2" hidden="1" customWidth="1"/>
    <col min="12" max="12" width="9" style="2" customWidth="1"/>
    <col min="13" max="13" width="8.44140625" style="2" customWidth="1" outlineLevel="1"/>
    <col min="14" max="15" width="13.5546875" style="2" customWidth="1" outlineLevel="1"/>
    <col min="16" max="16" width="28.88671875" style="2" customWidth="1" outlineLevel="1"/>
    <col min="17" max="18" width="27.5546875" style="2" customWidth="1" outlineLevel="1"/>
    <col min="19" max="16384" width="9.109375" style="2"/>
  </cols>
  <sheetData>
    <row r="1" spans="1:18" ht="20.399999999999999" customHeight="1"/>
    <row r="2" spans="1:18" ht="39.6" outlineLevel="1">
      <c r="B2" s="5" t="s">
        <v>162</v>
      </c>
      <c r="C2" s="37">
        <v>45102</v>
      </c>
      <c r="G2" s="7" t="s">
        <v>130</v>
      </c>
      <c r="H2" s="7"/>
      <c r="I2" s="7"/>
      <c r="J2" s="7"/>
      <c r="K2" s="7"/>
      <c r="L2" s="7">
        <f>COUNT(Chrome!B1:B104)</f>
        <v>35</v>
      </c>
      <c r="N2" s="43"/>
      <c r="O2" s="44" t="s">
        <v>163</v>
      </c>
      <c r="P2" s="110" t="s">
        <v>280</v>
      </c>
    </row>
    <row r="3" spans="1:18" ht="26.4" outlineLevel="1">
      <c r="B3" s="5" t="s">
        <v>164</v>
      </c>
      <c r="C3" s="110" t="s">
        <v>279</v>
      </c>
      <c r="G3" s="7" t="s">
        <v>131</v>
      </c>
      <c r="H3" s="7" t="s">
        <v>132</v>
      </c>
      <c r="I3" s="7"/>
      <c r="J3" s="7"/>
      <c r="K3" s="7"/>
      <c r="L3" s="7">
        <f>L2-L5</f>
        <v>0</v>
      </c>
      <c r="N3" s="43"/>
      <c r="O3" s="44" t="s">
        <v>165</v>
      </c>
      <c r="P3" s="116" t="s">
        <v>281</v>
      </c>
    </row>
    <row r="4" spans="1:18" outlineLevel="1">
      <c r="G4" s="7" t="s">
        <v>133</v>
      </c>
      <c r="H4" s="7" t="s">
        <v>134</v>
      </c>
      <c r="I4" s="7"/>
      <c r="J4" s="7"/>
      <c r="K4" s="7"/>
      <c r="L4" s="7">
        <f>L11</f>
        <v>0</v>
      </c>
      <c r="N4" s="43"/>
      <c r="O4" s="44" t="s">
        <v>166</v>
      </c>
      <c r="P4" s="110" t="s">
        <v>279</v>
      </c>
    </row>
    <row r="5" spans="1:18" ht="26.4" outlineLevel="1">
      <c r="A5" s="9"/>
      <c r="B5" s="9"/>
      <c r="C5" s="9"/>
      <c r="D5" s="9"/>
      <c r="E5" s="9"/>
      <c r="G5" s="7" t="s">
        <v>135</v>
      </c>
      <c r="H5" s="7" t="s">
        <v>136</v>
      </c>
      <c r="I5" s="7"/>
      <c r="J5" s="7"/>
      <c r="K5" s="7"/>
      <c r="L5" s="7">
        <f>L2-(L6+L7)</f>
        <v>35</v>
      </c>
      <c r="N5" s="43"/>
      <c r="O5" s="44" t="s">
        <v>167</v>
      </c>
      <c r="P5" s="37">
        <v>45102</v>
      </c>
    </row>
    <row r="6" spans="1:18" outlineLevel="1">
      <c r="B6" s="159" t="s">
        <v>14</v>
      </c>
      <c r="C6" s="162"/>
      <c r="G6" s="12" t="s">
        <v>95</v>
      </c>
      <c r="H6" s="12" t="s">
        <v>137</v>
      </c>
      <c r="I6" s="12"/>
      <c r="J6" s="12"/>
      <c r="K6" s="12"/>
      <c r="L6" s="12">
        <f>COUNTIF(Chrome!O1:O104,"Passed")</f>
        <v>0</v>
      </c>
      <c r="N6" s="43"/>
      <c r="O6" s="44" t="s">
        <v>168</v>
      </c>
      <c r="P6" s="37">
        <v>45102</v>
      </c>
    </row>
    <row r="7" spans="1:18" outlineLevel="1">
      <c r="B7" s="160"/>
      <c r="C7" s="163"/>
      <c r="G7" s="15" t="s">
        <v>97</v>
      </c>
      <c r="H7" s="15" t="s">
        <v>138</v>
      </c>
      <c r="I7" s="15"/>
      <c r="J7" s="15"/>
      <c r="K7" s="15"/>
      <c r="L7" s="15">
        <f>COUNTIF(Chrome!O1:O104,"Failed")</f>
        <v>0</v>
      </c>
    </row>
    <row r="8" spans="1:18" outlineLevel="1">
      <c r="B8" s="160"/>
      <c r="C8" s="163"/>
      <c r="G8" s="16" t="s">
        <v>98</v>
      </c>
      <c r="H8" s="16" t="s">
        <v>139</v>
      </c>
      <c r="I8" s="16"/>
      <c r="J8" s="16"/>
      <c r="K8" s="16"/>
      <c r="L8" s="16">
        <f>COUNTIF(Chrome!O1:O104,"Not Supported in Build")</f>
        <v>0</v>
      </c>
    </row>
    <row r="9" spans="1:18" outlineLevel="1">
      <c r="B9" s="161"/>
      <c r="C9" s="164"/>
      <c r="G9" s="16" t="s">
        <v>99</v>
      </c>
      <c r="H9" s="16" t="s">
        <v>140</v>
      </c>
      <c r="I9" s="16"/>
      <c r="J9" s="16"/>
      <c r="K9" s="16"/>
      <c r="L9" s="16">
        <f>COUNTIF(Chrome!O1:O104,"Related to Known Issue")</f>
        <v>0</v>
      </c>
    </row>
    <row r="10" spans="1:18" outlineLevel="1">
      <c r="G10" s="16" t="s">
        <v>100</v>
      </c>
      <c r="H10" s="16" t="s">
        <v>141</v>
      </c>
      <c r="I10" s="16"/>
      <c r="J10" s="16"/>
      <c r="K10" s="16"/>
      <c r="L10" s="16">
        <f>COUNTIF(Chrome!O1:O104,"Execution Prevented by Bug")</f>
        <v>0</v>
      </c>
    </row>
    <row r="11" spans="1:18" outlineLevel="1">
      <c r="G11" s="16" t="s">
        <v>101</v>
      </c>
      <c r="H11" s="16" t="s">
        <v>142</v>
      </c>
      <c r="I11" s="16"/>
      <c r="J11" s="16"/>
      <c r="K11" s="16"/>
      <c r="L11" s="16">
        <f>COUNTIF(Chrome!O1:O104,"Blocked by Other Reason")</f>
        <v>0</v>
      </c>
    </row>
    <row r="12" spans="1:18" outlineLevel="1">
      <c r="G12" s="19" t="s">
        <v>102</v>
      </c>
      <c r="H12" s="19" t="s">
        <v>143</v>
      </c>
      <c r="I12" s="19"/>
      <c r="J12" s="19"/>
      <c r="K12" s="19"/>
      <c r="L12" s="19">
        <f>COUNTIF(Chrome!O1:O104,"Impacted by Fix/Change")</f>
        <v>0</v>
      </c>
    </row>
    <row r="13" spans="1:18" outlineLevel="1">
      <c r="G13" s="20" t="s">
        <v>103</v>
      </c>
      <c r="H13" s="20" t="s">
        <v>144</v>
      </c>
      <c r="I13" s="20"/>
      <c r="J13" s="20"/>
      <c r="K13" s="20"/>
      <c r="L13" s="20">
        <f>COUNTIF(Chrome!O1:O104,"Not Run")</f>
        <v>0</v>
      </c>
    </row>
    <row r="14" spans="1:18" outlineLevel="1"/>
    <row r="15" spans="1:18" ht="7.5" customHeight="1"/>
    <row r="16" spans="1:18" ht="39.6">
      <c r="A16" s="21" t="s">
        <v>169</v>
      </c>
      <c r="B16" s="21" t="s">
        <v>31</v>
      </c>
      <c r="C16" s="21" t="s">
        <v>33</v>
      </c>
      <c r="D16" s="21" t="s">
        <v>37</v>
      </c>
      <c r="E16" s="21" t="s">
        <v>39</v>
      </c>
      <c r="F16" s="21" t="s">
        <v>41</v>
      </c>
      <c r="G16" s="21" t="s">
        <v>43</v>
      </c>
      <c r="H16" s="21" t="s">
        <v>45</v>
      </c>
      <c r="I16" s="21" t="s">
        <v>164</v>
      </c>
      <c r="J16" s="21" t="s">
        <v>170</v>
      </c>
      <c r="K16" s="21" t="s">
        <v>145</v>
      </c>
      <c r="L16" s="21" t="s">
        <v>171</v>
      </c>
      <c r="M16" s="21" t="s">
        <v>49</v>
      </c>
      <c r="N16" s="21" t="s">
        <v>172</v>
      </c>
      <c r="O16" s="21" t="s">
        <v>173</v>
      </c>
      <c r="P16" s="21" t="s">
        <v>69</v>
      </c>
      <c r="Q16" s="21" t="s">
        <v>71</v>
      </c>
      <c r="R16" s="21" t="s">
        <v>14</v>
      </c>
    </row>
    <row r="17" spans="1:18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5"/>
      <c r="R17" s="45"/>
    </row>
    <row r="18" spans="1:18" ht="43.2" customHeight="1" outlineLevel="1">
      <c r="A18" s="171" t="s">
        <v>180</v>
      </c>
      <c r="B18" s="168">
        <v>1</v>
      </c>
      <c r="C18" s="165" t="s">
        <v>179</v>
      </c>
      <c r="D18" s="165" t="s">
        <v>189</v>
      </c>
      <c r="E18" s="111">
        <v>1</v>
      </c>
      <c r="F18" s="115" t="s">
        <v>181</v>
      </c>
      <c r="G18" s="113" t="s">
        <v>182</v>
      </c>
      <c r="H18" s="40"/>
      <c r="I18" s="40"/>
      <c r="J18" s="40"/>
      <c r="K18" s="40"/>
      <c r="L18" s="41" t="s">
        <v>94</v>
      </c>
      <c r="M18" s="40" t="s">
        <v>80</v>
      </c>
      <c r="N18" s="40"/>
      <c r="O18" s="40"/>
      <c r="P18" s="40"/>
      <c r="Q18" s="40"/>
      <c r="R18" s="40"/>
    </row>
    <row r="19" spans="1:18" ht="28.8" outlineLevel="1">
      <c r="A19" s="172"/>
      <c r="B19" s="169"/>
      <c r="C19" s="166"/>
      <c r="D19" s="166"/>
      <c r="E19" s="111">
        <v>2</v>
      </c>
      <c r="F19" s="115" t="s">
        <v>183</v>
      </c>
      <c r="G19" s="113" t="s">
        <v>184</v>
      </c>
      <c r="H19" s="40"/>
      <c r="I19" s="40"/>
      <c r="J19" s="40"/>
      <c r="K19" s="40"/>
      <c r="L19" s="41" t="s">
        <v>94</v>
      </c>
      <c r="M19" s="40" t="s">
        <v>80</v>
      </c>
      <c r="N19" s="40"/>
      <c r="O19" s="40"/>
      <c r="P19" s="40"/>
      <c r="Q19" s="40"/>
      <c r="R19" s="40"/>
    </row>
    <row r="20" spans="1:18" ht="28.8" outlineLevel="1">
      <c r="A20" s="172"/>
      <c r="B20" s="170"/>
      <c r="C20" s="167"/>
      <c r="D20" s="167"/>
      <c r="E20" s="111">
        <v>3</v>
      </c>
      <c r="F20" s="115" t="s">
        <v>185</v>
      </c>
      <c r="G20" s="113" t="s">
        <v>186</v>
      </c>
      <c r="H20" s="40"/>
      <c r="I20" s="40"/>
      <c r="J20" s="40"/>
      <c r="K20" s="40"/>
      <c r="L20" s="41" t="s">
        <v>94</v>
      </c>
      <c r="M20" s="40" t="s">
        <v>80</v>
      </c>
      <c r="N20" s="40"/>
      <c r="O20" s="40"/>
      <c r="P20" s="40"/>
      <c r="Q20" s="40"/>
      <c r="R20" s="40"/>
    </row>
    <row r="21" spans="1:18" ht="43.2" customHeight="1" outlineLevel="1">
      <c r="A21" s="172"/>
      <c r="B21" s="168">
        <v>2</v>
      </c>
      <c r="C21" s="165" t="s">
        <v>187</v>
      </c>
      <c r="D21" s="165" t="s">
        <v>190</v>
      </c>
      <c r="E21" s="111">
        <v>1</v>
      </c>
      <c r="F21" s="115" t="s">
        <v>181</v>
      </c>
      <c r="G21" s="113" t="s">
        <v>182</v>
      </c>
      <c r="H21" s="40"/>
      <c r="I21" s="40"/>
      <c r="J21" s="40"/>
      <c r="K21" s="40"/>
      <c r="L21" s="41"/>
      <c r="M21" s="40"/>
      <c r="N21" s="40"/>
      <c r="O21" s="40"/>
      <c r="P21" s="40"/>
      <c r="Q21" s="40"/>
      <c r="R21" s="40"/>
    </row>
    <row r="22" spans="1:18" ht="28.8" outlineLevel="1">
      <c r="A22" s="172"/>
      <c r="B22" s="169"/>
      <c r="C22" s="166"/>
      <c r="D22" s="166"/>
      <c r="E22" s="111">
        <v>2</v>
      </c>
      <c r="F22" s="115" t="s">
        <v>183</v>
      </c>
      <c r="G22" s="113" t="s">
        <v>184</v>
      </c>
      <c r="H22" s="40"/>
      <c r="I22" s="40"/>
      <c r="J22" s="40"/>
      <c r="K22" s="40"/>
      <c r="L22" s="41"/>
      <c r="M22" s="40"/>
      <c r="N22" s="40"/>
      <c r="O22" s="40"/>
      <c r="P22" s="40"/>
      <c r="Q22" s="40"/>
      <c r="R22" s="40"/>
    </row>
    <row r="23" spans="1:18" ht="28.8" outlineLevel="1">
      <c r="A23" s="173"/>
      <c r="B23" s="170"/>
      <c r="C23" s="167"/>
      <c r="D23" s="167"/>
      <c r="E23" s="111">
        <v>3</v>
      </c>
      <c r="F23" s="115" t="s">
        <v>185</v>
      </c>
      <c r="G23" s="113" t="s">
        <v>188</v>
      </c>
      <c r="H23" s="40"/>
      <c r="I23" s="40"/>
      <c r="J23" s="40"/>
      <c r="K23" s="126"/>
      <c r="L23" s="41"/>
      <c r="M23" s="40"/>
      <c r="N23" s="40"/>
      <c r="O23" s="40"/>
      <c r="P23" s="40"/>
      <c r="Q23" s="40"/>
      <c r="R23" s="40"/>
    </row>
    <row r="24" spans="1:18" ht="28.8" outlineLevel="1">
      <c r="A24" s="157" t="s">
        <v>191</v>
      </c>
      <c r="B24" s="156">
        <v>3</v>
      </c>
      <c r="C24" s="155" t="s">
        <v>192</v>
      </c>
      <c r="D24" s="155" t="s">
        <v>193</v>
      </c>
      <c r="E24" s="111">
        <v>1</v>
      </c>
      <c r="F24" s="115" t="s">
        <v>181</v>
      </c>
      <c r="G24" s="113" t="s">
        <v>182</v>
      </c>
      <c r="H24" s="40"/>
      <c r="I24" s="40"/>
      <c r="J24" s="40"/>
      <c r="K24" s="126"/>
      <c r="L24" s="41"/>
      <c r="M24" s="40"/>
      <c r="N24" s="40"/>
      <c r="O24" s="40"/>
      <c r="P24" s="40"/>
      <c r="Q24" s="40"/>
      <c r="R24" s="40"/>
    </row>
    <row r="25" spans="1:18" ht="14.4" outlineLevel="1">
      <c r="A25" s="157"/>
      <c r="B25" s="156"/>
      <c r="C25" s="155"/>
      <c r="D25" s="155"/>
      <c r="E25" s="111">
        <v>2</v>
      </c>
      <c r="F25" s="115" t="s">
        <v>194</v>
      </c>
      <c r="G25" s="113"/>
      <c r="H25" s="114"/>
      <c r="I25" s="114"/>
      <c r="J25" s="114"/>
      <c r="K25" s="114"/>
      <c r="L25" s="41"/>
      <c r="M25" s="40"/>
      <c r="N25" s="40"/>
      <c r="O25" s="40"/>
      <c r="P25" s="40"/>
      <c r="Q25" s="40"/>
      <c r="R25" s="40"/>
    </row>
    <row r="26" spans="1:18" ht="28.8" outlineLevel="1">
      <c r="A26" s="157"/>
      <c r="B26" s="156"/>
      <c r="C26" s="155"/>
      <c r="D26" s="155"/>
      <c r="E26" s="111">
        <v>3</v>
      </c>
      <c r="F26" s="115" t="s">
        <v>183</v>
      </c>
      <c r="G26" s="113" t="s">
        <v>184</v>
      </c>
      <c r="H26" s="42"/>
      <c r="I26" s="42"/>
      <c r="J26" s="42"/>
      <c r="K26" s="42"/>
      <c r="L26" s="121"/>
      <c r="M26" s="121"/>
      <c r="N26" s="121"/>
      <c r="O26" s="121"/>
      <c r="P26" s="121"/>
      <c r="Q26" s="121"/>
      <c r="R26" s="121"/>
    </row>
    <row r="27" spans="1:18" ht="14.4" outlineLevel="1">
      <c r="A27" s="157"/>
      <c r="B27" s="156"/>
      <c r="C27" s="155"/>
      <c r="D27" s="155"/>
      <c r="E27" s="118">
        <v>4</v>
      </c>
      <c r="F27" s="119" t="s">
        <v>185</v>
      </c>
      <c r="G27" s="120" t="s">
        <v>195</v>
      </c>
      <c r="H27" s="42"/>
      <c r="I27" s="42"/>
      <c r="J27" s="42"/>
      <c r="K27" s="42"/>
      <c r="L27" s="121"/>
      <c r="M27" s="121"/>
      <c r="N27" s="121"/>
      <c r="O27" s="121"/>
      <c r="P27" s="121"/>
      <c r="Q27" s="121"/>
      <c r="R27" s="121"/>
    </row>
    <row r="28" spans="1:18" ht="28.8" outlineLevel="1">
      <c r="A28" s="154" t="s">
        <v>223</v>
      </c>
      <c r="B28" s="150">
        <v>4</v>
      </c>
      <c r="C28" s="158" t="s">
        <v>223</v>
      </c>
      <c r="D28" s="155" t="s">
        <v>193</v>
      </c>
      <c r="E28" s="113">
        <v>1</v>
      </c>
      <c r="F28" s="115" t="s">
        <v>181</v>
      </c>
      <c r="G28" s="113" t="s">
        <v>182</v>
      </c>
      <c r="H28" s="121"/>
      <c r="I28" s="121"/>
      <c r="J28" s="121"/>
      <c r="K28" s="127"/>
      <c r="L28" s="121"/>
      <c r="M28" s="121"/>
      <c r="N28" s="121"/>
      <c r="O28" s="121"/>
      <c r="P28" s="121"/>
      <c r="Q28" s="121"/>
      <c r="R28" s="121"/>
    </row>
    <row r="29" spans="1:18" ht="66" outlineLevel="1">
      <c r="A29" s="154"/>
      <c r="B29" s="150"/>
      <c r="C29" s="158"/>
      <c r="D29" s="155"/>
      <c r="E29" s="122">
        <v>2</v>
      </c>
      <c r="F29" s="122" t="s">
        <v>196</v>
      </c>
      <c r="G29" s="123" t="s">
        <v>197</v>
      </c>
      <c r="H29" s="121"/>
      <c r="I29" s="121"/>
      <c r="J29" s="121"/>
      <c r="K29" s="127"/>
      <c r="L29" s="121"/>
      <c r="M29" s="121"/>
      <c r="N29" s="121"/>
      <c r="O29" s="121"/>
      <c r="P29" s="121"/>
      <c r="Q29" s="121"/>
      <c r="R29" s="121"/>
    </row>
    <row r="30" spans="1:18" ht="26.4" outlineLevel="1">
      <c r="A30" s="154"/>
      <c r="B30" s="150"/>
      <c r="C30" s="158"/>
      <c r="D30" s="155"/>
      <c r="E30" s="122">
        <v>3</v>
      </c>
      <c r="F30" s="122" t="s">
        <v>198</v>
      </c>
      <c r="G30" s="123" t="s">
        <v>199</v>
      </c>
      <c r="H30" s="121"/>
      <c r="I30" s="121"/>
      <c r="J30" s="121"/>
      <c r="K30" s="127"/>
      <c r="L30" s="121"/>
      <c r="M30" s="121"/>
      <c r="N30" s="121"/>
      <c r="O30" s="121"/>
      <c r="P30" s="121"/>
      <c r="Q30" s="121"/>
      <c r="R30" s="121"/>
    </row>
    <row r="31" spans="1:18" ht="26.4" outlineLevel="1">
      <c r="A31" s="154"/>
      <c r="B31" s="150">
        <v>5</v>
      </c>
      <c r="C31" s="150" t="s">
        <v>233</v>
      </c>
      <c r="D31" s="150" t="s">
        <v>193</v>
      </c>
      <c r="E31" s="124">
        <v>1</v>
      </c>
      <c r="F31" s="124" t="s">
        <v>201</v>
      </c>
      <c r="G31" s="124" t="s">
        <v>206</v>
      </c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</row>
    <row r="32" spans="1:18" ht="105.6" outlineLevel="1">
      <c r="A32" s="154"/>
      <c r="B32" s="150"/>
      <c r="C32" s="150"/>
      <c r="D32" s="150"/>
      <c r="E32" s="122">
        <v>2</v>
      </c>
      <c r="F32" s="122" t="s">
        <v>185</v>
      </c>
      <c r="G32" s="123" t="s">
        <v>202</v>
      </c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</row>
    <row r="33" spans="1:18" ht="54.6" customHeight="1" outlineLevel="1">
      <c r="A33" s="154"/>
      <c r="B33" s="150">
        <v>6</v>
      </c>
      <c r="C33" s="150" t="s">
        <v>234</v>
      </c>
      <c r="D33" s="150" t="s">
        <v>193</v>
      </c>
      <c r="E33" s="122">
        <v>1</v>
      </c>
      <c r="F33" s="123" t="s">
        <v>205</v>
      </c>
      <c r="G33" s="123" t="s">
        <v>204</v>
      </c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</row>
    <row r="34" spans="1:18" ht="277.2" outlineLevel="1">
      <c r="A34" s="154"/>
      <c r="B34" s="150"/>
      <c r="C34" s="150"/>
      <c r="D34" s="150"/>
      <c r="E34" s="122">
        <v>2</v>
      </c>
      <c r="F34" s="122" t="s">
        <v>200</v>
      </c>
      <c r="G34" s="123" t="s">
        <v>203</v>
      </c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</row>
    <row r="35" spans="1:18" ht="26.4" outlineLevel="1">
      <c r="A35" s="154"/>
      <c r="B35" s="150"/>
      <c r="C35" s="150"/>
      <c r="D35" s="150"/>
      <c r="E35" s="122">
        <v>3</v>
      </c>
      <c r="F35" s="122" t="s">
        <v>208</v>
      </c>
      <c r="G35" s="123" t="s">
        <v>209</v>
      </c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</row>
    <row r="36" spans="1:18" ht="26.4" outlineLevel="1">
      <c r="A36" s="154"/>
      <c r="B36" s="150">
        <v>7</v>
      </c>
      <c r="C36" s="150" t="s">
        <v>235</v>
      </c>
      <c r="D36" s="150" t="s">
        <v>193</v>
      </c>
      <c r="E36" s="122">
        <v>1</v>
      </c>
      <c r="F36" s="123" t="s">
        <v>205</v>
      </c>
      <c r="G36" s="123" t="s">
        <v>204</v>
      </c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</row>
    <row r="37" spans="1:18" ht="118.8" outlineLevel="1">
      <c r="A37" s="154"/>
      <c r="B37" s="150"/>
      <c r="C37" s="150"/>
      <c r="D37" s="150"/>
      <c r="E37" s="122">
        <v>2</v>
      </c>
      <c r="F37" s="122" t="s">
        <v>207</v>
      </c>
      <c r="G37" s="123" t="s">
        <v>210</v>
      </c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</row>
    <row r="38" spans="1:18" ht="26.4" outlineLevel="1">
      <c r="A38" s="154"/>
      <c r="B38" s="150"/>
      <c r="C38" s="150"/>
      <c r="D38" s="150"/>
      <c r="E38" s="122">
        <v>3</v>
      </c>
      <c r="F38" s="123" t="s">
        <v>212</v>
      </c>
      <c r="G38" s="122" t="s">
        <v>211</v>
      </c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</row>
    <row r="39" spans="1:18" ht="52.8" outlineLevel="1">
      <c r="A39" s="154" t="s">
        <v>222</v>
      </c>
      <c r="B39" s="122">
        <v>8</v>
      </c>
      <c r="C39" s="122" t="s">
        <v>213</v>
      </c>
      <c r="D39" s="122" t="s">
        <v>193</v>
      </c>
      <c r="E39" s="122">
        <v>1</v>
      </c>
      <c r="F39" s="123" t="s">
        <v>214</v>
      </c>
      <c r="G39" s="122" t="s">
        <v>215</v>
      </c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</row>
    <row r="40" spans="1:18" ht="52.8" outlineLevel="1">
      <c r="A40" s="154"/>
      <c r="B40" s="122">
        <v>9</v>
      </c>
      <c r="C40" s="122" t="s">
        <v>216</v>
      </c>
      <c r="D40" s="122" t="s">
        <v>193</v>
      </c>
      <c r="E40" s="122">
        <v>1</v>
      </c>
      <c r="F40" s="123" t="s">
        <v>217</v>
      </c>
      <c r="G40" s="122" t="s">
        <v>215</v>
      </c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</row>
    <row r="41" spans="1:18" ht="52.8" outlineLevel="1">
      <c r="A41" s="154"/>
      <c r="B41" s="122">
        <v>10</v>
      </c>
      <c r="C41" s="123" t="s">
        <v>218</v>
      </c>
      <c r="D41" s="122" t="s">
        <v>193</v>
      </c>
      <c r="E41" s="122">
        <v>1</v>
      </c>
      <c r="F41" s="123" t="s">
        <v>219</v>
      </c>
      <c r="G41" s="122" t="s">
        <v>215</v>
      </c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</row>
    <row r="42" spans="1:18" ht="39.6" outlineLevel="1">
      <c r="A42" s="154"/>
      <c r="B42" s="122">
        <v>11</v>
      </c>
      <c r="C42" s="122" t="s">
        <v>220</v>
      </c>
      <c r="D42" s="122" t="s">
        <v>193</v>
      </c>
      <c r="E42" s="122">
        <v>1</v>
      </c>
      <c r="F42" s="123" t="s">
        <v>221</v>
      </c>
      <c r="G42" s="122" t="s">
        <v>215</v>
      </c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</row>
    <row r="43" spans="1:18" ht="52.8" outlineLevel="1">
      <c r="A43" s="154"/>
      <c r="B43" s="122">
        <v>12</v>
      </c>
      <c r="C43" s="124" t="s">
        <v>224</v>
      </c>
      <c r="D43" s="122" t="s">
        <v>193</v>
      </c>
      <c r="E43" s="125">
        <v>1</v>
      </c>
      <c r="F43" s="123" t="s">
        <v>225</v>
      </c>
      <c r="G43" s="122" t="s">
        <v>215</v>
      </c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</row>
    <row r="44" spans="1:18" ht="26.4" outlineLevel="1">
      <c r="A44" s="154"/>
      <c r="B44" s="122">
        <v>13</v>
      </c>
      <c r="C44" s="124" t="s">
        <v>226</v>
      </c>
      <c r="D44" s="122" t="s">
        <v>193</v>
      </c>
      <c r="E44" s="125">
        <v>1</v>
      </c>
      <c r="F44" s="123" t="s">
        <v>227</v>
      </c>
      <c r="G44" s="122" t="s">
        <v>228</v>
      </c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</row>
    <row r="45" spans="1:18" ht="26.4">
      <c r="A45" s="153" t="s">
        <v>229</v>
      </c>
      <c r="B45" s="152">
        <v>14</v>
      </c>
      <c r="C45" s="151" t="s">
        <v>230</v>
      </c>
      <c r="D45" s="150" t="s">
        <v>193</v>
      </c>
      <c r="E45" s="40">
        <v>1</v>
      </c>
      <c r="F45" s="123" t="s">
        <v>205</v>
      </c>
      <c r="G45" s="123" t="s">
        <v>204</v>
      </c>
      <c r="H45" s="8"/>
      <c r="I45" s="8"/>
      <c r="J45" s="8"/>
      <c r="K45" s="8"/>
      <c r="L45" s="8" t="s">
        <v>94</v>
      </c>
      <c r="M45" s="8"/>
      <c r="N45" s="8"/>
      <c r="O45" s="8"/>
      <c r="P45" s="8"/>
      <c r="Q45" s="8"/>
      <c r="R45" s="8"/>
    </row>
    <row r="46" spans="1:18" ht="26.4">
      <c r="A46" s="153"/>
      <c r="B46" s="152"/>
      <c r="C46" s="151"/>
      <c r="D46" s="150"/>
      <c r="E46" s="40">
        <v>2</v>
      </c>
      <c r="F46" s="124" t="s">
        <v>231</v>
      </c>
      <c r="G46" s="124" t="s">
        <v>232</v>
      </c>
      <c r="H46" s="8"/>
      <c r="I46" s="8"/>
      <c r="J46" s="8"/>
      <c r="K46" s="8"/>
      <c r="L46" s="8" t="s">
        <v>94</v>
      </c>
      <c r="M46" s="8"/>
      <c r="N46" s="8"/>
      <c r="O46" s="8"/>
      <c r="P46" s="8"/>
      <c r="Q46" s="8"/>
      <c r="R46" s="8"/>
    </row>
    <row r="47" spans="1:18" ht="26.4">
      <c r="A47" s="153" t="s">
        <v>244</v>
      </c>
      <c r="B47" s="122">
        <v>15</v>
      </c>
      <c r="C47" s="124" t="s">
        <v>250</v>
      </c>
      <c r="D47" s="122" t="s">
        <v>193</v>
      </c>
      <c r="E47" s="40">
        <v>1</v>
      </c>
      <c r="F47" s="124" t="s">
        <v>236</v>
      </c>
      <c r="G47" s="124" t="s">
        <v>241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26.4">
      <c r="A48" s="153"/>
      <c r="B48" s="40">
        <v>16</v>
      </c>
      <c r="C48" s="124" t="s">
        <v>251</v>
      </c>
      <c r="D48" s="122" t="s">
        <v>193</v>
      </c>
      <c r="E48" s="40">
        <v>1</v>
      </c>
      <c r="F48" s="124" t="s">
        <v>237</v>
      </c>
      <c r="G48" s="124" t="s">
        <v>238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26.4">
      <c r="A49" s="153"/>
      <c r="B49" s="122">
        <v>17</v>
      </c>
      <c r="C49" s="124" t="s">
        <v>252</v>
      </c>
      <c r="D49" s="122" t="s">
        <v>193</v>
      </c>
      <c r="E49" s="40">
        <v>1</v>
      </c>
      <c r="F49" s="124" t="s">
        <v>239</v>
      </c>
      <c r="G49" s="124" t="s">
        <v>240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26.4">
      <c r="A50" s="153"/>
      <c r="B50" s="122">
        <v>18</v>
      </c>
      <c r="C50" s="124" t="s">
        <v>253</v>
      </c>
      <c r="D50" s="122" t="s">
        <v>193</v>
      </c>
      <c r="E50" s="40">
        <v>1</v>
      </c>
      <c r="F50" s="124" t="s">
        <v>242</v>
      </c>
      <c r="G50" s="124" t="s">
        <v>243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39.6">
      <c r="A51" s="153" t="s">
        <v>245</v>
      </c>
      <c r="B51" s="40">
        <v>19</v>
      </c>
      <c r="C51" s="124" t="s">
        <v>249</v>
      </c>
      <c r="D51" s="122" t="s">
        <v>193</v>
      </c>
      <c r="E51" s="40">
        <v>1</v>
      </c>
      <c r="F51" s="124" t="s">
        <v>246</v>
      </c>
      <c r="G51" s="124" t="s">
        <v>247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39.6">
      <c r="A52" s="153"/>
      <c r="B52" s="122">
        <v>20</v>
      </c>
      <c r="C52" s="124" t="s">
        <v>248</v>
      </c>
      <c r="D52" s="122" t="s">
        <v>193</v>
      </c>
      <c r="E52" s="40">
        <v>1</v>
      </c>
      <c r="F52" s="124" t="s">
        <v>254</v>
      </c>
      <c r="G52" s="124" t="s">
        <v>259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39.6">
      <c r="A53" s="153"/>
      <c r="B53" s="122">
        <v>21</v>
      </c>
      <c r="C53" s="124" t="s">
        <v>255</v>
      </c>
      <c r="D53" s="122" t="s">
        <v>193</v>
      </c>
      <c r="E53" s="40">
        <v>1</v>
      </c>
      <c r="F53" s="124" t="s">
        <v>256</v>
      </c>
      <c r="G53" s="124" t="s">
        <v>260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39.6">
      <c r="A54" s="153"/>
      <c r="B54" s="40">
        <v>22</v>
      </c>
      <c r="C54" s="124" t="s">
        <v>257</v>
      </c>
      <c r="D54" s="122" t="s">
        <v>193</v>
      </c>
      <c r="E54" s="40">
        <v>1</v>
      </c>
      <c r="F54" s="124" t="s">
        <v>258</v>
      </c>
      <c r="G54" s="124" t="s">
        <v>261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52.8">
      <c r="A55" s="153" t="s">
        <v>262</v>
      </c>
      <c r="B55" s="122">
        <v>23</v>
      </c>
      <c r="C55" s="124" t="s">
        <v>263</v>
      </c>
      <c r="D55" s="122" t="s">
        <v>193</v>
      </c>
      <c r="E55" s="40">
        <v>1</v>
      </c>
      <c r="F55" s="124" t="s">
        <v>264</v>
      </c>
      <c r="G55" s="124" t="s">
        <v>265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39.6">
      <c r="A56" s="153"/>
      <c r="B56" s="122">
        <v>24</v>
      </c>
      <c r="C56" s="124" t="s">
        <v>266</v>
      </c>
      <c r="D56" s="122" t="s">
        <v>193</v>
      </c>
      <c r="E56" s="40">
        <v>1</v>
      </c>
      <c r="F56" s="124" t="s">
        <v>267</v>
      </c>
      <c r="G56" s="124" t="s">
        <v>270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39.6">
      <c r="A57" s="153"/>
      <c r="B57" s="40">
        <v>25</v>
      </c>
      <c r="C57" s="124" t="s">
        <v>268</v>
      </c>
      <c r="D57" s="122" t="s">
        <v>193</v>
      </c>
      <c r="E57" s="40">
        <v>1</v>
      </c>
      <c r="F57" s="124" t="s">
        <v>269</v>
      </c>
      <c r="G57" s="124" t="s">
        <v>271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52.8">
      <c r="A58" s="153"/>
      <c r="B58" s="122">
        <v>26</v>
      </c>
      <c r="C58" s="124" t="s">
        <v>272</v>
      </c>
      <c r="D58" s="122" t="s">
        <v>193</v>
      </c>
      <c r="E58" s="40">
        <v>1</v>
      </c>
      <c r="F58" s="124" t="s">
        <v>274</v>
      </c>
      <c r="G58" s="124" t="s">
        <v>273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39.6">
      <c r="A59" s="153"/>
      <c r="B59" s="122">
        <v>27</v>
      </c>
      <c r="C59" s="124" t="s">
        <v>276</v>
      </c>
      <c r="D59" s="122" t="s">
        <v>193</v>
      </c>
      <c r="E59" s="40">
        <v>1</v>
      </c>
      <c r="F59" s="124" t="s">
        <v>277</v>
      </c>
      <c r="G59" s="124" t="s">
        <v>275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39.6">
      <c r="A60" s="153" t="s">
        <v>278</v>
      </c>
      <c r="B60" s="122">
        <v>28</v>
      </c>
      <c r="C60" s="124" t="s">
        <v>282</v>
      </c>
      <c r="D60" s="122" t="s">
        <v>193</v>
      </c>
      <c r="E60" s="40">
        <v>1</v>
      </c>
      <c r="F60" s="124" t="s">
        <v>283</v>
      </c>
      <c r="G60" s="124" t="s">
        <v>286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39.6">
      <c r="A61" s="153"/>
      <c r="B61" s="122">
        <v>29</v>
      </c>
      <c r="C61" s="124" t="s">
        <v>284</v>
      </c>
      <c r="D61" s="122" t="s">
        <v>193</v>
      </c>
      <c r="E61" s="40">
        <v>1</v>
      </c>
      <c r="F61" s="124" t="s">
        <v>285</v>
      </c>
      <c r="G61" s="124" t="s">
        <v>287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39.6">
      <c r="A62" s="153"/>
      <c r="B62" s="122">
        <v>30</v>
      </c>
      <c r="C62" s="124" t="s">
        <v>288</v>
      </c>
      <c r="D62" s="122" t="s">
        <v>193</v>
      </c>
      <c r="E62" s="40">
        <v>1</v>
      </c>
      <c r="F62" s="124" t="s">
        <v>289</v>
      </c>
      <c r="G62" s="124" t="s">
        <v>290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26.4">
      <c r="A63" s="153" t="s">
        <v>291</v>
      </c>
      <c r="B63" s="152">
        <v>31</v>
      </c>
      <c r="C63" s="151" t="s">
        <v>292</v>
      </c>
      <c r="D63" s="150" t="s">
        <v>193</v>
      </c>
      <c r="E63" s="40">
        <v>1</v>
      </c>
      <c r="F63" s="124" t="s">
        <v>293</v>
      </c>
      <c r="G63" s="124" t="s">
        <v>294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153"/>
      <c r="B64" s="152"/>
      <c r="C64" s="151"/>
      <c r="D64" s="150"/>
      <c r="E64" s="40">
        <v>2</v>
      </c>
      <c r="F64" s="124" t="s">
        <v>295</v>
      </c>
      <c r="G64" s="124" t="s">
        <v>296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26.4">
      <c r="A65" s="153"/>
      <c r="B65" s="152">
        <v>32</v>
      </c>
      <c r="C65" s="151" t="s">
        <v>297</v>
      </c>
      <c r="D65" s="150" t="s">
        <v>193</v>
      </c>
      <c r="E65" s="40">
        <v>1</v>
      </c>
      <c r="F65" s="124" t="s">
        <v>298</v>
      </c>
      <c r="G65" s="124" t="s">
        <v>300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153"/>
      <c r="B66" s="152"/>
      <c r="C66" s="151"/>
      <c r="D66" s="150"/>
      <c r="E66" s="40">
        <v>2</v>
      </c>
      <c r="F66" s="124" t="s">
        <v>295</v>
      </c>
      <c r="G66" s="124" t="s">
        <v>299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26.4">
      <c r="A67" s="153"/>
      <c r="B67" s="152">
        <v>33</v>
      </c>
      <c r="C67" s="151" t="s">
        <v>301</v>
      </c>
      <c r="D67" s="150" t="s">
        <v>193</v>
      </c>
      <c r="E67" s="40">
        <v>1</v>
      </c>
      <c r="F67" s="124" t="s">
        <v>302</v>
      </c>
      <c r="G67" s="124" t="s">
        <v>303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153"/>
      <c r="B68" s="152"/>
      <c r="C68" s="151"/>
      <c r="D68" s="150"/>
      <c r="E68" s="40">
        <v>2</v>
      </c>
      <c r="F68" s="124" t="s">
        <v>295</v>
      </c>
      <c r="G68" s="124" t="s">
        <v>299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26.4">
      <c r="A69" s="153"/>
      <c r="B69" s="152">
        <v>34</v>
      </c>
      <c r="C69" s="151" t="s">
        <v>304</v>
      </c>
      <c r="D69" s="150" t="s">
        <v>193</v>
      </c>
      <c r="E69" s="40">
        <v>1</v>
      </c>
      <c r="F69" s="124" t="s">
        <v>305</v>
      </c>
      <c r="G69" s="124" t="s">
        <v>306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153"/>
      <c r="B70" s="152"/>
      <c r="C70" s="151"/>
      <c r="D70" s="150"/>
      <c r="E70" s="40">
        <v>2</v>
      </c>
      <c r="F70" s="124" t="s">
        <v>295</v>
      </c>
      <c r="G70" s="124" t="s">
        <v>299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28.8">
      <c r="A71" s="153" t="s">
        <v>307</v>
      </c>
      <c r="B71" s="152">
        <v>35</v>
      </c>
      <c r="C71" s="151" t="s">
        <v>309</v>
      </c>
      <c r="D71" s="150" t="s">
        <v>193</v>
      </c>
      <c r="E71" s="111">
        <v>1</v>
      </c>
      <c r="F71" s="115" t="s">
        <v>181</v>
      </c>
      <c r="G71" s="113" t="s">
        <v>182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ht="28.8">
      <c r="A72" s="151"/>
      <c r="B72" s="152"/>
      <c r="C72" s="151"/>
      <c r="D72" s="150"/>
      <c r="E72" s="111">
        <v>2</v>
      </c>
      <c r="F72" s="115" t="s">
        <v>183</v>
      </c>
      <c r="G72" s="113" t="s">
        <v>184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ht="14.4">
      <c r="A73" s="151"/>
      <c r="B73" s="152"/>
      <c r="C73" s="151"/>
      <c r="D73" s="150"/>
      <c r="E73" s="111">
        <v>3</v>
      </c>
      <c r="F73" s="115" t="s">
        <v>185</v>
      </c>
      <c r="G73" s="113" t="s">
        <v>308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>
      <c r="A74" s="117"/>
      <c r="B74" s="117"/>
      <c r="C74" s="117"/>
      <c r="D74" s="117"/>
    </row>
    <row r="75" spans="1:18">
      <c r="A75" s="117"/>
      <c r="B75" s="117"/>
      <c r="C75" s="117"/>
      <c r="D75" s="117"/>
    </row>
    <row r="76" spans="1:18">
      <c r="A76" s="117"/>
      <c r="B76" s="117"/>
      <c r="C76" s="117"/>
      <c r="D76" s="117"/>
    </row>
    <row r="77" spans="1:18">
      <c r="A77" s="117"/>
      <c r="B77" s="117"/>
      <c r="C77" s="117"/>
      <c r="D77" s="117"/>
    </row>
    <row r="78" spans="1:18">
      <c r="A78" s="117"/>
      <c r="B78" s="117"/>
      <c r="C78" s="117"/>
      <c r="D78" s="117"/>
    </row>
    <row r="79" spans="1:18">
      <c r="A79" s="117"/>
      <c r="B79" s="117"/>
      <c r="C79" s="117"/>
      <c r="D79" s="117"/>
    </row>
    <row r="80" spans="1:18">
      <c r="A80" s="117"/>
      <c r="B80" s="117"/>
      <c r="C80" s="117"/>
      <c r="D80" s="117"/>
    </row>
    <row r="81" spans="1:4">
      <c r="A81" s="117"/>
      <c r="B81" s="117"/>
      <c r="C81" s="117"/>
      <c r="D81" s="117"/>
    </row>
    <row r="82" spans="1:4">
      <c r="A82" s="117"/>
      <c r="B82" s="117"/>
      <c r="C82" s="117"/>
      <c r="D82" s="117"/>
    </row>
    <row r="83" spans="1:4">
      <c r="A83" s="117"/>
      <c r="B83" s="117"/>
      <c r="C83" s="117"/>
      <c r="D83" s="117"/>
    </row>
    <row r="84" spans="1:4">
      <c r="A84" s="117"/>
      <c r="B84" s="117"/>
      <c r="C84" s="117"/>
      <c r="D84" s="117"/>
    </row>
    <row r="85" spans="1:4">
      <c r="A85" s="117"/>
      <c r="B85" s="117"/>
      <c r="C85" s="117"/>
      <c r="D85" s="117"/>
    </row>
    <row r="86" spans="1:4">
      <c r="A86" s="117"/>
      <c r="B86" s="117"/>
      <c r="C86" s="117"/>
      <c r="D86" s="117"/>
    </row>
    <row r="87" spans="1:4">
      <c r="A87" s="117"/>
      <c r="B87" s="117"/>
      <c r="C87" s="117"/>
      <c r="D87" s="117"/>
    </row>
    <row r="88" spans="1:4">
      <c r="A88" s="117"/>
      <c r="B88" s="117"/>
      <c r="C88" s="117"/>
      <c r="D88" s="117"/>
    </row>
    <row r="89" spans="1:4">
      <c r="A89" s="117"/>
      <c r="B89" s="117"/>
      <c r="C89" s="117"/>
      <c r="D89" s="117"/>
    </row>
    <row r="90" spans="1:4">
      <c r="A90" s="117"/>
      <c r="B90" s="117"/>
      <c r="C90" s="117"/>
      <c r="D90" s="117"/>
    </row>
    <row r="91" spans="1:4">
      <c r="A91" s="117"/>
      <c r="B91" s="117"/>
      <c r="C91" s="117"/>
      <c r="D91" s="117"/>
    </row>
    <row r="92" spans="1:4">
      <c r="A92" s="117"/>
      <c r="B92" s="117"/>
      <c r="C92" s="117"/>
      <c r="D92" s="117"/>
    </row>
    <row r="93" spans="1:4">
      <c r="A93" s="117"/>
      <c r="B93" s="117"/>
      <c r="C93" s="117"/>
      <c r="D93" s="117"/>
    </row>
    <row r="94" spans="1:4">
      <c r="A94" s="117"/>
      <c r="B94" s="117"/>
      <c r="C94" s="117"/>
      <c r="D94" s="117"/>
    </row>
  </sheetData>
  <mergeCells count="52">
    <mergeCell ref="A18:A23"/>
    <mergeCell ref="B6:B9"/>
    <mergeCell ref="C6:C9"/>
    <mergeCell ref="C18:C20"/>
    <mergeCell ref="D18:D20"/>
    <mergeCell ref="C21:C23"/>
    <mergeCell ref="D21:D23"/>
    <mergeCell ref="B18:B20"/>
    <mergeCell ref="B21:B23"/>
    <mergeCell ref="A24:A27"/>
    <mergeCell ref="D28:D30"/>
    <mergeCell ref="C28:C30"/>
    <mergeCell ref="B28:B30"/>
    <mergeCell ref="A28:A38"/>
    <mergeCell ref="B31:B32"/>
    <mergeCell ref="C31:C32"/>
    <mergeCell ref="D31:D32"/>
    <mergeCell ref="D24:D27"/>
    <mergeCell ref="C24:C27"/>
    <mergeCell ref="B24:B27"/>
    <mergeCell ref="C45:C46"/>
    <mergeCell ref="D45:D46"/>
    <mergeCell ref="C33:C35"/>
    <mergeCell ref="B33:B35"/>
    <mergeCell ref="D33:D35"/>
    <mergeCell ref="D36:D38"/>
    <mergeCell ref="C36:C38"/>
    <mergeCell ref="B36:B38"/>
    <mergeCell ref="A47:A50"/>
    <mergeCell ref="A51:A54"/>
    <mergeCell ref="A55:A59"/>
    <mergeCell ref="A39:A44"/>
    <mergeCell ref="B45:B46"/>
    <mergeCell ref="A45:A46"/>
    <mergeCell ref="C63:C64"/>
    <mergeCell ref="D63:D64"/>
    <mergeCell ref="D65:D66"/>
    <mergeCell ref="C65:C66"/>
    <mergeCell ref="A63:A70"/>
    <mergeCell ref="B63:B64"/>
    <mergeCell ref="B65:B66"/>
    <mergeCell ref="B67:B68"/>
    <mergeCell ref="B69:B70"/>
    <mergeCell ref="A60:A62"/>
    <mergeCell ref="D71:D73"/>
    <mergeCell ref="C71:C73"/>
    <mergeCell ref="B71:B73"/>
    <mergeCell ref="A71:A73"/>
    <mergeCell ref="C67:C68"/>
    <mergeCell ref="D67:D68"/>
    <mergeCell ref="D69:D70"/>
    <mergeCell ref="C69:C70"/>
  </mergeCells>
  <conditionalFormatting sqref="N18:N25">
    <cfRule type="cellIs" dxfId="980" priority="23" stopIfTrue="1" operator="equal">
      <formula>$G$6</formula>
    </cfRule>
    <cfRule type="cellIs" dxfId="979" priority="24" stopIfTrue="1" operator="equal">
      <formula>$G$13</formula>
    </cfRule>
    <cfRule type="cellIs" dxfId="978" priority="25" stopIfTrue="1" operator="equal">
      <formula>$G$12</formula>
    </cfRule>
    <cfRule type="cellIs" dxfId="977" priority="26" stopIfTrue="1" operator="equal">
      <formula>$G$11</formula>
    </cfRule>
    <cfRule type="cellIs" dxfId="976" priority="27" stopIfTrue="1" operator="equal">
      <formula>$G$10</formula>
    </cfRule>
    <cfRule type="cellIs" dxfId="975" priority="28" stopIfTrue="1" operator="equal">
      <formula>$G$9</formula>
    </cfRule>
    <cfRule type="cellIs" dxfId="974" priority="29" stopIfTrue="1" operator="equal">
      <formula>$G$8</formula>
    </cfRule>
    <cfRule type="cellIs" dxfId="973" priority="30" stopIfTrue="1" operator="equal">
      <formula>$G$7</formula>
    </cfRule>
    <cfRule type="cellIs" dxfId="972" priority="31" stopIfTrue="1" operator="equal">
      <formula>$H$6</formula>
    </cfRule>
    <cfRule type="cellIs" dxfId="971" priority="32" stopIfTrue="1" operator="equal">
      <formula>$H$13</formula>
    </cfRule>
    <cfRule type="cellIs" dxfId="970" priority="33" stopIfTrue="1" operator="equal">
      <formula>$H$12</formula>
    </cfRule>
    <cfRule type="cellIs" dxfId="969" priority="34" stopIfTrue="1" operator="equal">
      <formula>$H$11</formula>
    </cfRule>
    <cfRule type="cellIs" dxfId="968" priority="35" stopIfTrue="1" operator="equal">
      <formula>$H$10</formula>
    </cfRule>
    <cfRule type="cellIs" dxfId="967" priority="36" stopIfTrue="1" operator="equal">
      <formula>$H$9</formula>
    </cfRule>
    <cfRule type="cellIs" dxfId="966" priority="37" stopIfTrue="1" operator="equal">
      <formula>$H$8</formula>
    </cfRule>
    <cfRule type="cellIs" dxfId="965" priority="38" stopIfTrue="1" operator="equal">
      <formula>$H$7</formula>
    </cfRule>
    <cfRule type="cellIs" dxfId="964" priority="40" stopIfTrue="1" operator="equal">
      <formula>$G$11</formula>
    </cfRule>
    <cfRule type="cellIs" dxfId="963" priority="41" stopIfTrue="1" operator="equal">
      <formula>$G$9</formula>
    </cfRule>
    <cfRule type="cellIs" dxfId="962" priority="42" stopIfTrue="1" operator="equal">
      <formula>$G$8</formula>
    </cfRule>
    <cfRule type="cellIs" dxfId="961" priority="43" stopIfTrue="1" operator="equal">
      <formula>$G$12</formula>
    </cfRule>
    <cfRule type="cellIs" dxfId="960" priority="44" stopIfTrue="1" operator="equal">
      <formula>$G$10</formula>
    </cfRule>
    <cfRule type="cellIs" dxfId="959" priority="46" stopIfTrue="1" operator="equal">
      <formula>"Obsolete"</formula>
    </cfRule>
    <cfRule type="cellIs" dxfId="958" priority="47" stopIfTrue="1" operator="equal">
      <formula>$G$7</formula>
    </cfRule>
    <cfRule type="cellIs" dxfId="957" priority="48" stopIfTrue="1" operator="equal">
      <formula>"Obsolete"</formula>
    </cfRule>
    <cfRule type="cellIs" dxfId="956" priority="49" stopIfTrue="1" operator="equal">
      <formula>$H$7</formula>
    </cfRule>
    <cfRule type="cellIs" dxfId="955" priority="50" stopIfTrue="1" operator="equal">
      <formula>$H$13</formula>
    </cfRule>
    <cfRule type="cellIs" dxfId="954" priority="51" stopIfTrue="1" operator="equal">
      <formula>$H$12</formula>
    </cfRule>
    <cfRule type="cellIs" dxfId="953" priority="52" stopIfTrue="1" operator="equal">
      <formula>$H$10</formula>
    </cfRule>
    <cfRule type="cellIs" dxfId="952" priority="53" stopIfTrue="1" operator="equal">
      <formula>$H$11</formula>
    </cfRule>
    <cfRule type="cellIs" dxfId="951" priority="54" stopIfTrue="1" operator="equal">
      <formula>$H$9</formula>
    </cfRule>
    <cfRule type="cellIs" dxfId="950" priority="55" stopIfTrue="1" operator="equal">
      <formula>$H$8</formula>
    </cfRule>
    <cfRule type="cellIs" dxfId="949" priority="56" stopIfTrue="1" operator="equal">
      <formula>$H$6</formula>
    </cfRule>
  </conditionalFormatting>
  <conditionalFormatting sqref="N1:O1 N7:O15 N45:O65424">
    <cfRule type="cellIs" dxfId="948" priority="3296" stopIfTrue="1" operator="equal">
      <formula>"Obsolete"</formula>
    </cfRule>
    <cfRule type="cellIs" dxfId="947" priority="3297" stopIfTrue="1" operator="equal">
      <formula>$H$7</formula>
    </cfRule>
    <cfRule type="cellIs" dxfId="946" priority="3298" stopIfTrue="1" operator="equal">
      <formula>$H$13</formula>
    </cfRule>
    <cfRule type="cellIs" dxfId="945" priority="3299" stopIfTrue="1" operator="equal">
      <formula>$H$12</formula>
    </cfRule>
    <cfRule type="cellIs" dxfId="944" priority="3300" stopIfTrue="1" operator="equal">
      <formula>$H$10</formula>
    </cfRule>
    <cfRule type="cellIs" dxfId="943" priority="3301" stopIfTrue="1" operator="equal">
      <formula>$H$11</formula>
    </cfRule>
    <cfRule type="cellIs" dxfId="942" priority="3302" stopIfTrue="1" operator="equal">
      <formula>$H$9</formula>
    </cfRule>
    <cfRule type="cellIs" dxfId="941" priority="3303" stopIfTrue="1" operator="equal">
      <formula>$H$8</formula>
    </cfRule>
    <cfRule type="cellIs" dxfId="940" priority="3304" stopIfTrue="1" operator="equal">
      <formula>$H$6</formula>
    </cfRule>
  </conditionalFormatting>
  <conditionalFormatting sqref="N1:O1 N7:O15 N45:O65242">
    <cfRule type="cellIs" dxfId="939" priority="3261" stopIfTrue="1" operator="equal">
      <formula>$G$7</formula>
    </cfRule>
  </conditionalFormatting>
  <conditionalFormatting sqref="N1:O1 N45:O65242">
    <cfRule type="cellIs" dxfId="938" priority="3254" stopIfTrue="1" operator="equal">
      <formula>$G$11</formula>
    </cfRule>
    <cfRule type="cellIs" dxfId="937" priority="3255" stopIfTrue="1" operator="equal">
      <formula>$G$9</formula>
    </cfRule>
    <cfRule type="cellIs" dxfId="936" priority="3256" stopIfTrue="1" operator="equal">
      <formula>$G$8</formula>
    </cfRule>
    <cfRule type="cellIs" dxfId="935" priority="3257" stopIfTrue="1" operator="equal">
      <formula>$G$12</formula>
    </cfRule>
    <cfRule type="cellIs" dxfId="934" priority="3258" stopIfTrue="1" operator="equal">
      <formula>$G$10</formula>
    </cfRule>
    <cfRule type="cellIs" dxfId="933" priority="3259" stopIfTrue="1" operator="equal">
      <formula>$G$13</formula>
    </cfRule>
    <cfRule type="cellIs" dxfId="932" priority="3260" stopIfTrue="1" operator="equal">
      <formula>"Obsolete"</formula>
    </cfRule>
  </conditionalFormatting>
  <conditionalFormatting sqref="N7:O16">
    <cfRule type="cellIs" dxfId="931" priority="5" stopIfTrue="1" operator="equal">
      <formula>$G$6</formula>
    </cfRule>
    <cfRule type="cellIs" dxfId="930" priority="6" stopIfTrue="1" operator="equal">
      <formula>$G$11</formula>
    </cfRule>
    <cfRule type="cellIs" dxfId="929" priority="7" stopIfTrue="1" operator="equal">
      <formula>$G$9</formula>
    </cfRule>
    <cfRule type="cellIs" dxfId="928" priority="8" stopIfTrue="1" operator="equal">
      <formula>$G$8</formula>
    </cfRule>
    <cfRule type="cellIs" dxfId="927" priority="9" stopIfTrue="1" operator="equal">
      <formula>$G$12</formula>
    </cfRule>
    <cfRule type="cellIs" dxfId="926" priority="10" stopIfTrue="1" operator="equal">
      <formula>$G$10</formula>
    </cfRule>
    <cfRule type="cellIs" dxfId="925" priority="11" stopIfTrue="1" operator="equal">
      <formula>$G$13</formula>
    </cfRule>
    <cfRule type="cellIs" dxfId="924" priority="14" stopIfTrue="1" operator="equal">
      <formula>"Obsolete"</formula>
    </cfRule>
  </conditionalFormatting>
  <conditionalFormatting sqref="N16:O16">
    <cfRule type="cellIs" dxfId="923" priority="12" stopIfTrue="1" operator="equal">
      <formula>"Obsolete"</formula>
    </cfRule>
    <cfRule type="cellIs" dxfId="922" priority="13" stopIfTrue="1" operator="equal">
      <formula>$G$7</formula>
    </cfRule>
    <cfRule type="cellIs" dxfId="921" priority="15" stopIfTrue="1" operator="equal">
      <formula>$H$7</formula>
    </cfRule>
    <cfRule type="cellIs" dxfId="920" priority="16" stopIfTrue="1" operator="equal">
      <formula>$H$13</formula>
    </cfRule>
    <cfRule type="cellIs" dxfId="919" priority="17" stopIfTrue="1" operator="equal">
      <formula>$H$12</formula>
    </cfRule>
    <cfRule type="cellIs" dxfId="918" priority="18" stopIfTrue="1" operator="equal">
      <formula>$H$10</formula>
    </cfRule>
    <cfRule type="cellIs" dxfId="917" priority="19" stopIfTrue="1" operator="equal">
      <formula>$H$11</formula>
    </cfRule>
    <cfRule type="cellIs" dxfId="916" priority="20" stopIfTrue="1" operator="equal">
      <formula>$H$9</formula>
    </cfRule>
    <cfRule type="cellIs" dxfId="915" priority="21" stopIfTrue="1" operator="equal">
      <formula>$H$8</formula>
    </cfRule>
    <cfRule type="cellIs" dxfId="914" priority="22" stopIfTrue="1" operator="equal">
      <formula>$H$6</formula>
    </cfRule>
  </conditionalFormatting>
  <conditionalFormatting sqref="N18:O23 N1:O1 N45:O65242">
    <cfRule type="cellIs" dxfId="913" priority="3253" stopIfTrue="1" operator="equal">
      <formula>$G$6</formula>
    </cfRule>
  </conditionalFormatting>
  <conditionalFormatting sqref="N18:O23">
    <cfRule type="cellIs" dxfId="912" priority="45" stopIfTrue="1" operator="equal">
      <formula>$G$13</formula>
    </cfRule>
  </conditionalFormatting>
  <conditionalFormatting sqref="N24:O25">
    <cfRule type="cellIs" dxfId="911" priority="3" stopIfTrue="1" operator="equal">
      <formula>$G$13</formula>
    </cfRule>
    <cfRule type="cellIs" dxfId="910" priority="4" stopIfTrue="1" operator="equal">
      <formula>$G$6</formula>
    </cfRule>
  </conditionalFormatting>
  <conditionalFormatting sqref="O18:O25">
    <cfRule type="cellIs" dxfId="909" priority="59" stopIfTrue="1" operator="equal">
      <formula>$G$12</formula>
    </cfRule>
    <cfRule type="cellIs" dxfId="908" priority="60" stopIfTrue="1" operator="equal">
      <formula>$G$11</formula>
    </cfRule>
    <cfRule type="cellIs" dxfId="907" priority="61" stopIfTrue="1" operator="equal">
      <formula>$G$10</formula>
    </cfRule>
    <cfRule type="cellIs" dxfId="906" priority="62" stopIfTrue="1" operator="equal">
      <formula>$G$9</formula>
    </cfRule>
    <cfRule type="cellIs" dxfId="905" priority="63" stopIfTrue="1" operator="equal">
      <formula>$G$8</formula>
    </cfRule>
    <cfRule type="cellIs" dxfId="904" priority="64" stopIfTrue="1" operator="equal">
      <formula>$G$7</formula>
    </cfRule>
    <cfRule type="cellIs" dxfId="903" priority="65" stopIfTrue="1" operator="equal">
      <formula>$H$6</formula>
    </cfRule>
    <cfRule type="cellIs" dxfId="902" priority="66" stopIfTrue="1" operator="equal">
      <formula>$H$13</formula>
    </cfRule>
    <cfRule type="cellIs" dxfId="901" priority="67" stopIfTrue="1" operator="equal">
      <formula>$H$12</formula>
    </cfRule>
    <cfRule type="cellIs" dxfId="900" priority="68" stopIfTrue="1" operator="equal">
      <formula>$H$11</formula>
    </cfRule>
    <cfRule type="cellIs" dxfId="899" priority="69" stopIfTrue="1" operator="equal">
      <formula>$H$10</formula>
    </cfRule>
    <cfRule type="cellIs" dxfId="898" priority="70" stopIfTrue="1" operator="equal">
      <formula>$H$9</formula>
    </cfRule>
    <cfRule type="cellIs" dxfId="897" priority="71" stopIfTrue="1" operator="equal">
      <formula>$H$8</formula>
    </cfRule>
    <cfRule type="cellIs" dxfId="896" priority="72" stopIfTrue="1" operator="equal">
      <formula>$H$7</formula>
    </cfRule>
    <cfRule type="cellIs" dxfId="895" priority="73" stopIfTrue="1" operator="equal">
      <formula>$G$6</formula>
    </cfRule>
    <cfRule type="cellIs" dxfId="894" priority="74" stopIfTrue="1" operator="equal">
      <formula>$G$11</formula>
    </cfRule>
    <cfRule type="cellIs" dxfId="893" priority="75" stopIfTrue="1" operator="equal">
      <formula>$G$9</formula>
    </cfRule>
    <cfRule type="cellIs" dxfId="892" priority="76" stopIfTrue="1" operator="equal">
      <formula>$G$8</formula>
    </cfRule>
    <cfRule type="cellIs" dxfId="891" priority="77" stopIfTrue="1" operator="equal">
      <formula>$G$12</formula>
    </cfRule>
    <cfRule type="cellIs" dxfId="890" priority="78" stopIfTrue="1" operator="equal">
      <formula>$G$10</formula>
    </cfRule>
    <cfRule type="cellIs" dxfId="889" priority="79" stopIfTrue="1" operator="equal">
      <formula>$G$13</formula>
    </cfRule>
    <cfRule type="cellIs" dxfId="888" priority="80" stopIfTrue="1" operator="equal">
      <formula>"Obsolete"</formula>
    </cfRule>
    <cfRule type="cellIs" dxfId="887" priority="81" stopIfTrue="1" operator="equal">
      <formula>$G$7</formula>
    </cfRule>
    <cfRule type="cellIs" dxfId="886" priority="82" stopIfTrue="1" operator="equal">
      <formula>"Obsolete"</formula>
    </cfRule>
    <cfRule type="cellIs" dxfId="885" priority="83" stopIfTrue="1" operator="equal">
      <formula>$H$7</formula>
    </cfRule>
    <cfRule type="cellIs" dxfId="884" priority="84" stopIfTrue="1" operator="equal">
      <formula>$H$13</formula>
    </cfRule>
    <cfRule type="cellIs" dxfId="883" priority="85" stopIfTrue="1" operator="equal">
      <formula>$H$12</formula>
    </cfRule>
    <cfRule type="cellIs" dxfId="882" priority="86" stopIfTrue="1" operator="equal">
      <formula>$H$10</formula>
    </cfRule>
    <cfRule type="cellIs" dxfId="881" priority="87" stopIfTrue="1" operator="equal">
      <formula>$H$11</formula>
    </cfRule>
    <cfRule type="cellIs" dxfId="880" priority="88" stopIfTrue="1" operator="equal">
      <formula>$H$9</formula>
    </cfRule>
    <cfRule type="cellIs" dxfId="879" priority="89" stopIfTrue="1" operator="equal">
      <formula>$H$8</formula>
    </cfRule>
    <cfRule type="cellIs" dxfId="878" priority="90" stopIfTrue="1" operator="equal">
      <formula>$H$6</formula>
    </cfRule>
  </conditionalFormatting>
  <dataValidations count="5">
    <dataValidation type="list" allowBlank="1" showInputMessage="1" showErrorMessage="1" sqref="C3 P4" xr:uid="{00000000-0002-0000-0700-000000000000}">
      <formula1>QCResource</formula1>
    </dataValidation>
    <dataValidation type="list" allowBlank="1" showInputMessage="1" showErrorMessage="1" sqref="M18:M20 M26:M65242" xr:uid="{00000000-0002-0000-0700-000002000000}">
      <formula1>ExecutionPriority</formula1>
    </dataValidation>
    <dataValidation type="list" allowBlank="1" showInputMessage="1" showErrorMessage="1" sqref="L18:L1048576" xr:uid="{00000000-0002-0000-0700-000003000000}">
      <formula1>"Yes, No"</formula1>
    </dataValidation>
    <dataValidation type="list" allowBlank="1" showInputMessage="1" showErrorMessage="1" sqref="K18:K1048576" xr:uid="{00000000-0002-0000-0700-000001000000}">
      <formula1>"High, Medium, Low"</formula1>
    </dataValidation>
    <dataValidation type="list" allowBlank="1" showInputMessage="1" showErrorMessage="1" sqref="N18:O65242" xr:uid="{00000000-0002-0000-0700-000004000000}">
      <formula1>TestResult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7A07-C858-4968-ACC1-63D83AC3C5DF}">
  <dimension ref="A1:R94"/>
  <sheetViews>
    <sheetView workbookViewId="0">
      <selection activeCell="D21" sqref="D21:D23"/>
    </sheetView>
  </sheetViews>
  <sheetFormatPr defaultColWidth="9.109375" defaultRowHeight="13.2" outlineLevelRow="1" outlineLevelCol="1"/>
  <cols>
    <col min="1" max="1" width="31.5546875" style="2" customWidth="1"/>
    <col min="2" max="2" width="6.88671875" style="2" customWidth="1"/>
    <col min="3" max="3" width="55.77734375" style="2" customWidth="1"/>
    <col min="4" max="4" width="45.44140625" style="2" bestFit="1" customWidth="1"/>
    <col min="5" max="5" width="9.109375" style="2"/>
    <col min="6" max="6" width="49" style="2" customWidth="1"/>
    <col min="7" max="7" width="81" style="2" bestFit="1" customWidth="1"/>
    <col min="8" max="8" width="21.44140625" style="2" hidden="1" customWidth="1"/>
    <col min="9" max="9" width="13.44140625" style="2" hidden="1" customWidth="1"/>
    <col min="10" max="10" width="14.33203125" style="2" hidden="1" customWidth="1"/>
    <col min="11" max="11" width="11.5546875" style="2" hidden="1" customWidth="1"/>
    <col min="12" max="12" width="9" style="2" customWidth="1"/>
    <col min="13" max="13" width="8.44140625" style="2" customWidth="1" outlineLevel="1"/>
    <col min="14" max="15" width="13.5546875" style="2" customWidth="1" outlineLevel="1"/>
    <col min="16" max="16" width="28.88671875" style="2" customWidth="1" outlineLevel="1"/>
    <col min="17" max="18" width="27.5546875" style="2" customWidth="1" outlineLevel="1"/>
    <col min="19" max="16384" width="9.109375" style="2"/>
  </cols>
  <sheetData>
    <row r="1" spans="1:18" ht="20.399999999999999" customHeight="1"/>
    <row r="2" spans="1:18" ht="39.6" outlineLevel="1">
      <c r="B2" s="5" t="s">
        <v>162</v>
      </c>
      <c r="C2" s="37">
        <v>45102</v>
      </c>
      <c r="G2" s="7" t="s">
        <v>130</v>
      </c>
      <c r="H2" s="7"/>
      <c r="I2" s="7"/>
      <c r="J2" s="7"/>
      <c r="K2" s="7"/>
      <c r="L2" s="7">
        <f>COUNT(Chrome!B1:B104)</f>
        <v>35</v>
      </c>
      <c r="N2" s="43"/>
      <c r="O2" s="44" t="s">
        <v>163</v>
      </c>
      <c r="P2" s="110" t="s">
        <v>280</v>
      </c>
    </row>
    <row r="3" spans="1:18" ht="26.4" outlineLevel="1">
      <c r="B3" s="5" t="s">
        <v>164</v>
      </c>
      <c r="C3" s="110" t="s">
        <v>279</v>
      </c>
      <c r="G3" s="7" t="s">
        <v>131</v>
      </c>
      <c r="H3" s="7" t="s">
        <v>132</v>
      </c>
      <c r="I3" s="7"/>
      <c r="J3" s="7"/>
      <c r="K3" s="7"/>
      <c r="L3" s="7">
        <f>L2-L5</f>
        <v>0</v>
      </c>
      <c r="N3" s="43"/>
      <c r="O3" s="44" t="s">
        <v>165</v>
      </c>
      <c r="P3" s="116" t="s">
        <v>281</v>
      </c>
    </row>
    <row r="4" spans="1:18" outlineLevel="1">
      <c r="G4" s="7" t="s">
        <v>133</v>
      </c>
      <c r="H4" s="7" t="s">
        <v>134</v>
      </c>
      <c r="I4" s="7"/>
      <c r="J4" s="7"/>
      <c r="K4" s="7"/>
      <c r="L4" s="7">
        <f>L11</f>
        <v>0</v>
      </c>
      <c r="N4" s="43"/>
      <c r="O4" s="44" t="s">
        <v>166</v>
      </c>
      <c r="P4" s="110" t="s">
        <v>279</v>
      </c>
    </row>
    <row r="5" spans="1:18" ht="26.4" outlineLevel="1">
      <c r="A5" s="9"/>
      <c r="B5" s="9"/>
      <c r="C5" s="9"/>
      <c r="D5" s="9"/>
      <c r="E5" s="9"/>
      <c r="G5" s="7" t="s">
        <v>135</v>
      </c>
      <c r="H5" s="7" t="s">
        <v>136</v>
      </c>
      <c r="I5" s="7"/>
      <c r="J5" s="7"/>
      <c r="K5" s="7"/>
      <c r="L5" s="7">
        <f>L2-(L6+L7)</f>
        <v>35</v>
      </c>
      <c r="N5" s="43"/>
      <c r="O5" s="44" t="s">
        <v>167</v>
      </c>
      <c r="P5" s="37">
        <v>45102</v>
      </c>
    </row>
    <row r="6" spans="1:18" outlineLevel="1">
      <c r="B6" s="159" t="s">
        <v>14</v>
      </c>
      <c r="C6" s="162"/>
      <c r="G6" s="12" t="s">
        <v>95</v>
      </c>
      <c r="H6" s="12" t="s">
        <v>137</v>
      </c>
      <c r="I6" s="12"/>
      <c r="J6" s="12"/>
      <c r="K6" s="12"/>
      <c r="L6" s="12">
        <f>COUNTIF(Chrome!O1:O104,"Passed")</f>
        <v>0</v>
      </c>
      <c r="N6" s="43"/>
      <c r="O6" s="44" t="s">
        <v>168</v>
      </c>
      <c r="P6" s="37">
        <v>45102</v>
      </c>
    </row>
    <row r="7" spans="1:18" outlineLevel="1">
      <c r="B7" s="160"/>
      <c r="C7" s="163"/>
      <c r="G7" s="15" t="s">
        <v>97</v>
      </c>
      <c r="H7" s="15" t="s">
        <v>138</v>
      </c>
      <c r="I7" s="15"/>
      <c r="J7" s="15"/>
      <c r="K7" s="15"/>
      <c r="L7" s="15">
        <f>COUNTIF(Chrome!O1:O104,"Failed")</f>
        <v>0</v>
      </c>
    </row>
    <row r="8" spans="1:18" outlineLevel="1">
      <c r="B8" s="160"/>
      <c r="C8" s="163"/>
      <c r="G8" s="16" t="s">
        <v>98</v>
      </c>
      <c r="H8" s="16" t="s">
        <v>139</v>
      </c>
      <c r="I8" s="16"/>
      <c r="J8" s="16"/>
      <c r="K8" s="16"/>
      <c r="L8" s="16">
        <f>COUNTIF(Chrome!O1:O104,"Not Supported in Build")</f>
        <v>0</v>
      </c>
    </row>
    <row r="9" spans="1:18" outlineLevel="1">
      <c r="B9" s="161"/>
      <c r="C9" s="164"/>
      <c r="G9" s="16" t="s">
        <v>99</v>
      </c>
      <c r="H9" s="16" t="s">
        <v>140</v>
      </c>
      <c r="I9" s="16"/>
      <c r="J9" s="16"/>
      <c r="K9" s="16"/>
      <c r="L9" s="16">
        <f>COUNTIF(Chrome!O1:O104,"Related to Known Issue")</f>
        <v>0</v>
      </c>
    </row>
    <row r="10" spans="1:18" outlineLevel="1">
      <c r="G10" s="16" t="s">
        <v>100</v>
      </c>
      <c r="H10" s="16" t="s">
        <v>141</v>
      </c>
      <c r="I10" s="16"/>
      <c r="J10" s="16"/>
      <c r="K10" s="16"/>
      <c r="L10" s="16">
        <f>COUNTIF(Chrome!O1:O104,"Execution Prevented by Bug")</f>
        <v>0</v>
      </c>
    </row>
    <row r="11" spans="1:18" outlineLevel="1">
      <c r="G11" s="16" t="s">
        <v>101</v>
      </c>
      <c r="H11" s="16" t="s">
        <v>142</v>
      </c>
      <c r="I11" s="16"/>
      <c r="J11" s="16"/>
      <c r="K11" s="16"/>
      <c r="L11" s="16">
        <f>COUNTIF(Chrome!O1:O104,"Blocked by Other Reason")</f>
        <v>0</v>
      </c>
    </row>
    <row r="12" spans="1:18" outlineLevel="1">
      <c r="G12" s="19" t="s">
        <v>102</v>
      </c>
      <c r="H12" s="19" t="s">
        <v>143</v>
      </c>
      <c r="I12" s="19"/>
      <c r="J12" s="19"/>
      <c r="K12" s="19"/>
      <c r="L12" s="19">
        <f>COUNTIF(Chrome!O1:O104,"Impacted by Fix/Change")</f>
        <v>0</v>
      </c>
    </row>
    <row r="13" spans="1:18" outlineLevel="1">
      <c r="G13" s="20" t="s">
        <v>103</v>
      </c>
      <c r="H13" s="20" t="s">
        <v>144</v>
      </c>
      <c r="I13" s="20"/>
      <c r="J13" s="20"/>
      <c r="K13" s="20"/>
      <c r="L13" s="20">
        <f>COUNTIF(Chrome!O1:O104,"Not Run")</f>
        <v>0</v>
      </c>
    </row>
    <row r="14" spans="1:18" outlineLevel="1"/>
    <row r="15" spans="1:18" ht="7.5" customHeight="1"/>
    <row r="16" spans="1:18" ht="39.6">
      <c r="A16" s="112" t="s">
        <v>169</v>
      </c>
      <c r="B16" s="112" t="s">
        <v>31</v>
      </c>
      <c r="C16" s="112" t="s">
        <v>33</v>
      </c>
      <c r="D16" s="112" t="s">
        <v>37</v>
      </c>
      <c r="E16" s="112" t="s">
        <v>39</v>
      </c>
      <c r="F16" s="112" t="s">
        <v>41</v>
      </c>
      <c r="G16" s="112" t="s">
        <v>43</v>
      </c>
      <c r="H16" s="112" t="s">
        <v>45</v>
      </c>
      <c r="I16" s="112" t="s">
        <v>164</v>
      </c>
      <c r="J16" s="112" t="s">
        <v>170</v>
      </c>
      <c r="K16" s="112" t="s">
        <v>145</v>
      </c>
      <c r="L16" s="112" t="s">
        <v>171</v>
      </c>
      <c r="M16" s="112" t="s">
        <v>49</v>
      </c>
      <c r="N16" s="112" t="s">
        <v>172</v>
      </c>
      <c r="O16" s="112" t="s">
        <v>173</v>
      </c>
      <c r="P16" s="112" t="s">
        <v>69</v>
      </c>
      <c r="Q16" s="112" t="s">
        <v>71</v>
      </c>
      <c r="R16" s="112" t="s">
        <v>14</v>
      </c>
    </row>
    <row r="17" spans="1:18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5"/>
      <c r="R17" s="45"/>
    </row>
    <row r="18" spans="1:18" ht="43.2" customHeight="1" outlineLevel="1">
      <c r="A18" s="171" t="s">
        <v>180</v>
      </c>
      <c r="B18" s="168">
        <v>1</v>
      </c>
      <c r="C18" s="165" t="s">
        <v>179</v>
      </c>
      <c r="D18" s="165" t="s">
        <v>310</v>
      </c>
      <c r="E18" s="111">
        <v>1</v>
      </c>
      <c r="F18" s="115" t="s">
        <v>181</v>
      </c>
      <c r="G18" s="113" t="s">
        <v>182</v>
      </c>
      <c r="H18" s="40"/>
      <c r="I18" s="40"/>
      <c r="J18" s="40"/>
      <c r="K18" s="40"/>
      <c r="L18" s="41" t="s">
        <v>94</v>
      </c>
      <c r="M18" s="40" t="s">
        <v>80</v>
      </c>
      <c r="N18" s="40"/>
      <c r="O18" s="40"/>
      <c r="P18" s="40"/>
      <c r="Q18" s="40"/>
      <c r="R18" s="40"/>
    </row>
    <row r="19" spans="1:18" ht="28.8" outlineLevel="1">
      <c r="A19" s="172"/>
      <c r="B19" s="169"/>
      <c r="C19" s="166"/>
      <c r="D19" s="166"/>
      <c r="E19" s="111">
        <v>2</v>
      </c>
      <c r="F19" s="115" t="s">
        <v>183</v>
      </c>
      <c r="G19" s="113" t="s">
        <v>184</v>
      </c>
      <c r="H19" s="40"/>
      <c r="I19" s="40"/>
      <c r="J19" s="40"/>
      <c r="K19" s="40"/>
      <c r="L19" s="41" t="s">
        <v>94</v>
      </c>
      <c r="M19" s="40" t="s">
        <v>80</v>
      </c>
      <c r="N19" s="40"/>
      <c r="O19" s="40"/>
      <c r="P19" s="40"/>
      <c r="Q19" s="40"/>
      <c r="R19" s="40"/>
    </row>
    <row r="20" spans="1:18" ht="28.8" outlineLevel="1">
      <c r="A20" s="172"/>
      <c r="B20" s="170"/>
      <c r="C20" s="167"/>
      <c r="D20" s="167"/>
      <c r="E20" s="111">
        <v>3</v>
      </c>
      <c r="F20" s="115" t="s">
        <v>185</v>
      </c>
      <c r="G20" s="113" t="s">
        <v>186</v>
      </c>
      <c r="H20" s="40"/>
      <c r="I20" s="40"/>
      <c r="J20" s="40"/>
      <c r="K20" s="40"/>
      <c r="L20" s="41" t="s">
        <v>94</v>
      </c>
      <c r="M20" s="40" t="s">
        <v>80</v>
      </c>
      <c r="N20" s="40"/>
      <c r="O20" s="40"/>
      <c r="P20" s="40"/>
      <c r="Q20" s="40"/>
      <c r="R20" s="40"/>
    </row>
    <row r="21" spans="1:18" ht="43.2" customHeight="1" outlineLevel="1">
      <c r="A21" s="172"/>
      <c r="B21" s="168">
        <v>2</v>
      </c>
      <c r="C21" s="165" t="s">
        <v>187</v>
      </c>
      <c r="D21" s="165" t="s">
        <v>311</v>
      </c>
      <c r="E21" s="111">
        <v>1</v>
      </c>
      <c r="F21" s="115" t="s">
        <v>181</v>
      </c>
      <c r="G21" s="113" t="s">
        <v>182</v>
      </c>
      <c r="H21" s="40"/>
      <c r="I21" s="40"/>
      <c r="J21" s="40"/>
      <c r="K21" s="40"/>
      <c r="L21" s="41"/>
      <c r="M21" s="40"/>
      <c r="N21" s="40"/>
      <c r="O21" s="40"/>
      <c r="P21" s="40"/>
      <c r="Q21" s="40"/>
      <c r="R21" s="40"/>
    </row>
    <row r="22" spans="1:18" ht="28.8" outlineLevel="1">
      <c r="A22" s="172"/>
      <c r="B22" s="169"/>
      <c r="C22" s="166"/>
      <c r="D22" s="166"/>
      <c r="E22" s="111">
        <v>2</v>
      </c>
      <c r="F22" s="115" t="s">
        <v>183</v>
      </c>
      <c r="G22" s="113" t="s">
        <v>184</v>
      </c>
      <c r="H22" s="40"/>
      <c r="I22" s="40"/>
      <c r="J22" s="40"/>
      <c r="K22" s="40"/>
      <c r="L22" s="41"/>
      <c r="M22" s="40"/>
      <c r="N22" s="40"/>
      <c r="O22" s="40"/>
      <c r="P22" s="40"/>
      <c r="Q22" s="40"/>
      <c r="R22" s="40"/>
    </row>
    <row r="23" spans="1:18" ht="28.8" outlineLevel="1">
      <c r="A23" s="173"/>
      <c r="B23" s="170"/>
      <c r="C23" s="167"/>
      <c r="D23" s="167"/>
      <c r="E23" s="111">
        <v>3</v>
      </c>
      <c r="F23" s="115" t="s">
        <v>185</v>
      </c>
      <c r="G23" s="113" t="s">
        <v>188</v>
      </c>
      <c r="H23" s="40"/>
      <c r="I23" s="40"/>
      <c r="J23" s="40"/>
      <c r="K23" s="126"/>
      <c r="L23" s="41"/>
      <c r="M23" s="40"/>
      <c r="N23" s="40"/>
      <c r="O23" s="40"/>
      <c r="P23" s="40"/>
      <c r="Q23" s="40"/>
      <c r="R23" s="40"/>
    </row>
    <row r="24" spans="1:18" ht="28.8" outlineLevel="1">
      <c r="A24" s="157" t="s">
        <v>191</v>
      </c>
      <c r="B24" s="156">
        <v>3</v>
      </c>
      <c r="C24" s="155" t="s">
        <v>192</v>
      </c>
      <c r="D24" s="155" t="s">
        <v>312</v>
      </c>
      <c r="E24" s="111">
        <v>1</v>
      </c>
      <c r="F24" s="115" t="s">
        <v>181</v>
      </c>
      <c r="G24" s="113" t="s">
        <v>182</v>
      </c>
      <c r="H24" s="40"/>
      <c r="I24" s="40"/>
      <c r="J24" s="40"/>
      <c r="K24" s="126"/>
      <c r="L24" s="41"/>
      <c r="M24" s="40"/>
      <c r="N24" s="40"/>
      <c r="O24" s="40"/>
      <c r="P24" s="40"/>
      <c r="Q24" s="40"/>
      <c r="R24" s="40"/>
    </row>
    <row r="25" spans="1:18" ht="14.4" outlineLevel="1">
      <c r="A25" s="157"/>
      <c r="B25" s="156"/>
      <c r="C25" s="155"/>
      <c r="D25" s="155"/>
      <c r="E25" s="111">
        <v>2</v>
      </c>
      <c r="F25" s="115" t="s">
        <v>194</v>
      </c>
      <c r="G25" s="113"/>
      <c r="H25" s="114"/>
      <c r="I25" s="114"/>
      <c r="J25" s="114"/>
      <c r="K25" s="114"/>
      <c r="L25" s="41"/>
      <c r="M25" s="40"/>
      <c r="N25" s="40"/>
      <c r="O25" s="40"/>
      <c r="P25" s="40"/>
      <c r="Q25" s="40"/>
      <c r="R25" s="40"/>
    </row>
    <row r="26" spans="1:18" ht="28.8" outlineLevel="1">
      <c r="A26" s="157"/>
      <c r="B26" s="156"/>
      <c r="C26" s="155"/>
      <c r="D26" s="155"/>
      <c r="E26" s="111">
        <v>3</v>
      </c>
      <c r="F26" s="115" t="s">
        <v>183</v>
      </c>
      <c r="G26" s="113" t="s">
        <v>184</v>
      </c>
      <c r="H26" s="42"/>
      <c r="I26" s="42"/>
      <c r="J26" s="42"/>
      <c r="K26" s="42"/>
      <c r="L26" s="121"/>
      <c r="M26" s="121"/>
      <c r="N26" s="121"/>
      <c r="O26" s="121"/>
      <c r="P26" s="121"/>
      <c r="Q26" s="121"/>
      <c r="R26" s="121"/>
    </row>
    <row r="27" spans="1:18" ht="14.4" outlineLevel="1">
      <c r="A27" s="157"/>
      <c r="B27" s="156"/>
      <c r="C27" s="155"/>
      <c r="D27" s="155"/>
      <c r="E27" s="118">
        <v>4</v>
      </c>
      <c r="F27" s="119" t="s">
        <v>185</v>
      </c>
      <c r="G27" s="120" t="s">
        <v>195</v>
      </c>
      <c r="H27" s="42"/>
      <c r="I27" s="42"/>
      <c r="J27" s="42"/>
      <c r="K27" s="42"/>
      <c r="L27" s="121"/>
      <c r="M27" s="121"/>
      <c r="N27" s="121"/>
      <c r="O27" s="121"/>
      <c r="P27" s="121"/>
      <c r="Q27" s="121"/>
      <c r="R27" s="121"/>
    </row>
    <row r="28" spans="1:18" ht="28.8" outlineLevel="1">
      <c r="A28" s="154" t="s">
        <v>223</v>
      </c>
      <c r="B28" s="150">
        <v>4</v>
      </c>
      <c r="C28" s="158" t="s">
        <v>223</v>
      </c>
      <c r="D28" s="155" t="s">
        <v>312</v>
      </c>
      <c r="E28" s="113">
        <v>1</v>
      </c>
      <c r="F28" s="115" t="s">
        <v>181</v>
      </c>
      <c r="G28" s="113" t="s">
        <v>182</v>
      </c>
      <c r="H28" s="121"/>
      <c r="I28" s="121"/>
      <c r="J28" s="121"/>
      <c r="K28" s="127"/>
      <c r="L28" s="121"/>
      <c r="M28" s="121"/>
      <c r="N28" s="121"/>
      <c r="O28" s="121"/>
      <c r="P28" s="121"/>
      <c r="Q28" s="121"/>
      <c r="R28" s="121"/>
    </row>
    <row r="29" spans="1:18" ht="66" outlineLevel="1">
      <c r="A29" s="154"/>
      <c r="B29" s="150"/>
      <c r="C29" s="158"/>
      <c r="D29" s="155"/>
      <c r="E29" s="122">
        <v>2</v>
      </c>
      <c r="F29" s="122" t="s">
        <v>196</v>
      </c>
      <c r="G29" s="123" t="s">
        <v>197</v>
      </c>
      <c r="H29" s="121"/>
      <c r="I29" s="121"/>
      <c r="J29" s="121"/>
      <c r="K29" s="127"/>
      <c r="L29" s="121"/>
      <c r="M29" s="121"/>
      <c r="N29" s="121"/>
      <c r="O29" s="121"/>
      <c r="P29" s="121"/>
      <c r="Q29" s="121"/>
      <c r="R29" s="121"/>
    </row>
    <row r="30" spans="1:18" ht="26.4" outlineLevel="1">
      <c r="A30" s="154"/>
      <c r="B30" s="150"/>
      <c r="C30" s="158"/>
      <c r="D30" s="155"/>
      <c r="E30" s="122">
        <v>3</v>
      </c>
      <c r="F30" s="122" t="s">
        <v>198</v>
      </c>
      <c r="G30" s="123" t="s">
        <v>199</v>
      </c>
      <c r="H30" s="121"/>
      <c r="I30" s="121"/>
      <c r="J30" s="121"/>
      <c r="K30" s="127"/>
      <c r="L30" s="121"/>
      <c r="M30" s="121"/>
      <c r="N30" s="121"/>
      <c r="O30" s="121"/>
      <c r="P30" s="121"/>
      <c r="Q30" s="121"/>
      <c r="R30" s="121"/>
    </row>
    <row r="31" spans="1:18" ht="26.4" outlineLevel="1">
      <c r="A31" s="154"/>
      <c r="B31" s="150">
        <v>5</v>
      </c>
      <c r="C31" s="150" t="s">
        <v>233</v>
      </c>
      <c r="D31" s="150" t="s">
        <v>312</v>
      </c>
      <c r="E31" s="124">
        <v>1</v>
      </c>
      <c r="F31" s="124" t="s">
        <v>201</v>
      </c>
      <c r="G31" s="124" t="s">
        <v>206</v>
      </c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</row>
    <row r="32" spans="1:18" ht="105.6" outlineLevel="1">
      <c r="A32" s="154"/>
      <c r="B32" s="150"/>
      <c r="C32" s="150"/>
      <c r="D32" s="150"/>
      <c r="E32" s="122">
        <v>2</v>
      </c>
      <c r="F32" s="122" t="s">
        <v>185</v>
      </c>
      <c r="G32" s="123" t="s">
        <v>202</v>
      </c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</row>
    <row r="33" spans="1:18" ht="54.6" customHeight="1" outlineLevel="1">
      <c r="A33" s="154"/>
      <c r="B33" s="150">
        <v>6</v>
      </c>
      <c r="C33" s="150" t="s">
        <v>234</v>
      </c>
      <c r="D33" s="150" t="s">
        <v>312</v>
      </c>
      <c r="E33" s="122">
        <v>1</v>
      </c>
      <c r="F33" s="123" t="s">
        <v>205</v>
      </c>
      <c r="G33" s="123" t="s">
        <v>204</v>
      </c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</row>
    <row r="34" spans="1:18" ht="277.2" outlineLevel="1">
      <c r="A34" s="154"/>
      <c r="B34" s="150"/>
      <c r="C34" s="150"/>
      <c r="D34" s="150"/>
      <c r="E34" s="122">
        <v>2</v>
      </c>
      <c r="F34" s="122" t="s">
        <v>200</v>
      </c>
      <c r="G34" s="123" t="s">
        <v>203</v>
      </c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</row>
    <row r="35" spans="1:18" ht="26.4" outlineLevel="1">
      <c r="A35" s="154"/>
      <c r="B35" s="150"/>
      <c r="C35" s="150"/>
      <c r="D35" s="150"/>
      <c r="E35" s="122">
        <v>3</v>
      </c>
      <c r="F35" s="122" t="s">
        <v>208</v>
      </c>
      <c r="G35" s="123" t="s">
        <v>209</v>
      </c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</row>
    <row r="36" spans="1:18" ht="26.4" outlineLevel="1">
      <c r="A36" s="154"/>
      <c r="B36" s="150">
        <v>7</v>
      </c>
      <c r="C36" s="150" t="s">
        <v>235</v>
      </c>
      <c r="D36" s="150" t="s">
        <v>312</v>
      </c>
      <c r="E36" s="122">
        <v>1</v>
      </c>
      <c r="F36" s="123" t="s">
        <v>205</v>
      </c>
      <c r="G36" s="123" t="s">
        <v>204</v>
      </c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</row>
    <row r="37" spans="1:18" ht="118.8" outlineLevel="1">
      <c r="A37" s="154"/>
      <c r="B37" s="150"/>
      <c r="C37" s="150"/>
      <c r="D37" s="150"/>
      <c r="E37" s="122">
        <v>2</v>
      </c>
      <c r="F37" s="122" t="s">
        <v>207</v>
      </c>
      <c r="G37" s="123" t="s">
        <v>210</v>
      </c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</row>
    <row r="38" spans="1:18" ht="26.4" outlineLevel="1">
      <c r="A38" s="154"/>
      <c r="B38" s="150"/>
      <c r="C38" s="150"/>
      <c r="D38" s="150"/>
      <c r="E38" s="122">
        <v>3</v>
      </c>
      <c r="F38" s="123" t="s">
        <v>212</v>
      </c>
      <c r="G38" s="122" t="s">
        <v>211</v>
      </c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</row>
    <row r="39" spans="1:18" ht="52.8" outlineLevel="1">
      <c r="A39" s="154" t="s">
        <v>222</v>
      </c>
      <c r="B39" s="122">
        <v>8</v>
      </c>
      <c r="C39" s="122" t="s">
        <v>213</v>
      </c>
      <c r="D39" s="122" t="s">
        <v>312</v>
      </c>
      <c r="E39" s="122">
        <v>1</v>
      </c>
      <c r="F39" s="123" t="s">
        <v>214</v>
      </c>
      <c r="G39" s="122" t="s">
        <v>215</v>
      </c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</row>
    <row r="40" spans="1:18" ht="52.8" outlineLevel="1">
      <c r="A40" s="154"/>
      <c r="B40" s="122">
        <v>9</v>
      </c>
      <c r="C40" s="122" t="s">
        <v>216</v>
      </c>
      <c r="D40" s="122" t="s">
        <v>312</v>
      </c>
      <c r="E40" s="122">
        <v>1</v>
      </c>
      <c r="F40" s="123" t="s">
        <v>217</v>
      </c>
      <c r="G40" s="122" t="s">
        <v>215</v>
      </c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</row>
    <row r="41" spans="1:18" ht="52.8" outlineLevel="1">
      <c r="A41" s="154"/>
      <c r="B41" s="122">
        <v>10</v>
      </c>
      <c r="C41" s="123" t="s">
        <v>218</v>
      </c>
      <c r="D41" s="122" t="s">
        <v>312</v>
      </c>
      <c r="E41" s="122">
        <v>1</v>
      </c>
      <c r="F41" s="123" t="s">
        <v>219</v>
      </c>
      <c r="G41" s="122" t="s">
        <v>215</v>
      </c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</row>
    <row r="42" spans="1:18" ht="39.6" outlineLevel="1">
      <c r="A42" s="154"/>
      <c r="B42" s="122">
        <v>11</v>
      </c>
      <c r="C42" s="122" t="s">
        <v>220</v>
      </c>
      <c r="D42" s="122" t="s">
        <v>312</v>
      </c>
      <c r="E42" s="122">
        <v>1</v>
      </c>
      <c r="F42" s="123" t="s">
        <v>221</v>
      </c>
      <c r="G42" s="122" t="s">
        <v>215</v>
      </c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</row>
    <row r="43" spans="1:18" ht="52.8" outlineLevel="1">
      <c r="A43" s="154"/>
      <c r="B43" s="122">
        <v>12</v>
      </c>
      <c r="C43" s="124" t="s">
        <v>224</v>
      </c>
      <c r="D43" s="122" t="s">
        <v>312</v>
      </c>
      <c r="E43" s="125">
        <v>1</v>
      </c>
      <c r="F43" s="123" t="s">
        <v>225</v>
      </c>
      <c r="G43" s="122" t="s">
        <v>215</v>
      </c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</row>
    <row r="44" spans="1:18" ht="26.4" outlineLevel="1">
      <c r="A44" s="154"/>
      <c r="B44" s="122">
        <v>13</v>
      </c>
      <c r="C44" s="124" t="s">
        <v>226</v>
      </c>
      <c r="D44" s="122" t="s">
        <v>312</v>
      </c>
      <c r="E44" s="125">
        <v>1</v>
      </c>
      <c r="F44" s="123" t="s">
        <v>227</v>
      </c>
      <c r="G44" s="122" t="s">
        <v>228</v>
      </c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</row>
    <row r="45" spans="1:18" ht="26.4">
      <c r="A45" s="153" t="s">
        <v>229</v>
      </c>
      <c r="B45" s="152">
        <v>14</v>
      </c>
      <c r="C45" s="151" t="s">
        <v>230</v>
      </c>
      <c r="D45" s="150" t="s">
        <v>312</v>
      </c>
      <c r="E45" s="40">
        <v>1</v>
      </c>
      <c r="F45" s="123" t="s">
        <v>205</v>
      </c>
      <c r="G45" s="123" t="s">
        <v>204</v>
      </c>
      <c r="H45" s="8"/>
      <c r="I45" s="8"/>
      <c r="J45" s="8"/>
      <c r="K45" s="8"/>
      <c r="L45" s="8" t="s">
        <v>94</v>
      </c>
      <c r="M45" s="8"/>
      <c r="N45" s="8"/>
      <c r="O45" s="8"/>
      <c r="P45" s="8"/>
      <c r="Q45" s="8"/>
      <c r="R45" s="8"/>
    </row>
    <row r="46" spans="1:18" ht="26.4">
      <c r="A46" s="153"/>
      <c r="B46" s="152"/>
      <c r="C46" s="151"/>
      <c r="D46" s="150"/>
      <c r="E46" s="40">
        <v>2</v>
      </c>
      <c r="F46" s="124" t="s">
        <v>231</v>
      </c>
      <c r="G46" s="124" t="s">
        <v>232</v>
      </c>
      <c r="H46" s="8"/>
      <c r="I46" s="8"/>
      <c r="J46" s="8"/>
      <c r="K46" s="8"/>
      <c r="L46" s="8" t="s">
        <v>94</v>
      </c>
      <c r="M46" s="8"/>
      <c r="N46" s="8"/>
      <c r="O46" s="8"/>
      <c r="P46" s="8"/>
      <c r="Q46" s="8"/>
      <c r="R46" s="8"/>
    </row>
    <row r="47" spans="1:18" ht="26.4">
      <c r="A47" s="153" t="s">
        <v>244</v>
      </c>
      <c r="B47" s="122">
        <v>15</v>
      </c>
      <c r="C47" s="124" t="s">
        <v>250</v>
      </c>
      <c r="D47" s="122" t="s">
        <v>312</v>
      </c>
      <c r="E47" s="40">
        <v>1</v>
      </c>
      <c r="F47" s="124" t="s">
        <v>236</v>
      </c>
      <c r="G47" s="124" t="s">
        <v>241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26.4">
      <c r="A48" s="153"/>
      <c r="B48" s="40">
        <v>16</v>
      </c>
      <c r="C48" s="124" t="s">
        <v>251</v>
      </c>
      <c r="D48" s="122" t="s">
        <v>312</v>
      </c>
      <c r="E48" s="40">
        <v>1</v>
      </c>
      <c r="F48" s="124" t="s">
        <v>237</v>
      </c>
      <c r="G48" s="124" t="s">
        <v>238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26.4">
      <c r="A49" s="153"/>
      <c r="B49" s="122">
        <v>17</v>
      </c>
      <c r="C49" s="124" t="s">
        <v>252</v>
      </c>
      <c r="D49" s="122" t="s">
        <v>312</v>
      </c>
      <c r="E49" s="40">
        <v>1</v>
      </c>
      <c r="F49" s="124" t="s">
        <v>239</v>
      </c>
      <c r="G49" s="124" t="s">
        <v>240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26.4">
      <c r="A50" s="153"/>
      <c r="B50" s="122">
        <v>18</v>
      </c>
      <c r="C50" s="124" t="s">
        <v>253</v>
      </c>
      <c r="D50" s="122" t="s">
        <v>312</v>
      </c>
      <c r="E50" s="40">
        <v>1</v>
      </c>
      <c r="F50" s="124" t="s">
        <v>242</v>
      </c>
      <c r="G50" s="124" t="s">
        <v>243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39.6">
      <c r="A51" s="153" t="s">
        <v>245</v>
      </c>
      <c r="B51" s="40">
        <v>19</v>
      </c>
      <c r="C51" s="124" t="s">
        <v>249</v>
      </c>
      <c r="D51" s="122" t="s">
        <v>312</v>
      </c>
      <c r="E51" s="40">
        <v>1</v>
      </c>
      <c r="F51" s="124" t="s">
        <v>246</v>
      </c>
      <c r="G51" s="124" t="s">
        <v>247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39.6">
      <c r="A52" s="153"/>
      <c r="B52" s="122">
        <v>20</v>
      </c>
      <c r="C52" s="124" t="s">
        <v>248</v>
      </c>
      <c r="D52" s="122" t="s">
        <v>312</v>
      </c>
      <c r="E52" s="40">
        <v>1</v>
      </c>
      <c r="F52" s="124" t="s">
        <v>254</v>
      </c>
      <c r="G52" s="124" t="s">
        <v>259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39.6">
      <c r="A53" s="153"/>
      <c r="B53" s="122">
        <v>21</v>
      </c>
      <c r="C53" s="124" t="s">
        <v>255</v>
      </c>
      <c r="D53" s="122" t="s">
        <v>312</v>
      </c>
      <c r="E53" s="40">
        <v>1</v>
      </c>
      <c r="F53" s="124" t="s">
        <v>256</v>
      </c>
      <c r="G53" s="124" t="s">
        <v>260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39.6">
      <c r="A54" s="153"/>
      <c r="B54" s="40">
        <v>22</v>
      </c>
      <c r="C54" s="124" t="s">
        <v>257</v>
      </c>
      <c r="D54" s="122" t="s">
        <v>312</v>
      </c>
      <c r="E54" s="40">
        <v>1</v>
      </c>
      <c r="F54" s="124" t="s">
        <v>258</v>
      </c>
      <c r="G54" s="124" t="s">
        <v>261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52.8">
      <c r="A55" s="153" t="s">
        <v>262</v>
      </c>
      <c r="B55" s="122">
        <v>23</v>
      </c>
      <c r="C55" s="124" t="s">
        <v>263</v>
      </c>
      <c r="D55" s="122" t="s">
        <v>312</v>
      </c>
      <c r="E55" s="40">
        <v>1</v>
      </c>
      <c r="F55" s="124" t="s">
        <v>264</v>
      </c>
      <c r="G55" s="124" t="s">
        <v>265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39.6">
      <c r="A56" s="153"/>
      <c r="B56" s="122">
        <v>24</v>
      </c>
      <c r="C56" s="124" t="s">
        <v>266</v>
      </c>
      <c r="D56" s="122" t="s">
        <v>312</v>
      </c>
      <c r="E56" s="40">
        <v>1</v>
      </c>
      <c r="F56" s="124" t="s">
        <v>267</v>
      </c>
      <c r="G56" s="124" t="s">
        <v>270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39.6">
      <c r="A57" s="153"/>
      <c r="B57" s="40">
        <v>25</v>
      </c>
      <c r="C57" s="124" t="s">
        <v>268</v>
      </c>
      <c r="D57" s="122" t="s">
        <v>312</v>
      </c>
      <c r="E57" s="40">
        <v>1</v>
      </c>
      <c r="F57" s="124" t="s">
        <v>269</v>
      </c>
      <c r="G57" s="124" t="s">
        <v>271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52.8">
      <c r="A58" s="153"/>
      <c r="B58" s="122">
        <v>26</v>
      </c>
      <c r="C58" s="124" t="s">
        <v>272</v>
      </c>
      <c r="D58" s="122" t="s">
        <v>312</v>
      </c>
      <c r="E58" s="40">
        <v>1</v>
      </c>
      <c r="F58" s="124" t="s">
        <v>274</v>
      </c>
      <c r="G58" s="124" t="s">
        <v>273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39.6">
      <c r="A59" s="153"/>
      <c r="B59" s="122">
        <v>27</v>
      </c>
      <c r="C59" s="124" t="s">
        <v>276</v>
      </c>
      <c r="D59" s="122" t="s">
        <v>312</v>
      </c>
      <c r="E59" s="40">
        <v>1</v>
      </c>
      <c r="F59" s="124" t="s">
        <v>277</v>
      </c>
      <c r="G59" s="124" t="s">
        <v>275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39.6">
      <c r="A60" s="153" t="s">
        <v>278</v>
      </c>
      <c r="B60" s="122">
        <v>28</v>
      </c>
      <c r="C60" s="124" t="s">
        <v>282</v>
      </c>
      <c r="D60" s="122" t="s">
        <v>312</v>
      </c>
      <c r="E60" s="40">
        <v>1</v>
      </c>
      <c r="F60" s="124" t="s">
        <v>283</v>
      </c>
      <c r="G60" s="124" t="s">
        <v>286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39.6">
      <c r="A61" s="153"/>
      <c r="B61" s="122">
        <v>29</v>
      </c>
      <c r="C61" s="124" t="s">
        <v>284</v>
      </c>
      <c r="D61" s="122" t="s">
        <v>312</v>
      </c>
      <c r="E61" s="40">
        <v>1</v>
      </c>
      <c r="F61" s="124" t="s">
        <v>285</v>
      </c>
      <c r="G61" s="124" t="s">
        <v>287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39.6">
      <c r="A62" s="153"/>
      <c r="B62" s="122">
        <v>30</v>
      </c>
      <c r="C62" s="124" t="s">
        <v>288</v>
      </c>
      <c r="D62" s="122" t="s">
        <v>312</v>
      </c>
      <c r="E62" s="40">
        <v>1</v>
      </c>
      <c r="F62" s="124" t="s">
        <v>289</v>
      </c>
      <c r="G62" s="124" t="s">
        <v>290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26.4">
      <c r="A63" s="153" t="s">
        <v>291</v>
      </c>
      <c r="B63" s="152">
        <v>31</v>
      </c>
      <c r="C63" s="151" t="s">
        <v>292</v>
      </c>
      <c r="D63" s="150" t="s">
        <v>312</v>
      </c>
      <c r="E63" s="40">
        <v>1</v>
      </c>
      <c r="F63" s="124" t="s">
        <v>293</v>
      </c>
      <c r="G63" s="124" t="s">
        <v>294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153"/>
      <c r="B64" s="152"/>
      <c r="C64" s="151"/>
      <c r="D64" s="150"/>
      <c r="E64" s="40">
        <v>2</v>
      </c>
      <c r="F64" s="124" t="s">
        <v>295</v>
      </c>
      <c r="G64" s="124" t="s">
        <v>296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26.4">
      <c r="A65" s="153"/>
      <c r="B65" s="152">
        <v>32</v>
      </c>
      <c r="C65" s="151" t="s">
        <v>297</v>
      </c>
      <c r="D65" s="150" t="s">
        <v>312</v>
      </c>
      <c r="E65" s="40">
        <v>1</v>
      </c>
      <c r="F65" s="124" t="s">
        <v>298</v>
      </c>
      <c r="G65" s="124" t="s">
        <v>300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153"/>
      <c r="B66" s="152"/>
      <c r="C66" s="151"/>
      <c r="D66" s="150"/>
      <c r="E66" s="40">
        <v>2</v>
      </c>
      <c r="F66" s="124" t="s">
        <v>295</v>
      </c>
      <c r="G66" s="124" t="s">
        <v>299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26.4">
      <c r="A67" s="153"/>
      <c r="B67" s="152">
        <v>33</v>
      </c>
      <c r="C67" s="151" t="s">
        <v>301</v>
      </c>
      <c r="D67" s="150" t="s">
        <v>312</v>
      </c>
      <c r="E67" s="40">
        <v>1</v>
      </c>
      <c r="F67" s="124" t="s">
        <v>302</v>
      </c>
      <c r="G67" s="124" t="s">
        <v>303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153"/>
      <c r="B68" s="152"/>
      <c r="C68" s="151"/>
      <c r="D68" s="150"/>
      <c r="E68" s="40">
        <v>2</v>
      </c>
      <c r="F68" s="124" t="s">
        <v>295</v>
      </c>
      <c r="G68" s="124" t="s">
        <v>299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26.4">
      <c r="A69" s="153"/>
      <c r="B69" s="152">
        <v>34</v>
      </c>
      <c r="C69" s="151" t="s">
        <v>304</v>
      </c>
      <c r="D69" s="150" t="s">
        <v>312</v>
      </c>
      <c r="E69" s="40">
        <v>1</v>
      </c>
      <c r="F69" s="124" t="s">
        <v>305</v>
      </c>
      <c r="G69" s="124" t="s">
        <v>306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153"/>
      <c r="B70" s="152"/>
      <c r="C70" s="151"/>
      <c r="D70" s="150"/>
      <c r="E70" s="40">
        <v>2</v>
      </c>
      <c r="F70" s="124" t="s">
        <v>295</v>
      </c>
      <c r="G70" s="124" t="s">
        <v>299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28.8">
      <c r="A71" s="153" t="s">
        <v>307</v>
      </c>
      <c r="B71" s="152">
        <v>35</v>
      </c>
      <c r="C71" s="151" t="s">
        <v>309</v>
      </c>
      <c r="D71" s="150" t="s">
        <v>312</v>
      </c>
      <c r="E71" s="111">
        <v>1</v>
      </c>
      <c r="F71" s="115" t="s">
        <v>181</v>
      </c>
      <c r="G71" s="113" t="s">
        <v>182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ht="28.8">
      <c r="A72" s="151"/>
      <c r="B72" s="152"/>
      <c r="C72" s="151"/>
      <c r="D72" s="150"/>
      <c r="E72" s="111">
        <v>2</v>
      </c>
      <c r="F72" s="115" t="s">
        <v>183</v>
      </c>
      <c r="G72" s="113" t="s">
        <v>184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ht="14.4">
      <c r="A73" s="151"/>
      <c r="B73" s="152"/>
      <c r="C73" s="151"/>
      <c r="D73" s="150"/>
      <c r="E73" s="111">
        <v>3</v>
      </c>
      <c r="F73" s="115" t="s">
        <v>185</v>
      </c>
      <c r="G73" s="113" t="s">
        <v>308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>
      <c r="A74" s="117"/>
      <c r="B74" s="117"/>
      <c r="C74" s="117"/>
      <c r="D74" s="117"/>
    </row>
    <row r="75" spans="1:18">
      <c r="A75" s="117"/>
      <c r="B75" s="117"/>
      <c r="C75" s="117"/>
      <c r="D75" s="117"/>
    </row>
    <row r="76" spans="1:18">
      <c r="A76" s="117"/>
      <c r="B76" s="117"/>
      <c r="C76" s="117"/>
      <c r="D76" s="117"/>
    </row>
    <row r="77" spans="1:18">
      <c r="A77" s="117"/>
      <c r="B77" s="117"/>
      <c r="C77" s="117"/>
      <c r="D77" s="117"/>
    </row>
    <row r="78" spans="1:18">
      <c r="A78" s="117"/>
      <c r="B78" s="117"/>
      <c r="C78" s="117"/>
      <c r="D78" s="117"/>
    </row>
    <row r="79" spans="1:18">
      <c r="A79" s="117"/>
      <c r="B79" s="117"/>
      <c r="C79" s="117"/>
      <c r="D79" s="117"/>
    </row>
    <row r="80" spans="1:18">
      <c r="A80" s="117"/>
      <c r="B80" s="117"/>
      <c r="C80" s="117"/>
      <c r="D80" s="117"/>
    </row>
    <row r="81" spans="1:4">
      <c r="A81" s="117"/>
      <c r="B81" s="117"/>
      <c r="C81" s="117"/>
      <c r="D81" s="117"/>
    </row>
    <row r="82" spans="1:4">
      <c r="A82" s="117"/>
      <c r="B82" s="117"/>
      <c r="C82" s="117"/>
      <c r="D82" s="117"/>
    </row>
    <row r="83" spans="1:4">
      <c r="A83" s="117"/>
      <c r="B83" s="117"/>
      <c r="C83" s="117"/>
      <c r="D83" s="117"/>
    </row>
    <row r="84" spans="1:4">
      <c r="A84" s="117"/>
      <c r="B84" s="117"/>
      <c r="C84" s="117"/>
      <c r="D84" s="117"/>
    </row>
    <row r="85" spans="1:4">
      <c r="A85" s="117"/>
      <c r="B85" s="117"/>
      <c r="C85" s="117"/>
      <c r="D85" s="117"/>
    </row>
    <row r="86" spans="1:4">
      <c r="A86" s="117"/>
      <c r="B86" s="117"/>
      <c r="C86" s="117"/>
      <c r="D86" s="117"/>
    </row>
    <row r="87" spans="1:4">
      <c r="A87" s="117"/>
      <c r="B87" s="117"/>
      <c r="C87" s="117"/>
      <c r="D87" s="117"/>
    </row>
    <row r="88" spans="1:4">
      <c r="A88" s="117"/>
      <c r="B88" s="117"/>
      <c r="C88" s="117"/>
      <c r="D88" s="117"/>
    </row>
    <row r="89" spans="1:4">
      <c r="A89" s="117"/>
      <c r="B89" s="117"/>
      <c r="C89" s="117"/>
      <c r="D89" s="117"/>
    </row>
    <row r="90" spans="1:4">
      <c r="A90" s="117"/>
      <c r="B90" s="117"/>
      <c r="C90" s="117"/>
      <c r="D90" s="117"/>
    </row>
    <row r="91" spans="1:4">
      <c r="A91" s="117"/>
      <c r="B91" s="117"/>
      <c r="C91" s="117"/>
      <c r="D91" s="117"/>
    </row>
    <row r="92" spans="1:4">
      <c r="A92" s="117"/>
      <c r="B92" s="117"/>
      <c r="C92" s="117"/>
      <c r="D92" s="117"/>
    </row>
    <row r="93" spans="1:4">
      <c r="A93" s="117"/>
      <c r="B93" s="117"/>
      <c r="C93" s="117"/>
      <c r="D93" s="117"/>
    </row>
    <row r="94" spans="1:4">
      <c r="A94" s="117"/>
      <c r="B94" s="117"/>
      <c r="C94" s="117"/>
      <c r="D94" s="117"/>
    </row>
  </sheetData>
  <mergeCells count="52">
    <mergeCell ref="D18:D20"/>
    <mergeCell ref="B21:B23"/>
    <mergeCell ref="C21:C23"/>
    <mergeCell ref="D21:D23"/>
    <mergeCell ref="B6:B9"/>
    <mergeCell ref="C6:C9"/>
    <mergeCell ref="A18:A23"/>
    <mergeCell ref="B18:B20"/>
    <mergeCell ref="C18:C20"/>
    <mergeCell ref="A24:A27"/>
    <mergeCell ref="B24:B27"/>
    <mergeCell ref="C24:C27"/>
    <mergeCell ref="D24:D27"/>
    <mergeCell ref="A28:A38"/>
    <mergeCell ref="B28:B30"/>
    <mergeCell ref="C28:C30"/>
    <mergeCell ref="D28:D30"/>
    <mergeCell ref="B31:B32"/>
    <mergeCell ref="C31:C32"/>
    <mergeCell ref="A47:A50"/>
    <mergeCell ref="D31:D32"/>
    <mergeCell ref="B33:B35"/>
    <mergeCell ref="C33:C35"/>
    <mergeCell ref="D33:D35"/>
    <mergeCell ref="B36:B38"/>
    <mergeCell ref="C36:C38"/>
    <mergeCell ref="D36:D38"/>
    <mergeCell ref="A39:A44"/>
    <mergeCell ref="A45:A46"/>
    <mergeCell ref="B45:B46"/>
    <mergeCell ref="C45:C46"/>
    <mergeCell ref="D45:D46"/>
    <mergeCell ref="A51:A54"/>
    <mergeCell ref="A55:A59"/>
    <mergeCell ref="A60:A62"/>
    <mergeCell ref="A63:A70"/>
    <mergeCell ref="B63:B64"/>
    <mergeCell ref="B69:B70"/>
    <mergeCell ref="D63:D64"/>
    <mergeCell ref="B65:B66"/>
    <mergeCell ref="C65:C66"/>
    <mergeCell ref="D65:D66"/>
    <mergeCell ref="B67:B68"/>
    <mergeCell ref="C67:C68"/>
    <mergeCell ref="D67:D68"/>
    <mergeCell ref="C63:C64"/>
    <mergeCell ref="D69:D70"/>
    <mergeCell ref="A71:A73"/>
    <mergeCell ref="B71:B73"/>
    <mergeCell ref="C71:C73"/>
    <mergeCell ref="D71:D73"/>
    <mergeCell ref="C69:C70"/>
  </mergeCells>
  <conditionalFormatting sqref="N18:N25">
    <cfRule type="cellIs" dxfId="877" priority="21" stopIfTrue="1" operator="equal">
      <formula>$G$6</formula>
    </cfRule>
    <cfRule type="cellIs" dxfId="876" priority="22" stopIfTrue="1" operator="equal">
      <formula>$G$13</formula>
    </cfRule>
    <cfRule type="cellIs" dxfId="875" priority="23" stopIfTrue="1" operator="equal">
      <formula>$G$12</formula>
    </cfRule>
    <cfRule type="cellIs" dxfId="874" priority="24" stopIfTrue="1" operator="equal">
      <formula>$G$11</formula>
    </cfRule>
    <cfRule type="cellIs" dxfId="873" priority="25" stopIfTrue="1" operator="equal">
      <formula>$G$10</formula>
    </cfRule>
    <cfRule type="cellIs" dxfId="872" priority="26" stopIfTrue="1" operator="equal">
      <formula>$G$9</formula>
    </cfRule>
    <cfRule type="cellIs" dxfId="871" priority="27" stopIfTrue="1" operator="equal">
      <formula>$G$8</formula>
    </cfRule>
    <cfRule type="cellIs" dxfId="870" priority="28" stopIfTrue="1" operator="equal">
      <formula>$G$7</formula>
    </cfRule>
    <cfRule type="cellIs" dxfId="869" priority="29" stopIfTrue="1" operator="equal">
      <formula>$H$6</formula>
    </cfRule>
    <cfRule type="cellIs" dxfId="868" priority="30" stopIfTrue="1" operator="equal">
      <formula>$H$13</formula>
    </cfRule>
    <cfRule type="cellIs" dxfId="867" priority="31" stopIfTrue="1" operator="equal">
      <formula>$H$12</formula>
    </cfRule>
    <cfRule type="cellIs" dxfId="866" priority="32" stopIfTrue="1" operator="equal">
      <formula>$H$11</formula>
    </cfRule>
    <cfRule type="cellIs" dxfId="865" priority="33" stopIfTrue="1" operator="equal">
      <formula>$H$10</formula>
    </cfRule>
    <cfRule type="cellIs" dxfId="864" priority="34" stopIfTrue="1" operator="equal">
      <formula>$H$9</formula>
    </cfRule>
    <cfRule type="cellIs" dxfId="863" priority="35" stopIfTrue="1" operator="equal">
      <formula>$H$8</formula>
    </cfRule>
    <cfRule type="cellIs" dxfId="862" priority="36" stopIfTrue="1" operator="equal">
      <formula>$H$7</formula>
    </cfRule>
    <cfRule type="cellIs" dxfId="861" priority="37" stopIfTrue="1" operator="equal">
      <formula>$G$11</formula>
    </cfRule>
    <cfRule type="cellIs" dxfId="860" priority="38" stopIfTrue="1" operator="equal">
      <formula>$G$9</formula>
    </cfRule>
    <cfRule type="cellIs" dxfId="859" priority="39" stopIfTrue="1" operator="equal">
      <formula>$G$8</formula>
    </cfRule>
    <cfRule type="cellIs" dxfId="858" priority="40" stopIfTrue="1" operator="equal">
      <formula>$G$12</formula>
    </cfRule>
    <cfRule type="cellIs" dxfId="857" priority="41" stopIfTrue="1" operator="equal">
      <formula>$G$10</formula>
    </cfRule>
    <cfRule type="cellIs" dxfId="856" priority="43" stopIfTrue="1" operator="equal">
      <formula>"Obsolete"</formula>
    </cfRule>
    <cfRule type="cellIs" dxfId="855" priority="44" stopIfTrue="1" operator="equal">
      <formula>$G$7</formula>
    </cfRule>
    <cfRule type="cellIs" dxfId="854" priority="45" stopIfTrue="1" operator="equal">
      <formula>"Obsolete"</formula>
    </cfRule>
    <cfRule type="cellIs" dxfId="853" priority="46" stopIfTrue="1" operator="equal">
      <formula>$H$7</formula>
    </cfRule>
    <cfRule type="cellIs" dxfId="852" priority="47" stopIfTrue="1" operator="equal">
      <formula>$H$13</formula>
    </cfRule>
    <cfRule type="cellIs" dxfId="851" priority="48" stopIfTrue="1" operator="equal">
      <formula>$H$12</formula>
    </cfRule>
    <cfRule type="cellIs" dxfId="850" priority="49" stopIfTrue="1" operator="equal">
      <formula>$H$10</formula>
    </cfRule>
    <cfRule type="cellIs" dxfId="849" priority="50" stopIfTrue="1" operator="equal">
      <formula>$H$11</formula>
    </cfRule>
    <cfRule type="cellIs" dxfId="848" priority="51" stopIfTrue="1" operator="equal">
      <formula>$H$9</formula>
    </cfRule>
    <cfRule type="cellIs" dxfId="847" priority="52" stopIfTrue="1" operator="equal">
      <formula>$H$8</formula>
    </cfRule>
    <cfRule type="cellIs" dxfId="846" priority="53" stopIfTrue="1" operator="equal">
      <formula>$H$6</formula>
    </cfRule>
  </conditionalFormatting>
  <conditionalFormatting sqref="N1:O1 N7:O15 N45:O65424">
    <cfRule type="cellIs" dxfId="845" priority="95" stopIfTrue="1" operator="equal">
      <formula>"Obsolete"</formula>
    </cfRule>
    <cfRule type="cellIs" dxfId="844" priority="96" stopIfTrue="1" operator="equal">
      <formula>$H$7</formula>
    </cfRule>
    <cfRule type="cellIs" dxfId="843" priority="97" stopIfTrue="1" operator="equal">
      <formula>$H$13</formula>
    </cfRule>
    <cfRule type="cellIs" dxfId="842" priority="98" stopIfTrue="1" operator="equal">
      <formula>$H$12</formula>
    </cfRule>
    <cfRule type="cellIs" dxfId="841" priority="99" stopIfTrue="1" operator="equal">
      <formula>$H$10</formula>
    </cfRule>
    <cfRule type="cellIs" dxfId="840" priority="100" stopIfTrue="1" operator="equal">
      <formula>$H$11</formula>
    </cfRule>
    <cfRule type="cellIs" dxfId="839" priority="101" stopIfTrue="1" operator="equal">
      <formula>$H$9</formula>
    </cfRule>
    <cfRule type="cellIs" dxfId="838" priority="102" stopIfTrue="1" operator="equal">
      <formula>$H$8</formula>
    </cfRule>
    <cfRule type="cellIs" dxfId="837" priority="103" stopIfTrue="1" operator="equal">
      <formula>$H$6</formula>
    </cfRule>
  </conditionalFormatting>
  <conditionalFormatting sqref="N1:O1 N7:O15 N45:O65242">
    <cfRule type="cellIs" dxfId="836" priority="94" stopIfTrue="1" operator="equal">
      <formula>$G$7</formula>
    </cfRule>
  </conditionalFormatting>
  <conditionalFormatting sqref="N1:O1 N45:O65242">
    <cfRule type="cellIs" dxfId="835" priority="87" stopIfTrue="1" operator="equal">
      <formula>$G$11</formula>
    </cfRule>
    <cfRule type="cellIs" dxfId="834" priority="88" stopIfTrue="1" operator="equal">
      <formula>$G$9</formula>
    </cfRule>
    <cfRule type="cellIs" dxfId="833" priority="89" stopIfTrue="1" operator="equal">
      <formula>$G$8</formula>
    </cfRule>
    <cfRule type="cellIs" dxfId="832" priority="90" stopIfTrue="1" operator="equal">
      <formula>$G$12</formula>
    </cfRule>
    <cfRule type="cellIs" dxfId="831" priority="91" stopIfTrue="1" operator="equal">
      <formula>$G$10</formula>
    </cfRule>
    <cfRule type="cellIs" dxfId="830" priority="92" stopIfTrue="1" operator="equal">
      <formula>$G$13</formula>
    </cfRule>
    <cfRule type="cellIs" dxfId="829" priority="93" stopIfTrue="1" operator="equal">
      <formula>"Obsolete"</formula>
    </cfRule>
  </conditionalFormatting>
  <conditionalFormatting sqref="N7:O16">
    <cfRule type="cellIs" dxfId="828" priority="3" stopIfTrue="1" operator="equal">
      <formula>$G$6</formula>
    </cfRule>
    <cfRule type="cellIs" dxfId="827" priority="4" stopIfTrue="1" operator="equal">
      <formula>$G$11</formula>
    </cfRule>
    <cfRule type="cellIs" dxfId="826" priority="5" stopIfTrue="1" operator="equal">
      <formula>$G$9</formula>
    </cfRule>
    <cfRule type="cellIs" dxfId="825" priority="6" stopIfTrue="1" operator="equal">
      <formula>$G$8</formula>
    </cfRule>
    <cfRule type="cellIs" dxfId="824" priority="7" stopIfTrue="1" operator="equal">
      <formula>$G$12</formula>
    </cfRule>
    <cfRule type="cellIs" dxfId="823" priority="8" stopIfTrue="1" operator="equal">
      <formula>$G$10</formula>
    </cfRule>
    <cfRule type="cellIs" dxfId="822" priority="9" stopIfTrue="1" operator="equal">
      <formula>$G$13</formula>
    </cfRule>
    <cfRule type="cellIs" dxfId="821" priority="12" stopIfTrue="1" operator="equal">
      <formula>"Obsolete"</formula>
    </cfRule>
  </conditionalFormatting>
  <conditionalFormatting sqref="N16:O16">
    <cfRule type="cellIs" dxfId="820" priority="10" stopIfTrue="1" operator="equal">
      <formula>"Obsolete"</formula>
    </cfRule>
    <cfRule type="cellIs" dxfId="819" priority="11" stopIfTrue="1" operator="equal">
      <formula>$G$7</formula>
    </cfRule>
    <cfRule type="cellIs" dxfId="818" priority="13" stopIfTrue="1" operator="equal">
      <formula>$H$7</formula>
    </cfRule>
    <cfRule type="cellIs" dxfId="817" priority="14" stopIfTrue="1" operator="equal">
      <formula>$H$13</formula>
    </cfRule>
    <cfRule type="cellIs" dxfId="816" priority="15" stopIfTrue="1" operator="equal">
      <formula>$H$12</formula>
    </cfRule>
    <cfRule type="cellIs" dxfId="815" priority="16" stopIfTrue="1" operator="equal">
      <formula>$H$10</formula>
    </cfRule>
    <cfRule type="cellIs" dxfId="814" priority="17" stopIfTrue="1" operator="equal">
      <formula>$H$11</formula>
    </cfRule>
    <cfRule type="cellIs" dxfId="813" priority="18" stopIfTrue="1" operator="equal">
      <formula>$H$9</formula>
    </cfRule>
    <cfRule type="cellIs" dxfId="812" priority="19" stopIfTrue="1" operator="equal">
      <formula>$H$8</formula>
    </cfRule>
    <cfRule type="cellIs" dxfId="811" priority="20" stopIfTrue="1" operator="equal">
      <formula>$H$6</formula>
    </cfRule>
  </conditionalFormatting>
  <conditionalFormatting sqref="N18:O23 N1:O1 N45:O65242">
    <cfRule type="cellIs" dxfId="810" priority="86" stopIfTrue="1" operator="equal">
      <formula>$G$6</formula>
    </cfRule>
  </conditionalFormatting>
  <conditionalFormatting sqref="N18:O23">
    <cfRule type="cellIs" dxfId="809" priority="42" stopIfTrue="1" operator="equal">
      <formula>$G$13</formula>
    </cfRule>
  </conditionalFormatting>
  <conditionalFormatting sqref="N24:O25">
    <cfRule type="cellIs" dxfId="808" priority="1" stopIfTrue="1" operator="equal">
      <formula>$G$13</formula>
    </cfRule>
    <cfRule type="cellIs" dxfId="807" priority="2" stopIfTrue="1" operator="equal">
      <formula>$G$6</formula>
    </cfRule>
  </conditionalFormatting>
  <conditionalFormatting sqref="O18:O25">
    <cfRule type="cellIs" dxfId="806" priority="54" stopIfTrue="1" operator="equal">
      <formula>$G$12</formula>
    </cfRule>
    <cfRule type="cellIs" dxfId="805" priority="55" stopIfTrue="1" operator="equal">
      <formula>$G$11</formula>
    </cfRule>
    <cfRule type="cellIs" dxfId="804" priority="56" stopIfTrue="1" operator="equal">
      <formula>$G$10</formula>
    </cfRule>
    <cfRule type="cellIs" dxfId="803" priority="57" stopIfTrue="1" operator="equal">
      <formula>$G$9</formula>
    </cfRule>
    <cfRule type="cellIs" dxfId="802" priority="58" stopIfTrue="1" operator="equal">
      <formula>$G$8</formula>
    </cfRule>
    <cfRule type="cellIs" dxfId="801" priority="59" stopIfTrue="1" operator="equal">
      <formula>$G$7</formula>
    </cfRule>
    <cfRule type="cellIs" dxfId="800" priority="60" stopIfTrue="1" operator="equal">
      <formula>$H$6</formula>
    </cfRule>
    <cfRule type="cellIs" dxfId="799" priority="61" stopIfTrue="1" operator="equal">
      <formula>$H$13</formula>
    </cfRule>
    <cfRule type="cellIs" dxfId="798" priority="62" stopIfTrue="1" operator="equal">
      <formula>$H$12</formula>
    </cfRule>
    <cfRule type="cellIs" dxfId="797" priority="63" stopIfTrue="1" operator="equal">
      <formula>$H$11</formula>
    </cfRule>
    <cfRule type="cellIs" dxfId="796" priority="64" stopIfTrue="1" operator="equal">
      <formula>$H$10</formula>
    </cfRule>
    <cfRule type="cellIs" dxfId="795" priority="65" stopIfTrue="1" operator="equal">
      <formula>$H$9</formula>
    </cfRule>
    <cfRule type="cellIs" dxfId="794" priority="66" stopIfTrue="1" operator="equal">
      <formula>$H$8</formula>
    </cfRule>
    <cfRule type="cellIs" dxfId="793" priority="67" stopIfTrue="1" operator="equal">
      <formula>$H$7</formula>
    </cfRule>
    <cfRule type="cellIs" dxfId="792" priority="68" stopIfTrue="1" operator="equal">
      <formula>$G$6</formula>
    </cfRule>
    <cfRule type="cellIs" dxfId="791" priority="69" stopIfTrue="1" operator="equal">
      <formula>$G$11</formula>
    </cfRule>
    <cfRule type="cellIs" dxfId="790" priority="70" stopIfTrue="1" operator="equal">
      <formula>$G$9</formula>
    </cfRule>
    <cfRule type="cellIs" dxfId="789" priority="71" stopIfTrue="1" operator="equal">
      <formula>$G$8</formula>
    </cfRule>
    <cfRule type="cellIs" dxfId="788" priority="72" stopIfTrue="1" operator="equal">
      <formula>$G$12</formula>
    </cfRule>
    <cfRule type="cellIs" dxfId="787" priority="73" stopIfTrue="1" operator="equal">
      <formula>$G$10</formula>
    </cfRule>
    <cfRule type="cellIs" dxfId="786" priority="74" stopIfTrue="1" operator="equal">
      <formula>$G$13</formula>
    </cfRule>
    <cfRule type="cellIs" dxfId="785" priority="75" stopIfTrue="1" operator="equal">
      <formula>"Obsolete"</formula>
    </cfRule>
    <cfRule type="cellIs" dxfId="784" priority="76" stopIfTrue="1" operator="equal">
      <formula>$G$7</formula>
    </cfRule>
    <cfRule type="cellIs" dxfId="783" priority="77" stopIfTrue="1" operator="equal">
      <formula>"Obsolete"</formula>
    </cfRule>
    <cfRule type="cellIs" dxfId="782" priority="78" stopIfTrue="1" operator="equal">
      <formula>$H$7</formula>
    </cfRule>
    <cfRule type="cellIs" dxfId="781" priority="79" stopIfTrue="1" operator="equal">
      <formula>$H$13</formula>
    </cfRule>
    <cfRule type="cellIs" dxfId="780" priority="80" stopIfTrue="1" operator="equal">
      <formula>$H$12</formula>
    </cfRule>
    <cfRule type="cellIs" dxfId="779" priority="81" stopIfTrue="1" operator="equal">
      <formula>$H$10</formula>
    </cfRule>
    <cfRule type="cellIs" dxfId="778" priority="82" stopIfTrue="1" operator="equal">
      <formula>$H$11</formula>
    </cfRule>
    <cfRule type="cellIs" dxfId="777" priority="83" stopIfTrue="1" operator="equal">
      <formula>$H$9</formula>
    </cfRule>
    <cfRule type="cellIs" dxfId="776" priority="84" stopIfTrue="1" operator="equal">
      <formula>$H$8</formula>
    </cfRule>
    <cfRule type="cellIs" dxfId="775" priority="85" stopIfTrue="1" operator="equal">
      <formula>$H$6</formula>
    </cfRule>
  </conditionalFormatting>
  <dataValidations count="5">
    <dataValidation type="list" allowBlank="1" showInputMessage="1" showErrorMessage="1" sqref="N18:O65242" xr:uid="{5D6FEB64-107D-47FE-BFEA-E97477AA6E9B}">
      <formula1>TestResult</formula1>
    </dataValidation>
    <dataValidation type="list" allowBlank="1" showInputMessage="1" showErrorMessage="1" sqref="K18:K1048576" xr:uid="{B1777670-B8A5-4BEE-AD28-868CC2E9BBFE}">
      <formula1>"High, Medium, Low"</formula1>
    </dataValidation>
    <dataValidation type="list" allowBlank="1" showInputMessage="1" showErrorMessage="1" sqref="L18:L1048576" xr:uid="{030798A5-7BFE-44CF-A9FD-EC37B1C5DA77}">
      <formula1>"Yes, No"</formula1>
    </dataValidation>
    <dataValidation type="list" allowBlank="1" showInputMessage="1" showErrorMessage="1" sqref="M18:M20 M26:M65242" xr:uid="{128C0E4A-9241-4CFD-A4C7-6A254AD50743}">
      <formula1>ExecutionPriority</formula1>
    </dataValidation>
    <dataValidation type="list" allowBlank="1" showInputMessage="1" showErrorMessage="1" sqref="C3 P4" xr:uid="{55009917-E4D0-462B-95CD-6D07FC19C41A}">
      <formula1>QCResource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8D50DC4DB7224AB7C1D8C6F04E15DA" ma:contentTypeVersion="5" ma:contentTypeDescription="Create a new document." ma:contentTypeScope="" ma:versionID="aac8e0012f14e9ad83a40d110e9fb6ad">
  <xsd:schema xmlns:xsd="http://www.w3.org/2001/XMLSchema" xmlns:xs="http://www.w3.org/2001/XMLSchema" xmlns:p="http://schemas.microsoft.com/office/2006/metadata/properties" xmlns:ns2="4e1f0fd2-6937-4c07-b35b-7c82f4770dfe" targetNamespace="http://schemas.microsoft.com/office/2006/metadata/properties" ma:root="true" ma:fieldsID="263968d085515ffc13016c8238f8503e" ns2:_="">
    <xsd:import namespace="4e1f0fd2-6937-4c07-b35b-7c82f4770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f0fd2-6937-4c07-b35b-7c82f4770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0FCD98-36EA-4E1D-9082-BA1A8E05571F}">
  <ds:schemaRefs/>
</ds:datastoreItem>
</file>

<file path=customXml/itemProps2.xml><?xml version="1.0" encoding="utf-8"?>
<ds:datastoreItem xmlns:ds="http://schemas.openxmlformats.org/officeDocument/2006/customXml" ds:itemID="{E9E4A6CE-8BC4-472E-9037-BABFE0B55305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4e1f0fd2-6937-4c07-b35b-7c82f4770dfe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B9E020F-2A0F-4DBE-8DD2-89BB0B5418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Cover Page</vt:lpstr>
      <vt:lpstr>Guideline</vt:lpstr>
      <vt:lpstr>Lookup</vt:lpstr>
      <vt:lpstr>Summary</vt:lpstr>
      <vt:lpstr>Req Traceability Matrix</vt:lpstr>
      <vt:lpstr>Execution List</vt:lpstr>
      <vt:lpstr>Execution Report</vt:lpstr>
      <vt:lpstr>Chrome</vt:lpstr>
      <vt:lpstr>Safari</vt:lpstr>
      <vt:lpstr>Mobile</vt:lpstr>
      <vt:lpstr>TC_Classi Nave</vt:lpstr>
      <vt:lpstr>TC_Dichiaranti</vt:lpstr>
      <vt:lpstr>TC_Magazzini</vt:lpstr>
      <vt:lpstr>TC_Navi</vt:lpstr>
      <vt:lpstr>TC_Page 16</vt:lpstr>
      <vt:lpstr>TC_Page 17</vt:lpstr>
      <vt:lpstr>TC_Page 18</vt:lpstr>
      <vt:lpstr>TC_Page 19</vt:lpstr>
      <vt:lpstr>TC_Page 20</vt:lpstr>
      <vt:lpstr>Screens</vt:lpstr>
      <vt:lpstr>ExecutionPriority</vt:lpstr>
      <vt:lpstr>QCResource</vt:lpstr>
      <vt:lpstr>RequirementID</vt:lpstr>
      <vt:lpstr>SourceDocument</vt:lpstr>
      <vt:lpstr>TestResult</vt:lpstr>
      <vt:lpstr>YesNo</vt:lpstr>
    </vt:vector>
  </TitlesOfParts>
  <Company>CSC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Legion</cp:lastModifiedBy>
  <dcterms:created xsi:type="dcterms:W3CDTF">2011-08-17T05:40:00Z</dcterms:created>
  <dcterms:modified xsi:type="dcterms:W3CDTF">2023-06-26T16:11:55Z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0x0101003C8D50DC4DB7224AB7C1D8C6F04E15DA</vt:lpwstr>
  </property>
  <property fmtid="{D5CDD505-2E9C-101B-9397-08002B2CF9AE}" pid="3" name="ICV">
    <vt:lpwstr>F16612A9C4494E87A940082D60A08500</vt:lpwstr>
  </property>
  <property fmtid="{D5CDD505-2E9C-101B-9397-08002B2CF9AE}" pid="4" name="KSOProductBuildVer">
    <vt:lpwstr>1033-11.2.0.11537</vt:lpwstr>
  </property>
</Properties>
</file>