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/>
  <mc:AlternateContent xmlns:mc="http://schemas.openxmlformats.org/markup-compatibility/2006">
    <mc:Choice Requires="x15">
      <x15ac:absPath xmlns:x15ac="http://schemas.microsoft.com/office/spreadsheetml/2010/11/ac" url="C:\annken\2023年度ｲﾝﾀｰﾝﾌﾟﾛｸﾞﾗﾑ\"/>
    </mc:Choice>
  </mc:AlternateContent>
  <xr:revisionPtr revIDLastSave="22" documentId="11_8390209C72B4C9195F215ABC2310FEB54933C6AD" xr6:coauthVersionLast="47" xr6:coauthVersionMax="47" xr10:uidLastSave="{451CCEC0-3811-4979-9202-79BDA367102A}"/>
  <bookViews>
    <workbookView xWindow="0" yWindow="0" windowWidth="27030" windowHeight="11745" tabRatio="843" firstSheet="5" activeTab="5" xr2:uid="{00000000-000D-0000-FFFF-FFFF00000000}"/>
  </bookViews>
  <sheets>
    <sheet name="表紙" sheetId="1" r:id="rId1"/>
    <sheet name="改訂履歴" sheetId="2" r:id="rId2"/>
    <sheet name="1.概要" sheetId="3" r:id="rId3"/>
    <sheet name="2. 環境" sheetId="4" r:id="rId4"/>
    <sheet name="3. テスト項目一覧" sheetId="12" r:id="rId5"/>
    <sheet name="UART_Avg_Send" sheetId="10" r:id="rId6"/>
    <sheet name="結合テスト" sheetId="33" r:id="rId7"/>
  </sheets>
  <definedNames>
    <definedName name="_xlnm._FilterDatabase" localSheetId="5" hidden="1">UART_Avg_Send!$A$5:$J$7</definedName>
    <definedName name="_xlnm.Print_Area" localSheetId="5">UART_Avg_Send!$A$1:$J$9</definedName>
    <definedName name="_xlnm.Print_Area" localSheetId="6">結合テスト!$A$1:$J$18</definedName>
    <definedName name="_xlnm.Print_Area" localSheetId="0">表紙!$A$1:$M$17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2" l="1"/>
  <c r="B7" i="12"/>
  <c r="J4" i="33" l="1"/>
  <c r="J3" i="33"/>
  <c r="J2" i="33"/>
  <c r="G7" i="12" l="1"/>
  <c r="F7" i="12"/>
  <c r="E7" i="12" l="1"/>
  <c r="A8" i="33"/>
  <c r="C3" i="33"/>
  <c r="A9" i="33" l="1"/>
  <c r="A10" i="33" l="1"/>
  <c r="A11" i="33" s="1"/>
  <c r="A12" i="33" s="1"/>
  <c r="A13" i="33" s="1"/>
  <c r="A14" i="33" s="1"/>
  <c r="A15" i="33" s="1"/>
  <c r="A16" i="33" s="1"/>
  <c r="A17" i="33" s="1"/>
  <c r="J1" i="33"/>
  <c r="D7" i="12" s="1"/>
  <c r="I7" i="12" l="1"/>
  <c r="H7" i="12"/>
  <c r="C3" i="10" l="1"/>
  <c r="J1" i="10" l="1"/>
  <c r="D6" i="12" l="1"/>
  <c r="D8" i="12" l="1"/>
  <c r="J4" i="10" l="1"/>
  <c r="G6" i="12" s="1"/>
  <c r="G8" i="12" s="1"/>
  <c r="J3" i="10"/>
  <c r="F6" i="12" s="1"/>
  <c r="F8" i="12" s="1"/>
  <c r="J2" i="10"/>
  <c r="E8" i="12" l="1"/>
  <c r="H8" i="12" s="1"/>
  <c r="I6" i="12"/>
  <c r="H6" i="12"/>
  <c r="I8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E4C1</author>
  </authors>
  <commentList>
    <comment ref="B10" authorId="0" shapeId="0" xr:uid="{00000000-0006-0000-0200-000001000000}">
      <text>
        <r>
          <rPr>
            <sz val="9"/>
            <color indexed="81"/>
            <rFont val="MS P ゴシック"/>
            <family val="3"/>
            <charset val="128"/>
          </rPr>
          <t xml:space="preserve">テスト項目を作成する際に必要な資料を記載する
</t>
        </r>
      </text>
    </comment>
    <comment ref="B12" authorId="0" shapeId="0" xr:uid="{00000000-0006-0000-0200-000002000000}">
      <text>
        <r>
          <rPr>
            <sz val="9"/>
            <color indexed="81"/>
            <rFont val="MS P ゴシック"/>
            <family val="3"/>
            <charset val="128"/>
          </rPr>
          <t xml:space="preserve">各案件でテスト範囲は異なるので、必要な内容を記載する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E4C1</author>
  </authors>
  <commentList>
    <comment ref="A2" authorId="0" shapeId="0" xr:uid="{00000000-0006-0000-0300-000001000000}">
      <text>
        <r>
          <rPr>
            <sz val="9"/>
            <color indexed="81"/>
            <rFont val="MS P ゴシック"/>
            <family val="3"/>
            <charset val="128"/>
          </rPr>
          <t xml:space="preserve">各案件で異なるため、必要な内容を記載する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E4C1</author>
  </authors>
  <commentList>
    <comment ref="A2" authorId="0" shapeId="0" xr:uid="{00000000-0006-0000-0400-000001000000}">
      <text>
        <r>
          <rPr>
            <sz val="9"/>
            <color indexed="81"/>
            <rFont val="MS P ゴシック"/>
            <family val="3"/>
            <charset val="128"/>
          </rPr>
          <t>対象のテスト項目をL6から追記する。
ここでは、結合テストも記載してるが、別ファイルにしても構わない。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E4C1</author>
  </authors>
  <commentList>
    <comment ref="D5" authorId="0" shapeId="0" xr:uid="{00000000-0006-0000-0500-000001000000}">
      <text>
        <r>
          <rPr>
            <sz val="9"/>
            <color indexed="81"/>
            <rFont val="MS P ゴシック"/>
            <family val="3"/>
            <charset val="128"/>
          </rPr>
          <t>この項目を実行する前に行っていく事項がある場合は記載する。
例)
・プログラムを～まで実行しておく
・グローバル変数「xxxを～に設定しておく」</t>
        </r>
      </text>
    </comment>
    <comment ref="E5" authorId="0" shapeId="0" xr:uid="{00000000-0006-0000-0500-000002000000}">
      <text>
        <r>
          <rPr>
            <sz val="9"/>
            <color indexed="81"/>
            <rFont val="MS P ゴシック"/>
            <family val="3"/>
            <charset val="128"/>
          </rPr>
          <t>この項目では、主に引数の値を記載する。</t>
        </r>
      </text>
    </comment>
    <comment ref="F5" authorId="0" shapeId="0" xr:uid="{00000000-0006-0000-0500-000003000000}">
      <text>
        <r>
          <rPr>
            <sz val="9"/>
            <color indexed="81"/>
            <rFont val="MS P ゴシック"/>
            <family val="3"/>
            <charset val="128"/>
          </rPr>
          <t xml:space="preserve">その項目にたいする期待値および期待する動作を記載する。
</t>
        </r>
      </text>
    </comment>
  </commentList>
</comments>
</file>

<file path=xl/sharedStrings.xml><?xml version="1.0" encoding="utf-8"?>
<sst xmlns="http://schemas.openxmlformats.org/spreadsheetml/2006/main" count="122" uniqueCount="97">
  <si>
    <t>テスト項目表</t>
    <rPh sb="3" eb="5">
      <t>コウモク</t>
    </rPh>
    <rPh sb="5" eb="6">
      <t>ヒョウ</t>
    </rPh>
    <phoneticPr fontId="1"/>
  </si>
  <si>
    <t>株式会社アビリカ</t>
    <phoneticPr fontId="1"/>
  </si>
  <si>
    <t>システムソリューション第一事業部</t>
    <rPh sb="11" eb="13">
      <t>ダイイチ</t>
    </rPh>
    <rPh sb="13" eb="15">
      <t>ジギョウ</t>
    </rPh>
    <rPh sb="15" eb="16">
      <t>ブ</t>
    </rPh>
    <phoneticPr fontId="1"/>
  </si>
  <si>
    <t>Rev1.0</t>
    <phoneticPr fontId="1"/>
  </si>
  <si>
    <t>Rev</t>
    <phoneticPr fontId="1"/>
  </si>
  <si>
    <t>日付</t>
    <rPh sb="0" eb="2">
      <t>ヒヅケ</t>
    </rPh>
    <phoneticPr fontId="1"/>
  </si>
  <si>
    <t>内容</t>
    <rPh sb="0" eb="2">
      <t>ナイヨウ</t>
    </rPh>
    <phoneticPr fontId="1"/>
  </si>
  <si>
    <t>R0.1</t>
    <phoneticPr fontId="1"/>
  </si>
  <si>
    <t>初版</t>
  </si>
  <si>
    <t>【1. 概要】</t>
    <rPh sb="4" eb="6">
      <t>ガイヨウ</t>
    </rPh>
    <phoneticPr fontId="1"/>
  </si>
  <si>
    <t>1-1. 目的</t>
    <rPh sb="5" eb="7">
      <t>モクテキ</t>
    </rPh>
    <phoneticPr fontId="1"/>
  </si>
  <si>
    <t>本書は「STKW-118B」のソフトウェアにおけるテスト項目表である。</t>
    <rPh sb="0" eb="2">
      <t>ホンショ</t>
    </rPh>
    <rPh sb="28" eb="30">
      <t>コウモク</t>
    </rPh>
    <rPh sb="30" eb="31">
      <t>ヒョウ</t>
    </rPh>
    <phoneticPr fontId="1"/>
  </si>
  <si>
    <t>1-2. 入力文書</t>
    <rPh sb="5" eb="7">
      <t>ニュウリョク</t>
    </rPh>
    <rPh sb="7" eb="9">
      <t>ブンショ</t>
    </rPh>
    <phoneticPr fontId="1"/>
  </si>
  <si>
    <t>本書の入力文書を以下に示す。</t>
    <rPh sb="0" eb="2">
      <t>ホンショ</t>
    </rPh>
    <rPh sb="3" eb="5">
      <t>ニュウリョク</t>
    </rPh>
    <rPh sb="5" eb="7">
      <t>ブンショ</t>
    </rPh>
    <rPh sb="8" eb="10">
      <t>イカ</t>
    </rPh>
    <rPh sb="11" eb="12">
      <t>シメ</t>
    </rPh>
    <phoneticPr fontId="1"/>
  </si>
  <si>
    <t>文書名</t>
    <rPh sb="0" eb="3">
      <t>ブンショメイ</t>
    </rPh>
    <phoneticPr fontId="1"/>
  </si>
  <si>
    <t>1-3. テスト範囲</t>
    <rPh sb="8" eb="10">
      <t>ハンイ</t>
    </rPh>
    <phoneticPr fontId="1"/>
  </si>
  <si>
    <t>各関数についてテストを実施する。</t>
    <rPh sb="0" eb="1">
      <t>カク</t>
    </rPh>
    <rPh sb="1" eb="3">
      <t>カンスウ</t>
    </rPh>
    <rPh sb="11" eb="13">
      <t>ジッシ</t>
    </rPh>
    <phoneticPr fontId="1"/>
  </si>
  <si>
    <t>CS+ コード生成ツールにより、自動生成された関数は単体テストの対象外とする。</t>
    <rPh sb="16" eb="18">
      <t>ジドウ</t>
    </rPh>
    <rPh sb="18" eb="20">
      <t>セイセイ</t>
    </rPh>
    <rPh sb="23" eb="25">
      <t>カンスウ</t>
    </rPh>
    <rPh sb="26" eb="28">
      <t>タンタイ</t>
    </rPh>
    <rPh sb="32" eb="34">
      <t>タイショウ</t>
    </rPh>
    <rPh sb="34" eb="35">
      <t>ガイ</t>
    </rPh>
    <phoneticPr fontId="1"/>
  </si>
  <si>
    <t>1-4. テスト合否基準</t>
    <rPh sb="8" eb="10">
      <t>ゴウヒ</t>
    </rPh>
    <rPh sb="10" eb="12">
      <t>キジュン</t>
    </rPh>
    <phoneticPr fontId="1"/>
  </si>
  <si>
    <t xml:space="preserve"> </t>
  </si>
  <si>
    <t>全てのケースがOKとなった場合、本テストは合格とする。</t>
    <rPh sb="0" eb="1">
      <t>スベ</t>
    </rPh>
    <rPh sb="13" eb="15">
      <t>バアイ</t>
    </rPh>
    <rPh sb="16" eb="17">
      <t>ホン</t>
    </rPh>
    <rPh sb="21" eb="23">
      <t>ゴウカク</t>
    </rPh>
    <phoneticPr fontId="1"/>
  </si>
  <si>
    <t>テストケースの合否判定方法を以下に示す。</t>
    <rPh sb="7" eb="9">
      <t>ゴウヒ</t>
    </rPh>
    <rPh sb="9" eb="11">
      <t>ハンテイ</t>
    </rPh>
    <rPh sb="11" eb="13">
      <t>ホウホウ</t>
    </rPh>
    <rPh sb="14" eb="16">
      <t>イカ</t>
    </rPh>
    <rPh sb="17" eb="18">
      <t>シメ</t>
    </rPh>
    <phoneticPr fontId="1"/>
  </si>
  <si>
    <t>[判定欄に"OK"と記入する場合]</t>
    <rPh sb="1" eb="3">
      <t>ハンテイ</t>
    </rPh>
    <rPh sb="3" eb="4">
      <t>ラン</t>
    </rPh>
    <rPh sb="10" eb="12">
      <t>キニュウ</t>
    </rPh>
    <rPh sb="14" eb="16">
      <t>バアイ</t>
    </rPh>
    <phoneticPr fontId="1"/>
  </si>
  <si>
    <t>　テストケースに記述されている「入力条件」で「判定条件」と一致している動作</t>
    <rPh sb="8" eb="10">
      <t>キジュツ</t>
    </rPh>
    <rPh sb="16" eb="18">
      <t>ニュウリョク</t>
    </rPh>
    <rPh sb="18" eb="20">
      <t>ジョウケン</t>
    </rPh>
    <rPh sb="23" eb="25">
      <t>ハンテイ</t>
    </rPh>
    <rPh sb="25" eb="27">
      <t>ジョウケン</t>
    </rPh>
    <rPh sb="29" eb="31">
      <t>イッチ</t>
    </rPh>
    <rPh sb="35" eb="37">
      <t>ドウサ</t>
    </rPh>
    <phoneticPr fontId="1"/>
  </si>
  <si>
    <t>[判定欄に"NG"と記入する場合]</t>
    <rPh sb="1" eb="3">
      <t>ハンテイ</t>
    </rPh>
    <rPh sb="3" eb="4">
      <t>ラン</t>
    </rPh>
    <rPh sb="10" eb="12">
      <t>キニュウ</t>
    </rPh>
    <rPh sb="14" eb="16">
      <t>バアイ</t>
    </rPh>
    <phoneticPr fontId="1"/>
  </si>
  <si>
    <t>　テストケースに記述されている「入力条件」で「判定条件」と一致していない動作</t>
    <rPh sb="8" eb="10">
      <t>キジュツ</t>
    </rPh>
    <rPh sb="16" eb="18">
      <t>ニュウリョク</t>
    </rPh>
    <rPh sb="18" eb="20">
      <t>ジョウケン</t>
    </rPh>
    <rPh sb="23" eb="25">
      <t>ハンテイ</t>
    </rPh>
    <rPh sb="25" eb="27">
      <t>ジョウケン</t>
    </rPh>
    <rPh sb="29" eb="31">
      <t>イッチ</t>
    </rPh>
    <rPh sb="36" eb="38">
      <t>ドウサ</t>
    </rPh>
    <phoneticPr fontId="1"/>
  </si>
  <si>
    <t>　NGとなった場合、「NG内容」へその理由を記載する</t>
    <rPh sb="7" eb="9">
      <t>バアイ</t>
    </rPh>
    <rPh sb="13" eb="15">
      <t>ナイヨウ</t>
    </rPh>
    <rPh sb="19" eb="21">
      <t>リユウ</t>
    </rPh>
    <rPh sb="22" eb="24">
      <t>キサイ</t>
    </rPh>
    <phoneticPr fontId="1"/>
  </si>
  <si>
    <t>【2. 環境】</t>
    <rPh sb="4" eb="6">
      <t>カンキョウ</t>
    </rPh>
    <phoneticPr fontId="1"/>
  </si>
  <si>
    <t>2-1. 開発環境</t>
    <rPh sb="5" eb="7">
      <t>カイハツ</t>
    </rPh>
    <rPh sb="7" eb="9">
      <t>カンキョウ</t>
    </rPh>
    <phoneticPr fontId="1"/>
  </si>
  <si>
    <t>CPU</t>
    <phoneticPr fontId="9"/>
  </si>
  <si>
    <t>R7F100GLG2DFB (RL78/G23)</t>
    <phoneticPr fontId="9"/>
  </si>
  <si>
    <t>統合開発環境</t>
    <rPh sb="0" eb="2">
      <t>トウゴウ</t>
    </rPh>
    <rPh sb="2" eb="4">
      <t>カイハツ</t>
    </rPh>
    <rPh sb="4" eb="6">
      <t>カンキョウ</t>
    </rPh>
    <phoneticPr fontId="9"/>
  </si>
  <si>
    <t>ルネサスエレクトロニクス㈱製
統合開発環境 CS+ for CC V8.09.00</t>
    <rPh sb="13" eb="14">
      <t>セイ</t>
    </rPh>
    <phoneticPr fontId="9"/>
  </si>
  <si>
    <t>コンパイラ</t>
    <phoneticPr fontId="9"/>
  </si>
  <si>
    <t>ルネサスエレクトロニクス㈱製
CC-RL V1.11.00
最適化：既定の最適化を行う(オプション指定なし)</t>
    <rPh sb="30" eb="33">
      <t>サイテキカ</t>
    </rPh>
    <phoneticPr fontId="1"/>
  </si>
  <si>
    <t>エミュレータ</t>
    <phoneticPr fontId="9"/>
  </si>
  <si>
    <t>ルネサスエレクトロニクス㈱製
E2-Lite</t>
    <rPh sb="13" eb="14">
      <t>セイ</t>
    </rPh>
    <phoneticPr fontId="9"/>
  </si>
  <si>
    <t>エンディアン</t>
    <phoneticPr fontId="9"/>
  </si>
  <si>
    <t>リトルエンディアン</t>
    <phoneticPr fontId="9"/>
  </si>
  <si>
    <t>開発言語</t>
    <rPh sb="0" eb="2">
      <t>カイハツ</t>
    </rPh>
    <rPh sb="2" eb="4">
      <t>ゲンゴ</t>
    </rPh>
    <phoneticPr fontId="9"/>
  </si>
  <si>
    <t>C</t>
    <phoneticPr fontId="9"/>
  </si>
  <si>
    <t>2-2. ハード環境</t>
    <rPh sb="8" eb="10">
      <t>カンキョウ</t>
    </rPh>
    <phoneticPr fontId="1"/>
  </si>
  <si>
    <t>評価ボード</t>
    <rPh sb="0" eb="2">
      <t>ヒョウカ</t>
    </rPh>
    <phoneticPr fontId="9"/>
  </si>
  <si>
    <t>STKW-118B</t>
    <phoneticPr fontId="1"/>
  </si>
  <si>
    <t>【3. テスト項目一覧】</t>
    <rPh sb="7" eb="9">
      <t>コウモク</t>
    </rPh>
    <rPh sb="9" eb="11">
      <t>イチラン</t>
    </rPh>
    <phoneticPr fontId="1"/>
  </si>
  <si>
    <t>テ　ス　ト　項　目</t>
    <phoneticPr fontId="9"/>
  </si>
  <si>
    <t>機能名</t>
    <rPh sb="0" eb="2">
      <t>キノウ</t>
    </rPh>
    <phoneticPr fontId="9"/>
  </si>
  <si>
    <t>総件数</t>
    <phoneticPr fontId="12"/>
  </si>
  <si>
    <t>OK</t>
    <phoneticPr fontId="9"/>
  </si>
  <si>
    <t>NG</t>
    <phoneticPr fontId="9"/>
  </si>
  <si>
    <t>実施不可</t>
    <rPh sb="0" eb="2">
      <t>ジッシ</t>
    </rPh>
    <rPh sb="2" eb="4">
      <t>フカ</t>
    </rPh>
    <phoneticPr fontId="9"/>
  </si>
  <si>
    <t>テスト
実施率</t>
    <rPh sb="4" eb="6">
      <t>ジッシ</t>
    </rPh>
    <rPh sb="6" eb="7">
      <t>リツ</t>
    </rPh>
    <phoneticPr fontId="12"/>
  </si>
  <si>
    <t>合格率</t>
    <rPh sb="0" eb="2">
      <t>ゴウカク</t>
    </rPh>
    <rPh sb="2" eb="3">
      <t>リツ</t>
    </rPh>
    <phoneticPr fontId="9"/>
  </si>
  <si>
    <t>担当</t>
    <rPh sb="0" eb="2">
      <t>タントウ</t>
    </rPh>
    <phoneticPr fontId="9"/>
  </si>
  <si>
    <t>備考</t>
    <rPh sb="0" eb="2">
      <t>ビコウ</t>
    </rPh>
    <phoneticPr fontId="12"/>
  </si>
  <si>
    <t>機能テスト</t>
    <rPh sb="0" eb="2">
      <t>キノウ</t>
    </rPh>
    <phoneticPr fontId="1"/>
  </si>
  <si>
    <t>main</t>
    <phoneticPr fontId="9"/>
  </si>
  <si>
    <t>結合テスト</t>
    <rPh sb="0" eb="2">
      <t>ケツゴウ</t>
    </rPh>
    <phoneticPr fontId="1"/>
  </si>
  <si>
    <t>機能テスト合計</t>
  </si>
  <si>
    <t>全項目数</t>
    <rPh sb="0" eb="1">
      <t>ゼン</t>
    </rPh>
    <rPh sb="1" eb="4">
      <t>コウモクスウ</t>
    </rPh>
    <phoneticPr fontId="9"/>
  </si>
  <si>
    <t>一覧</t>
    <rPh sb="0" eb="2">
      <t>イチラン</t>
    </rPh>
    <phoneticPr fontId="1"/>
  </si>
  <si>
    <t>ファイル名</t>
    <rPh sb="4" eb="5">
      <t>メイ</t>
    </rPh>
    <phoneticPr fontId="1"/>
  </si>
  <si>
    <t>r_main.c</t>
    <phoneticPr fontId="1"/>
  </si>
  <si>
    <t>関数名</t>
    <rPh sb="0" eb="2">
      <t>カンスウ</t>
    </rPh>
    <rPh sb="2" eb="3">
      <t>メイ</t>
    </rPh>
    <phoneticPr fontId="1"/>
  </si>
  <si>
    <t>実施不可/対象外</t>
    <rPh sb="0" eb="2">
      <t>ジッシ</t>
    </rPh>
    <rPh sb="2" eb="4">
      <t>フカ</t>
    </rPh>
    <rPh sb="5" eb="8">
      <t>タイショウガイ</t>
    </rPh>
    <phoneticPr fontId="9"/>
  </si>
  <si>
    <t xml:space="preserve">No.
</t>
    <phoneticPr fontId="1"/>
  </si>
  <si>
    <t>分類名
(中)</t>
  </si>
  <si>
    <t>分類名
(小)</t>
    <rPh sb="5" eb="6">
      <t>ショウ</t>
    </rPh>
    <phoneticPr fontId="9"/>
  </si>
  <si>
    <t>前提条件</t>
    <rPh sb="0" eb="4">
      <t>ゼンテイジョウケン</t>
    </rPh>
    <phoneticPr fontId="1"/>
  </si>
  <si>
    <t>入力条件</t>
    <rPh sb="0" eb="2">
      <t>ニュウリョク</t>
    </rPh>
    <rPh sb="2" eb="4">
      <t>ジョウケン</t>
    </rPh>
    <phoneticPr fontId="9"/>
  </si>
  <si>
    <t>判定条件</t>
  </si>
  <si>
    <t>結果</t>
    <rPh sb="0" eb="2">
      <t>ケッカ</t>
    </rPh>
    <phoneticPr fontId="13"/>
  </si>
  <si>
    <t>実施日</t>
    <rPh sb="0" eb="3">
      <t>ジッシビ</t>
    </rPh>
    <phoneticPr fontId="13"/>
  </si>
  <si>
    <t>確認者</t>
  </si>
  <si>
    <t>備考</t>
    <rPh sb="0" eb="2">
      <t>ビコウ</t>
    </rPh>
    <phoneticPr fontId="9"/>
  </si>
  <si>
    <t>■ インプット資料
資料A：「STKW-118B設計仕様書」</t>
    <rPh sb="7" eb="9">
      <t>シリョウ</t>
    </rPh>
    <rPh sb="10" eb="12">
      <t>シリョウ</t>
    </rPh>
    <phoneticPr fontId="9"/>
  </si>
  <si>
    <t>メイン処理確認</t>
    <rPh sb="3" eb="5">
      <t>ショリ</t>
    </rPh>
    <rPh sb="5" eb="7">
      <t>カクニン</t>
    </rPh>
    <phoneticPr fontId="9"/>
  </si>
  <si>
    <t>送信フラグがセットされている場合、文字が送信されることを確認</t>
  </si>
  <si>
    <t>uart_send_flag=0</t>
    <phoneticPr fontId="1"/>
  </si>
  <si>
    <t>なし</t>
    <phoneticPr fontId="1"/>
  </si>
  <si>
    <t>20ms待機した後に以下の内容を実施することを確認
～の文字が送信されること
uart_send_flag = 1であること</t>
  </si>
  <si>
    <t>20msは～で確認</t>
    <rPh sb="7" eb="9">
      <t>カクニン</t>
    </rPh>
    <phoneticPr fontId="1"/>
  </si>
  <si>
    <t>送信フラグがセットされていない場合、文字が送信されないことを確認</t>
  </si>
  <si>
    <t>uart_send_flag=1</t>
    <phoneticPr fontId="1"/>
  </si>
  <si>
    <t>20ms待機した後に以下の内容を実施することを確認
uart_send_flg = 1のままであること</t>
  </si>
  <si>
    <t>-</t>
    <phoneticPr fontId="1"/>
  </si>
  <si>
    <t>判定条件</t>
    <rPh sb="0" eb="2">
      <t>ハンテイ</t>
    </rPh>
    <rPh sb="2" eb="4">
      <t>ジョウケン</t>
    </rPh>
    <phoneticPr fontId="9"/>
  </si>
  <si>
    <t>温度センサの確認</t>
    <rPh sb="0" eb="2">
      <t>オンド</t>
    </rPh>
    <rPh sb="6" eb="8">
      <t>カクニン</t>
    </rPh>
    <phoneticPr fontId="9"/>
  </si>
  <si>
    <t>通常時</t>
    <rPh sb="0" eb="3">
      <t>ツウジョウジ</t>
    </rPh>
    <phoneticPr fontId="1"/>
  </si>
  <si>
    <t>温度を室温の状態にしておく</t>
    <rPh sb="0" eb="2">
      <t>オンド</t>
    </rPh>
    <rPh sb="3" eb="5">
      <t>シツオン</t>
    </rPh>
    <rPh sb="6" eb="8">
      <t>ジョウタイ</t>
    </rPh>
    <phoneticPr fontId="1"/>
  </si>
  <si>
    <t>～の値がPCおよびLCDに表示されることを確認</t>
    <rPh sb="2" eb="3">
      <t>アタイ</t>
    </rPh>
    <rPh sb="13" eb="15">
      <t>ヒョウジ</t>
    </rPh>
    <rPh sb="21" eb="23">
      <t>カクニン</t>
    </rPh>
    <phoneticPr fontId="1"/>
  </si>
  <si>
    <t>冷却時</t>
    <rPh sb="0" eb="2">
      <t>レイキャク</t>
    </rPh>
    <rPh sb="2" eb="3">
      <t>ジ</t>
    </rPh>
    <phoneticPr fontId="1"/>
  </si>
  <si>
    <t>温度センサを冷やしておく</t>
    <rPh sb="0" eb="2">
      <t>オンド</t>
    </rPh>
    <rPh sb="6" eb="7">
      <t>ヒ</t>
    </rPh>
    <phoneticPr fontId="1"/>
  </si>
  <si>
    <t>温度を～℃の状態にしておく</t>
    <rPh sb="0" eb="2">
      <t>オンド</t>
    </rPh>
    <rPh sb="6" eb="8">
      <t>ジョウタイ</t>
    </rPh>
    <phoneticPr fontId="1"/>
  </si>
  <si>
    <t>加熱時</t>
    <rPh sb="0" eb="2">
      <t>カネツ</t>
    </rPh>
    <rPh sb="2" eb="3">
      <t>ジ</t>
    </rPh>
    <phoneticPr fontId="1"/>
  </si>
  <si>
    <t>温度センサを温めてておく</t>
    <rPh sb="6" eb="7">
      <t>アタタ</t>
    </rPh>
    <phoneticPr fontId="1"/>
  </si>
  <si>
    <t>温度を～℃の状態にしておく</t>
    <rPh sb="6" eb="8">
      <t>ジョウタイ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</si>
</sst>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0.0%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10"/>
      <name val="メイリオ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メイリオ"/>
      <family val="3"/>
      <charset val="128"/>
    </font>
    <font>
      <sz val="11"/>
      <name val="ＭＳ 明朝"/>
      <family val="1"/>
      <charset val="128"/>
    </font>
    <font>
      <sz val="9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0"/>
      <color rgb="FF0000FF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31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1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/>
    </xf>
    <xf numFmtId="0" fontId="8" fillId="0" borderId="13" xfId="1" applyFont="1" applyBorder="1" applyAlignment="1">
      <alignment vertical="center" wrapText="1"/>
    </xf>
    <xf numFmtId="49" fontId="11" fillId="0" borderId="16" xfId="1" applyNumberFormat="1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0" fontId="8" fillId="0" borderId="15" xfId="1" applyFont="1" applyBorder="1" applyAlignment="1">
      <alignment horizontal="left" vertical="top" wrapText="1"/>
    </xf>
    <xf numFmtId="0" fontId="8" fillId="0" borderId="0" xfId="1" applyFont="1" applyAlignment="1">
      <alignment horizontal="left" vertical="top" wrapText="1"/>
    </xf>
    <xf numFmtId="0" fontId="8" fillId="0" borderId="19" xfId="1" applyFont="1" applyBorder="1" applyAlignment="1">
      <alignment horizontal="center" vertical="top" wrapText="1"/>
    </xf>
    <xf numFmtId="0" fontId="8" fillId="0" borderId="0" xfId="1" applyFont="1" applyAlignment="1">
      <alignment vertical="top" wrapText="1"/>
    </xf>
    <xf numFmtId="49" fontId="11" fillId="0" borderId="8" xfId="2" applyNumberFormat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8" fillId="2" borderId="16" xfId="3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 wrapText="1"/>
    </xf>
    <xf numFmtId="0" fontId="8" fillId="2" borderId="17" xfId="1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center" vertical="center"/>
    </xf>
    <xf numFmtId="0" fontId="8" fillId="2" borderId="17" xfId="4" applyFont="1" applyFill="1" applyBorder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/>
    </xf>
    <xf numFmtId="0" fontId="8" fillId="3" borderId="0" xfId="1" applyFont="1" applyFill="1"/>
    <xf numFmtId="0" fontId="8" fillId="3" borderId="8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left" vertical="top" wrapText="1"/>
    </xf>
    <xf numFmtId="0" fontId="8" fillId="0" borderId="1" xfId="5" applyFont="1" applyBorder="1" applyAlignment="1">
      <alignment horizontal="left" vertical="top" wrapText="1"/>
    </xf>
    <xf numFmtId="56" fontId="15" fillId="3" borderId="1" xfId="5" applyNumberFormat="1" applyFont="1" applyFill="1" applyBorder="1" applyAlignment="1">
      <alignment horizontal="center" vertical="center" wrapText="1"/>
    </xf>
    <xf numFmtId="176" fontId="8" fillId="3" borderId="1" xfId="5" applyNumberFormat="1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8" fillId="3" borderId="0" xfId="3" applyFont="1" applyFill="1"/>
    <xf numFmtId="0" fontId="8" fillId="4" borderId="9" xfId="1" applyFont="1" applyFill="1" applyBorder="1" applyAlignment="1">
      <alignment horizontal="left" vertical="top" wrapText="1"/>
    </xf>
    <xf numFmtId="0" fontId="8" fillId="4" borderId="23" xfId="1" applyFont="1" applyFill="1" applyBorder="1" applyAlignment="1">
      <alignment horizontal="left" vertical="top" wrapText="1"/>
    </xf>
    <xf numFmtId="0" fontId="8" fillId="3" borderId="0" xfId="1" applyFont="1" applyFill="1" applyAlignment="1">
      <alignment horizontal="center"/>
    </xf>
    <xf numFmtId="0" fontId="8" fillId="3" borderId="0" xfId="1" applyFont="1" applyFill="1" applyAlignment="1">
      <alignment horizontal="center" vertical="center"/>
    </xf>
    <xf numFmtId="49" fontId="11" fillId="0" borderId="0" xfId="1" applyNumberFormat="1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11" fillId="0" borderId="25" xfId="2" applyFont="1" applyBorder="1" applyAlignment="1">
      <alignment vertical="center" wrapText="1"/>
    </xf>
    <xf numFmtId="49" fontId="11" fillId="0" borderId="0" xfId="2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14" fontId="8" fillId="0" borderId="25" xfId="1" applyNumberFormat="1" applyFont="1" applyBorder="1" applyAlignment="1">
      <alignment vertical="center" wrapText="1"/>
    </xf>
    <xf numFmtId="49" fontId="11" fillId="0" borderId="22" xfId="2" applyNumberFormat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8" fillId="4" borderId="1" xfId="1" applyFont="1" applyFill="1" applyBorder="1" applyAlignment="1">
      <alignment horizontal="left" vertical="top" wrapText="1"/>
    </xf>
    <xf numFmtId="0" fontId="8" fillId="3" borderId="0" xfId="0" applyFont="1" applyFill="1" applyAlignment="1"/>
    <xf numFmtId="0" fontId="8" fillId="0" borderId="25" xfId="1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8" fillId="2" borderId="27" xfId="1" applyFont="1" applyFill="1" applyBorder="1" applyAlignment="1">
      <alignment vertical="center"/>
    </xf>
    <xf numFmtId="0" fontId="11" fillId="0" borderId="5" xfId="1" applyFont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8" fillId="5" borderId="6" xfId="1" applyFont="1" applyFill="1" applyBorder="1" applyAlignment="1">
      <alignment vertical="center"/>
    </xf>
    <xf numFmtId="0" fontId="8" fillId="5" borderId="3" xfId="1" applyFont="1" applyFill="1" applyBorder="1" applyAlignment="1">
      <alignment horizontal="center" vertical="center" wrapText="1"/>
    </xf>
    <xf numFmtId="0" fontId="8" fillId="5" borderId="3" xfId="1" applyFon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0" fontId="8" fillId="0" borderId="10" xfId="1" applyFont="1" applyBorder="1" applyAlignment="1">
      <alignment vertical="center" wrapText="1"/>
    </xf>
    <xf numFmtId="0" fontId="8" fillId="0" borderId="9" xfId="1" applyFont="1" applyBorder="1" applyAlignment="1">
      <alignment horizontal="center" vertical="center" wrapText="1"/>
    </xf>
    <xf numFmtId="0" fontId="11" fillId="0" borderId="12" xfId="6" applyFont="1" applyFill="1" applyBorder="1" applyAlignment="1" applyProtection="1">
      <alignment horizontal="left" vertical="center" wrapText="1"/>
    </xf>
    <xf numFmtId="0" fontId="11" fillId="0" borderId="12" xfId="1" applyFont="1" applyBorder="1" applyAlignment="1">
      <alignment horizontal="center" vertical="center"/>
    </xf>
    <xf numFmtId="9" fontId="11" fillId="0" borderId="12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8" fillId="5" borderId="29" xfId="1" applyFont="1" applyFill="1" applyBorder="1" applyAlignment="1">
      <alignment horizontal="center" vertical="center"/>
    </xf>
    <xf numFmtId="9" fontId="8" fillId="5" borderId="29" xfId="1" applyNumberFormat="1" applyFont="1" applyFill="1" applyBorder="1" applyAlignment="1">
      <alignment horizontal="center" vertical="center"/>
    </xf>
    <xf numFmtId="49" fontId="11" fillId="0" borderId="20" xfId="2" applyNumberFormat="1" applyFont="1" applyBorder="1" applyAlignment="1">
      <alignment horizontal="center" vertical="center" shrinkToFit="1"/>
    </xf>
    <xf numFmtId="0" fontId="8" fillId="3" borderId="26" xfId="5" applyFont="1" applyFill="1" applyBorder="1" applyAlignment="1">
      <alignment vertical="center" wrapText="1"/>
    </xf>
    <xf numFmtId="0" fontId="8" fillId="3" borderId="5" xfId="5" applyFont="1" applyFill="1" applyBorder="1" applyAlignment="1">
      <alignment vertical="center" wrapText="1"/>
    </xf>
    <xf numFmtId="0" fontId="8" fillId="0" borderId="0" xfId="1" applyFont="1" applyAlignment="1">
      <alignment horizontal="right" vertical="top" wrapText="1"/>
    </xf>
    <xf numFmtId="0" fontId="8" fillId="4" borderId="30" xfId="1" applyFont="1" applyFill="1" applyBorder="1" applyAlignment="1">
      <alignment horizontal="left" vertical="top" wrapText="1"/>
    </xf>
    <xf numFmtId="177" fontId="0" fillId="0" borderId="0" xfId="0" applyNumberFormat="1">
      <alignment vertical="center"/>
    </xf>
    <xf numFmtId="0" fontId="16" fillId="0" borderId="19" xfId="6" applyFill="1" applyBorder="1" applyAlignment="1" applyProtection="1">
      <alignment horizontal="center" vertical="top" wrapText="1"/>
    </xf>
    <xf numFmtId="0" fontId="8" fillId="0" borderId="31" xfId="1" applyFont="1" applyBorder="1" applyAlignment="1">
      <alignment horizontal="center" vertical="center"/>
    </xf>
    <xf numFmtId="0" fontId="16" fillId="0" borderId="33" xfId="6" applyFill="1" applyBorder="1" applyAlignment="1" applyProtection="1">
      <alignment horizontal="left" vertical="center" wrapText="1"/>
    </xf>
    <xf numFmtId="0" fontId="8" fillId="0" borderId="32" xfId="1" applyFont="1" applyBorder="1" applyAlignment="1">
      <alignment horizontal="center" vertical="center"/>
    </xf>
    <xf numFmtId="9" fontId="8" fillId="0" borderId="32" xfId="1" applyNumberFormat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 wrapText="1"/>
    </xf>
    <xf numFmtId="0" fontId="8" fillId="0" borderId="34" xfId="1" applyFont="1" applyBorder="1" applyAlignment="1">
      <alignment vertical="center" wrapText="1"/>
    </xf>
    <xf numFmtId="14" fontId="0" fillId="0" borderId="0" xfId="0" applyNumberFormat="1">
      <alignment vertical="center"/>
    </xf>
    <xf numFmtId="0" fontId="16" fillId="0" borderId="9" xfId="6" applyFill="1" applyBorder="1" applyAlignment="1" applyProtection="1">
      <alignment horizontal="left" vertical="center" wrapText="1"/>
    </xf>
    <xf numFmtId="0" fontId="8" fillId="0" borderId="28" xfId="1" applyFont="1" applyBorder="1" applyAlignment="1">
      <alignment horizontal="center" vertical="center"/>
    </xf>
    <xf numFmtId="0" fontId="8" fillId="3" borderId="35" xfId="1" applyFont="1" applyFill="1" applyBorder="1" applyAlignment="1">
      <alignment horizontal="center"/>
    </xf>
    <xf numFmtId="0" fontId="8" fillId="3" borderId="35" xfId="1" applyFont="1" applyFill="1" applyBorder="1"/>
    <xf numFmtId="0" fontId="8" fillId="3" borderId="35" xfId="1" applyFont="1" applyFill="1" applyBorder="1" applyAlignment="1">
      <alignment horizontal="center" vertical="center"/>
    </xf>
    <xf numFmtId="0" fontId="8" fillId="3" borderId="27" xfId="1" applyFont="1" applyFill="1" applyBorder="1" applyAlignment="1">
      <alignment horizontal="center" vertical="center"/>
    </xf>
    <xf numFmtId="0" fontId="8" fillId="0" borderId="9" xfId="1" applyFont="1" applyBorder="1" applyAlignment="1">
      <alignment horizontal="left" vertical="top" wrapText="1"/>
    </xf>
    <xf numFmtId="0" fontId="8" fillId="0" borderId="9" xfId="5" applyFont="1" applyBorder="1" applyAlignment="1">
      <alignment horizontal="left" vertical="top" wrapText="1"/>
    </xf>
    <xf numFmtId="56" fontId="15" fillId="3" borderId="9" xfId="5" applyNumberFormat="1" applyFont="1" applyFill="1" applyBorder="1" applyAlignment="1">
      <alignment horizontal="center" vertical="center" wrapText="1"/>
    </xf>
    <xf numFmtId="176" fontId="8" fillId="3" borderId="9" xfId="5" applyNumberFormat="1" applyFont="1" applyFill="1" applyBorder="1" applyAlignment="1">
      <alignment horizontal="center" vertical="center" wrapText="1"/>
    </xf>
    <xf numFmtId="0" fontId="8" fillId="3" borderId="9" xfId="3" applyFont="1" applyFill="1" applyBorder="1" applyAlignment="1">
      <alignment horizontal="center" vertical="center" wrapText="1"/>
    </xf>
    <xf numFmtId="0" fontId="8" fillId="3" borderId="36" xfId="5" applyFont="1" applyFill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31" fontId="5" fillId="0" borderId="0" xfId="0" applyNumberFormat="1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1" fillId="2" borderId="2" xfId="1" applyFont="1" applyFill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11" fillId="0" borderId="15" xfId="1" applyFont="1" applyBorder="1" applyAlignment="1">
      <alignment horizontal="left" vertical="top" wrapText="1"/>
    </xf>
    <xf numFmtId="0" fontId="8" fillId="6" borderId="6" xfId="3" applyFont="1" applyFill="1" applyBorder="1" applyAlignment="1">
      <alignment horizontal="left" vertical="top" wrapText="1"/>
    </xf>
    <xf numFmtId="0" fontId="8" fillId="6" borderId="3" xfId="3" applyFont="1" applyFill="1" applyBorder="1" applyAlignment="1">
      <alignment horizontal="left" vertical="top" wrapText="1"/>
    </xf>
    <xf numFmtId="0" fontId="8" fillId="6" borderId="7" xfId="3" applyFont="1" applyFill="1" applyBorder="1" applyAlignment="1">
      <alignment horizontal="left" vertical="top" wrapText="1"/>
    </xf>
    <xf numFmtId="0" fontId="8" fillId="4" borderId="29" xfId="1" applyFont="1" applyFill="1" applyBorder="1" applyAlignment="1">
      <alignment horizontal="center" vertical="top" wrapText="1"/>
    </xf>
    <xf numFmtId="0" fontId="8" fillId="4" borderId="0" xfId="1" applyFont="1" applyFill="1" applyAlignment="1">
      <alignment horizontal="center" vertical="top" wrapText="1"/>
    </xf>
    <xf numFmtId="0" fontId="8" fillId="4" borderId="37" xfId="1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</cellXfs>
  <cellStyles count="7">
    <cellStyle name="ハイパーリンク" xfId="6" builtinId="8"/>
    <cellStyle name="標準" xfId="0" builtinId="0"/>
    <cellStyle name="標準 3 2" xfId="1" xr:uid="{00000000-0005-0000-0000-000002000000}"/>
    <cellStyle name="標準_４－0628障害対応_テストシナリオ（ＳＣＬ）大分類４(NEC担当分)_3.総合テストシステムチェックリスト(レジ発注)_3.SCLサンプル" xfId="4" xr:uid="{00000000-0005-0000-0000-000003000000}"/>
    <cellStyle name="標準_V7 3D単体テスト" xfId="2" xr:uid="{00000000-0005-0000-0000-000004000000}"/>
    <cellStyle name="標準_XN121_単体テスト仕様書／成績書-データ操作（SFT-001828）R00" xfId="3" xr:uid="{00000000-0005-0000-0000-000005000000}"/>
    <cellStyle name="標準_障害4-9" xfId="5" xr:uid="{00000000-0005-0000-0000-000006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I13"/>
  <sheetViews>
    <sheetView view="pageBreakPreview" zoomScale="60" zoomScaleNormal="100" workbookViewId="0">
      <selection activeCell="O31" sqref="O31"/>
    </sheetView>
  </sheetViews>
  <sheetFormatPr defaultRowHeight="18.75"/>
  <cols>
    <col min="2" max="2" width="9" customWidth="1"/>
  </cols>
  <sheetData>
    <row r="6" spans="2:9" ht="33">
      <c r="B6" s="1"/>
      <c r="D6" s="3"/>
      <c r="E6" s="3" t="s">
        <v>0</v>
      </c>
    </row>
    <row r="10" spans="2:9" ht="25.5">
      <c r="E10" s="97" t="s">
        <v>1</v>
      </c>
      <c r="F10" s="97"/>
      <c r="G10" s="97"/>
      <c r="H10" s="97"/>
      <c r="I10" s="97"/>
    </row>
    <row r="11" spans="2:9" ht="25.5">
      <c r="E11" s="97" t="s">
        <v>2</v>
      </c>
      <c r="F11" s="97"/>
      <c r="G11" s="97"/>
      <c r="H11" s="97"/>
      <c r="I11" s="97"/>
    </row>
    <row r="12" spans="2:9" ht="25.5">
      <c r="B12" s="2"/>
      <c r="C12" s="2"/>
      <c r="D12" s="2"/>
      <c r="E12" s="98">
        <v>45161</v>
      </c>
      <c r="F12" s="98"/>
      <c r="G12" s="98"/>
      <c r="H12" s="98"/>
      <c r="I12" s="98"/>
    </row>
    <row r="13" spans="2:9" ht="25.5">
      <c r="E13" s="97" t="s">
        <v>3</v>
      </c>
      <c r="F13" s="97"/>
      <c r="G13" s="97"/>
      <c r="H13" s="97"/>
      <c r="I13" s="97"/>
    </row>
  </sheetData>
  <mergeCells count="4">
    <mergeCell ref="E10:I10"/>
    <mergeCell ref="E11:I11"/>
    <mergeCell ref="E12:I12"/>
    <mergeCell ref="E13:I13"/>
  </mergeCells>
  <phoneticPr fontId="1"/>
  <pageMargins left="0.7" right="0.7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C6"/>
  <sheetViews>
    <sheetView view="pageBreakPreview" zoomScale="60" zoomScaleNormal="85" workbookViewId="0">
      <selection activeCell="C6" sqref="C6"/>
    </sheetView>
  </sheetViews>
  <sheetFormatPr defaultRowHeight="18.75"/>
  <cols>
    <col min="2" max="2" width="10.125" bestFit="1" customWidth="1"/>
    <col min="3" max="3" width="63.5" customWidth="1"/>
  </cols>
  <sheetData>
    <row r="3" spans="1:3">
      <c r="A3" s="4" t="s">
        <v>4</v>
      </c>
      <c r="B3" s="4" t="s">
        <v>5</v>
      </c>
      <c r="C3" s="4" t="s">
        <v>6</v>
      </c>
    </row>
    <row r="4" spans="1:3">
      <c r="A4" s="5" t="s">
        <v>7</v>
      </c>
      <c r="B4" s="6">
        <v>45040</v>
      </c>
      <c r="C4" s="7" t="s">
        <v>8</v>
      </c>
    </row>
    <row r="5" spans="1:3">
      <c r="A5" s="5"/>
      <c r="B5" s="6"/>
      <c r="C5" s="51"/>
    </row>
    <row r="6" spans="1:3">
      <c r="A6" s="5"/>
      <c r="B6" s="6"/>
      <c r="C6" s="7"/>
    </row>
  </sheetData>
  <phoneticPr fontId="1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25"/>
  <sheetViews>
    <sheetView view="pageBreakPreview" zoomScale="85" zoomScaleNormal="85" zoomScaleSheetLayoutView="85" workbookViewId="0">
      <selection activeCell="G18" sqref="G18"/>
    </sheetView>
  </sheetViews>
  <sheetFormatPr defaultRowHeight="18.75"/>
  <cols>
    <col min="1" max="1" width="3.125" customWidth="1"/>
  </cols>
  <sheetData>
    <row r="2" spans="1:15">
      <c r="A2" s="8" t="s">
        <v>9</v>
      </c>
    </row>
    <row r="3" spans="1:15">
      <c r="B3" s="9" t="s">
        <v>10</v>
      </c>
    </row>
    <row r="4" spans="1:15">
      <c r="B4" t="s">
        <v>11</v>
      </c>
    </row>
    <row r="6" spans="1:15">
      <c r="B6" s="9" t="s">
        <v>12</v>
      </c>
    </row>
    <row r="7" spans="1:15">
      <c r="B7" t="s">
        <v>13</v>
      </c>
    </row>
    <row r="9" spans="1:15">
      <c r="B9" s="99" t="s">
        <v>14</v>
      </c>
      <c r="C9" s="100"/>
      <c r="D9" s="100"/>
      <c r="E9" s="100"/>
      <c r="F9" s="100"/>
      <c r="G9" s="100"/>
      <c r="H9" s="100"/>
      <c r="I9" s="100"/>
      <c r="J9" s="101"/>
    </row>
    <row r="10" spans="1:15" ht="36.75" customHeight="1">
      <c r="B10" s="102"/>
      <c r="C10" s="103"/>
      <c r="D10" s="103"/>
      <c r="E10" s="103"/>
      <c r="F10" s="103"/>
      <c r="G10" s="103"/>
      <c r="H10" s="103"/>
      <c r="I10" s="103"/>
      <c r="J10" s="104"/>
    </row>
    <row r="12" spans="1:15">
      <c r="B12" s="9" t="s">
        <v>15</v>
      </c>
    </row>
    <row r="13" spans="1:15">
      <c r="B13" t="s">
        <v>16</v>
      </c>
    </row>
    <row r="14" spans="1:15">
      <c r="B14" t="s">
        <v>17</v>
      </c>
    </row>
    <row r="16" spans="1:15">
      <c r="B16" s="9" t="s">
        <v>18</v>
      </c>
      <c r="O16" t="s">
        <v>19</v>
      </c>
    </row>
    <row r="17" spans="2:2">
      <c r="B17" t="s">
        <v>20</v>
      </c>
    </row>
    <row r="18" spans="2:2">
      <c r="B18" t="s">
        <v>21</v>
      </c>
    </row>
    <row r="20" spans="2:2">
      <c r="B20" t="s">
        <v>22</v>
      </c>
    </row>
    <row r="21" spans="2:2">
      <c r="B21" t="s">
        <v>23</v>
      </c>
    </row>
    <row r="23" spans="2:2">
      <c r="B23" t="s">
        <v>24</v>
      </c>
    </row>
    <row r="24" spans="2:2">
      <c r="B24" t="s">
        <v>25</v>
      </c>
    </row>
    <row r="25" spans="2:2">
      <c r="B25" t="s">
        <v>26</v>
      </c>
    </row>
  </sheetData>
  <mergeCells count="2">
    <mergeCell ref="B9:J9"/>
    <mergeCell ref="B10:J10"/>
  </mergeCells>
  <phoneticPr fontId="1"/>
  <pageMargins left="0.7" right="0.7" top="0.75" bottom="0.75" header="0.3" footer="0.3"/>
  <pageSetup paperSize="9" scale="93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L12"/>
  <sheetViews>
    <sheetView view="pageBreakPreview" zoomScale="85" zoomScaleNormal="100" zoomScaleSheetLayoutView="85" workbookViewId="0">
      <selection activeCell="G11" sqref="G11"/>
    </sheetView>
  </sheetViews>
  <sheetFormatPr defaultRowHeight="18.75"/>
  <cols>
    <col min="1" max="2" width="3.125" customWidth="1"/>
    <col min="9" max="9" width="9" customWidth="1"/>
  </cols>
  <sheetData>
    <row r="2" spans="1:12">
      <c r="A2" s="8" t="s">
        <v>27</v>
      </c>
    </row>
    <row r="3" spans="1:12">
      <c r="B3" s="9" t="s">
        <v>28</v>
      </c>
    </row>
    <row r="4" spans="1:12">
      <c r="C4" s="105" t="s">
        <v>29</v>
      </c>
      <c r="D4" s="105"/>
      <c r="E4" s="109" t="s">
        <v>30</v>
      </c>
      <c r="F4" s="109"/>
      <c r="G4" s="109"/>
      <c r="H4" s="109"/>
      <c r="I4" s="109"/>
      <c r="J4" s="109"/>
      <c r="K4" s="109"/>
      <c r="L4" s="109"/>
    </row>
    <row r="5" spans="1:12" ht="37.5" customHeight="1">
      <c r="C5" s="105" t="s">
        <v>31</v>
      </c>
      <c r="D5" s="105"/>
      <c r="E5" s="108" t="s">
        <v>32</v>
      </c>
      <c r="F5" s="108"/>
      <c r="G5" s="108"/>
      <c r="H5" s="108"/>
      <c r="I5" s="108"/>
      <c r="J5" s="108"/>
      <c r="K5" s="108"/>
      <c r="L5" s="108"/>
    </row>
    <row r="6" spans="1:12" ht="54" customHeight="1">
      <c r="C6" s="105" t="s">
        <v>33</v>
      </c>
      <c r="D6" s="105"/>
      <c r="E6" s="108" t="s">
        <v>34</v>
      </c>
      <c r="F6" s="108"/>
      <c r="G6" s="108"/>
      <c r="H6" s="108"/>
      <c r="I6" s="108"/>
      <c r="J6" s="108"/>
      <c r="K6" s="108"/>
      <c r="L6" s="108"/>
    </row>
    <row r="7" spans="1:12" ht="37.5" customHeight="1">
      <c r="C7" s="105" t="s">
        <v>35</v>
      </c>
      <c r="D7" s="105"/>
      <c r="E7" s="108" t="s">
        <v>36</v>
      </c>
      <c r="F7" s="108"/>
      <c r="G7" s="108"/>
      <c r="H7" s="108"/>
      <c r="I7" s="108"/>
      <c r="J7" s="108"/>
      <c r="K7" s="108"/>
      <c r="L7" s="108"/>
    </row>
    <row r="8" spans="1:12">
      <c r="C8" s="105" t="s">
        <v>37</v>
      </c>
      <c r="D8" s="105"/>
      <c r="E8" s="109" t="s">
        <v>38</v>
      </c>
      <c r="F8" s="109"/>
      <c r="G8" s="109"/>
      <c r="H8" s="109"/>
      <c r="I8" s="109"/>
      <c r="J8" s="109"/>
      <c r="K8" s="109"/>
      <c r="L8" s="109"/>
    </row>
    <row r="9" spans="1:12">
      <c r="C9" s="105" t="s">
        <v>39</v>
      </c>
      <c r="D9" s="105"/>
      <c r="E9" s="109" t="s">
        <v>40</v>
      </c>
      <c r="F9" s="109"/>
      <c r="G9" s="109"/>
      <c r="H9" s="109"/>
      <c r="I9" s="109"/>
      <c r="J9" s="109"/>
      <c r="K9" s="109"/>
      <c r="L9" s="109"/>
    </row>
    <row r="11" spans="1:12">
      <c r="B11" s="9" t="s">
        <v>41</v>
      </c>
    </row>
    <row r="12" spans="1:12">
      <c r="C12" s="106" t="s">
        <v>42</v>
      </c>
      <c r="D12" s="105"/>
      <c r="E12" s="107" t="s">
        <v>43</v>
      </c>
      <c r="F12" s="107"/>
      <c r="G12" s="107"/>
      <c r="H12" s="107"/>
      <c r="I12" s="107"/>
      <c r="J12" s="107"/>
      <c r="K12" s="107"/>
      <c r="L12" s="107"/>
    </row>
  </sheetData>
  <mergeCells count="14">
    <mergeCell ref="E12:L12"/>
    <mergeCell ref="E5:L5"/>
    <mergeCell ref="E4:L4"/>
    <mergeCell ref="E7:L7"/>
    <mergeCell ref="E8:L8"/>
    <mergeCell ref="E9:L9"/>
    <mergeCell ref="E6:L6"/>
    <mergeCell ref="C4:D4"/>
    <mergeCell ref="C9:D9"/>
    <mergeCell ref="C12:D12"/>
    <mergeCell ref="C8:D8"/>
    <mergeCell ref="C7:D7"/>
    <mergeCell ref="C5:D5"/>
    <mergeCell ref="C6:D6"/>
  </mergeCells>
  <phoneticPr fontId="1"/>
  <pageMargins left="0.7" right="0.7" top="0.75" bottom="0.75" header="0.3" footer="0.3"/>
  <pageSetup paperSize="9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L12"/>
  <sheetViews>
    <sheetView view="pageBreakPreview" zoomScale="70" zoomScaleNormal="70" zoomScaleSheetLayoutView="70" workbookViewId="0">
      <pane xSplit="3" ySplit="5" topLeftCell="F6" activePane="bottomRight" state="frozen"/>
      <selection pane="bottomRight" activeCell="F12" sqref="F12"/>
      <selection pane="bottomLeft" activeCell="A6" sqref="A6"/>
      <selection pane="topRight" activeCell="D1" sqref="D1"/>
    </sheetView>
  </sheetViews>
  <sheetFormatPr defaultRowHeight="18.75"/>
  <cols>
    <col min="1" max="1" width="8.5" customWidth="1"/>
    <col min="2" max="2" width="3.5" bestFit="1" customWidth="1"/>
    <col min="3" max="3" width="31.75" customWidth="1"/>
    <col min="11" max="11" width="61.625" customWidth="1"/>
    <col min="12" max="12" width="10.375" bestFit="1" customWidth="1"/>
    <col min="13" max="13" width="9.375" bestFit="1" customWidth="1"/>
  </cols>
  <sheetData>
    <row r="2" spans="1:12">
      <c r="A2" s="8" t="s">
        <v>44</v>
      </c>
    </row>
    <row r="3" spans="1:12">
      <c r="B3" s="52"/>
      <c r="C3" s="110" t="s">
        <v>45</v>
      </c>
      <c r="D3" s="119"/>
      <c r="E3" s="119"/>
      <c r="F3" s="119"/>
      <c r="G3" s="119"/>
      <c r="H3" s="119"/>
      <c r="I3" s="119"/>
      <c r="J3" s="120"/>
      <c r="K3" s="53"/>
    </row>
    <row r="4" spans="1:12" ht="33">
      <c r="B4" s="54"/>
      <c r="C4" s="55" t="s">
        <v>46</v>
      </c>
      <c r="D4" s="55" t="s">
        <v>47</v>
      </c>
      <c r="E4" s="55" t="s">
        <v>48</v>
      </c>
      <c r="F4" s="55" t="s">
        <v>49</v>
      </c>
      <c r="G4" s="55" t="s">
        <v>50</v>
      </c>
      <c r="H4" s="56" t="s">
        <v>51</v>
      </c>
      <c r="I4" s="56" t="s">
        <v>52</v>
      </c>
      <c r="J4" s="55" t="s">
        <v>53</v>
      </c>
      <c r="K4" s="53" t="s">
        <v>54</v>
      </c>
    </row>
    <row r="5" spans="1:12" ht="19.5" thickBot="1">
      <c r="B5" s="57" t="s">
        <v>55</v>
      </c>
      <c r="C5" s="58"/>
      <c r="D5" s="69"/>
      <c r="E5" s="69"/>
      <c r="F5" s="69"/>
      <c r="G5" s="69"/>
      <c r="H5" s="70"/>
      <c r="I5" s="70"/>
      <c r="J5" s="59"/>
      <c r="K5" s="60"/>
    </row>
    <row r="6" spans="1:12" ht="19.5" thickTop="1">
      <c r="B6" s="78">
        <v>1</v>
      </c>
      <c r="C6" s="79" t="s">
        <v>56</v>
      </c>
      <c r="D6" s="80">
        <f>UART_Avg_Send!$J$1</f>
        <v>3</v>
      </c>
      <c r="E6" s="80">
        <f>UART_Avg_Send!$J$2</f>
        <v>0</v>
      </c>
      <c r="F6" s="80">
        <f>UART_Avg_Send!$J$3</f>
        <v>0</v>
      </c>
      <c r="G6" s="80">
        <f>UART_Avg_Send!$J$4</f>
        <v>0</v>
      </c>
      <c r="H6" s="81">
        <f t="shared" ref="H6" si="0">(E6+F6+G6)/D6</f>
        <v>0</v>
      </c>
      <c r="I6" s="81">
        <f t="shared" ref="I6" si="1">E6/(D6)</f>
        <v>0</v>
      </c>
      <c r="J6" s="82"/>
      <c r="K6" s="83"/>
      <c r="L6" s="84"/>
    </row>
    <row r="7" spans="1:12" ht="19.5" thickBot="1">
      <c r="B7" s="86">
        <f>B6+1</f>
        <v>2</v>
      </c>
      <c r="C7" s="85" t="s">
        <v>57</v>
      </c>
      <c r="D7" s="61">
        <f>結合テスト!$J$1</f>
        <v>11</v>
      </c>
      <c r="E7" s="61">
        <f>結合テスト!$J$2</f>
        <v>0</v>
      </c>
      <c r="F7" s="61">
        <f>結合テスト!$J$3</f>
        <v>0</v>
      </c>
      <c r="G7" s="61">
        <f>結合テスト!$J$4</f>
        <v>0</v>
      </c>
      <c r="H7" s="62">
        <f t="shared" ref="H7" si="2">(E7+F7+G7)/D7</f>
        <v>0</v>
      </c>
      <c r="I7" s="62">
        <f t="shared" ref="I7" si="3">E7/(D7)</f>
        <v>0</v>
      </c>
      <c r="J7" s="64"/>
      <c r="K7" s="63"/>
    </row>
    <row r="8" spans="1:12">
      <c r="B8" s="11"/>
      <c r="C8" s="65" t="s">
        <v>58</v>
      </c>
      <c r="D8" s="66">
        <f>SUM(D6:D7)</f>
        <v>14</v>
      </c>
      <c r="E8" s="66">
        <f>SUM(E6:E7)</f>
        <v>0</v>
      </c>
      <c r="F8" s="66">
        <f>SUM(F6:F7)</f>
        <v>0</v>
      </c>
      <c r="G8" s="66">
        <f>SUM(G6:G7)</f>
        <v>0</v>
      </c>
      <c r="H8" s="67">
        <f>(E8+F8+G8)/D8</f>
        <v>0</v>
      </c>
      <c r="I8" s="67">
        <f>E8/D8</f>
        <v>0</v>
      </c>
      <c r="J8" s="68"/>
      <c r="K8" s="12"/>
    </row>
    <row r="12" spans="1:12">
      <c r="A12" s="76"/>
    </row>
  </sheetData>
  <mergeCells count="1">
    <mergeCell ref="C3:J3"/>
  </mergeCells>
  <phoneticPr fontId="1"/>
  <hyperlinks>
    <hyperlink ref="C6" location="main!A1" display="Detector_main" xr:uid="{00000000-0004-0000-0400-000000000000}"/>
    <hyperlink ref="C7" location="結合テスト!A1" display="結合テスト" xr:uid="{00000000-0004-0000-0400-000001000000}"/>
  </hyperlinks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6"/>
  <sheetViews>
    <sheetView showGridLines="0" tabSelected="1" view="pageBreakPreview" zoomScale="85" zoomScaleNormal="70" zoomScaleSheetLayoutView="85" workbookViewId="0">
      <pane ySplit="5" topLeftCell="A23" activePane="bottomLeft" state="frozen"/>
      <selection pane="bottomLeft" activeCell="D9" sqref="D9:D14"/>
      <selection activeCell="F26" sqref="F26"/>
    </sheetView>
  </sheetViews>
  <sheetFormatPr defaultColWidth="9" defaultRowHeight="16.5"/>
  <cols>
    <col min="1" max="1" width="5" style="37" customWidth="1"/>
    <col min="2" max="2" width="21" style="27" bestFit="1" customWidth="1"/>
    <col min="3" max="3" width="17.375" style="27" bestFit="1" customWidth="1"/>
    <col min="4" max="4" width="49.75" style="27" customWidth="1"/>
    <col min="5" max="6" width="50" style="27" customWidth="1"/>
    <col min="7" max="7" width="9" style="37"/>
    <col min="8" max="8" width="13.5" style="37" customWidth="1"/>
    <col min="9" max="9" width="11.375" style="38" customWidth="1"/>
    <col min="10" max="10" width="20.625" style="37" customWidth="1"/>
    <col min="11" max="16384" width="9" style="27"/>
  </cols>
  <sheetData>
    <row r="1" spans="1:11" s="16" customFormat="1" ht="13.5" customHeight="1">
      <c r="A1" s="111"/>
      <c r="B1" s="112"/>
      <c r="C1" s="112"/>
      <c r="D1" s="112"/>
      <c r="E1" s="112"/>
      <c r="F1" s="39"/>
      <c r="G1" s="40"/>
      <c r="H1" s="41"/>
      <c r="I1" s="13" t="s">
        <v>59</v>
      </c>
      <c r="J1" s="14">
        <f>COUNTIF($A$7:$A$9,"&lt;&gt;")</f>
        <v>3</v>
      </c>
      <c r="K1" s="15"/>
    </row>
    <row r="2" spans="1:11" s="16" customFormat="1">
      <c r="A2" s="77" t="s">
        <v>60</v>
      </c>
      <c r="B2" s="74" t="s">
        <v>61</v>
      </c>
      <c r="C2" s="18" t="s">
        <v>62</v>
      </c>
      <c r="D2" s="18"/>
      <c r="E2" s="18"/>
      <c r="F2" s="42"/>
      <c r="G2" s="43"/>
      <c r="H2" s="44"/>
      <c r="I2" s="19" t="s">
        <v>48</v>
      </c>
      <c r="J2" s="10">
        <f>COUNTIF(G7:G9,"OK")</f>
        <v>0</v>
      </c>
    </row>
    <row r="3" spans="1:11" s="16" customFormat="1">
      <c r="A3" s="17"/>
      <c r="B3" s="74" t="s">
        <v>63</v>
      </c>
      <c r="C3" s="18" t="e">
        <f ca="1">RIGHT(CELL("filename",A1),LEN(CELL("filename",A1))-FIND("]",CELL("filename",A1)))</f>
        <v>#VALUE!</v>
      </c>
      <c r="D3" s="18"/>
      <c r="E3" s="18"/>
      <c r="F3" s="42"/>
      <c r="G3" s="43"/>
      <c r="H3" s="50"/>
      <c r="I3" s="19" t="s">
        <v>49</v>
      </c>
      <c r="J3" s="10">
        <f>COUNTIF(G7:G9,"NG")</f>
        <v>0</v>
      </c>
    </row>
    <row r="4" spans="1:11" s="16" customFormat="1" ht="17.25" thickBot="1">
      <c r="A4" s="17"/>
      <c r="B4" s="18"/>
      <c r="C4" s="18"/>
      <c r="D4" s="18"/>
      <c r="E4" s="18"/>
      <c r="F4" s="45"/>
      <c r="G4" s="46"/>
      <c r="H4" s="47"/>
      <c r="I4" s="71" t="s">
        <v>64</v>
      </c>
      <c r="J4" s="20">
        <f>COUNTIF(G7:G9,"実施不可")</f>
        <v>0</v>
      </c>
    </row>
    <row r="5" spans="1:11" ht="33">
      <c r="A5" s="21" t="s">
        <v>65</v>
      </c>
      <c r="B5" s="22" t="s">
        <v>66</v>
      </c>
      <c r="C5" s="22" t="s">
        <v>67</v>
      </c>
      <c r="D5" s="22" t="s">
        <v>68</v>
      </c>
      <c r="E5" s="22" t="s">
        <v>69</v>
      </c>
      <c r="F5" s="23" t="s">
        <v>70</v>
      </c>
      <c r="G5" s="24" t="s">
        <v>71</v>
      </c>
      <c r="H5" s="25" t="s">
        <v>72</v>
      </c>
      <c r="I5" s="24" t="s">
        <v>73</v>
      </c>
      <c r="J5" s="26" t="s">
        <v>74</v>
      </c>
    </row>
    <row r="6" spans="1:11" s="49" customFormat="1" ht="48.75" customHeight="1">
      <c r="A6" s="113" t="s">
        <v>75</v>
      </c>
      <c r="B6" s="114"/>
      <c r="C6" s="114"/>
      <c r="D6" s="114"/>
      <c r="E6" s="114"/>
      <c r="F6" s="114"/>
      <c r="G6" s="114"/>
      <c r="H6" s="114"/>
      <c r="I6" s="114"/>
      <c r="J6" s="115"/>
    </row>
    <row r="7" spans="1:11" s="34" customFormat="1" ht="64.5">
      <c r="A7" s="28">
        <v>1</v>
      </c>
      <c r="B7" s="116" t="s">
        <v>76</v>
      </c>
      <c r="C7" s="48" t="s">
        <v>77</v>
      </c>
      <c r="D7" s="48" t="s">
        <v>78</v>
      </c>
      <c r="E7" s="29" t="s">
        <v>79</v>
      </c>
      <c r="F7" s="30" t="s">
        <v>80</v>
      </c>
      <c r="G7" s="31"/>
      <c r="H7" s="32"/>
      <c r="I7" s="33"/>
      <c r="J7" s="73" t="s">
        <v>81</v>
      </c>
    </row>
    <row r="8" spans="1:11" s="34" customFormat="1" ht="64.5">
      <c r="A8" s="28">
        <v>2</v>
      </c>
      <c r="B8" s="117"/>
      <c r="C8" s="48" t="s">
        <v>82</v>
      </c>
      <c r="D8" s="48" t="s">
        <v>83</v>
      </c>
      <c r="E8" s="29" t="s">
        <v>79</v>
      </c>
      <c r="F8" s="30" t="s">
        <v>84</v>
      </c>
      <c r="G8" s="31"/>
      <c r="H8" s="32"/>
      <c r="I8" s="33"/>
      <c r="J8" s="72"/>
    </row>
    <row r="9" spans="1:11">
      <c r="A9" s="90">
        <v>3</v>
      </c>
      <c r="B9" s="117"/>
      <c r="C9" s="35"/>
      <c r="D9" s="35"/>
      <c r="E9" s="91"/>
      <c r="F9" s="92"/>
      <c r="G9" s="93"/>
      <c r="H9" s="94"/>
      <c r="I9" s="95"/>
      <c r="J9" s="96"/>
    </row>
    <row r="10" spans="1:11">
      <c r="A10" s="87"/>
      <c r="B10" s="117"/>
      <c r="C10" s="88"/>
      <c r="D10" s="88"/>
      <c r="E10" s="88"/>
      <c r="F10" s="88"/>
      <c r="G10" s="87"/>
      <c r="H10" s="87"/>
      <c r="I10" s="89"/>
      <c r="J10" s="87"/>
    </row>
    <row r="11" spans="1:11">
      <c r="A11" s="87"/>
      <c r="B11" s="117"/>
      <c r="C11" s="88"/>
      <c r="D11" s="88"/>
      <c r="E11" s="88"/>
      <c r="F11" s="88"/>
      <c r="G11" s="87"/>
      <c r="H11" s="87"/>
      <c r="I11" s="89"/>
      <c r="J11" s="87"/>
    </row>
    <row r="12" spans="1:11">
      <c r="A12" s="87"/>
      <c r="B12" s="117"/>
      <c r="C12" s="88"/>
      <c r="D12" s="88"/>
      <c r="E12" s="88"/>
      <c r="F12" s="88"/>
      <c r="G12" s="87"/>
      <c r="H12" s="87"/>
      <c r="I12" s="89"/>
      <c r="J12" s="87"/>
    </row>
    <row r="13" spans="1:11">
      <c r="A13" s="87"/>
      <c r="B13" s="117"/>
      <c r="C13" s="88"/>
      <c r="D13" s="88"/>
      <c r="E13" s="88"/>
      <c r="F13" s="88"/>
      <c r="G13" s="87"/>
      <c r="H13" s="87"/>
      <c r="I13" s="89"/>
      <c r="J13" s="87"/>
    </row>
    <row r="14" spans="1:11">
      <c r="A14" s="87"/>
      <c r="B14" s="117"/>
      <c r="C14" s="88"/>
      <c r="D14" s="88"/>
      <c r="E14" s="88"/>
      <c r="F14" s="88"/>
      <c r="G14" s="87"/>
      <c r="H14" s="87"/>
      <c r="I14" s="89"/>
      <c r="J14" s="87"/>
    </row>
    <row r="15" spans="1:11">
      <c r="A15" s="87"/>
      <c r="B15" s="117"/>
      <c r="C15" s="88"/>
      <c r="D15" s="88"/>
      <c r="E15" s="88"/>
      <c r="F15" s="88"/>
      <c r="G15" s="87"/>
      <c r="H15" s="87"/>
      <c r="I15" s="89"/>
      <c r="J15" s="87"/>
    </row>
    <row r="16" spans="1:11">
      <c r="A16" s="87"/>
      <c r="B16" s="118"/>
      <c r="C16" s="88"/>
      <c r="D16" s="88"/>
      <c r="E16" s="88"/>
      <c r="F16" s="88"/>
      <c r="G16" s="87"/>
      <c r="H16" s="87"/>
      <c r="I16" s="89"/>
      <c r="J16" s="87"/>
    </row>
  </sheetData>
  <autoFilter ref="A5:J7" xr:uid="{00000000-0009-0000-0000-000005000000}"/>
  <mergeCells count="3">
    <mergeCell ref="A1:E1"/>
    <mergeCell ref="A6:J6"/>
    <mergeCell ref="B7:B16"/>
  </mergeCells>
  <phoneticPr fontId="1"/>
  <dataValidations count="1">
    <dataValidation type="list" allowBlank="1" showInputMessage="1" showErrorMessage="1" sqref="G7:G9" xr:uid="{00000000-0002-0000-0500-000000000000}">
      <formula1>$I$2:$I$4</formula1>
    </dataValidation>
  </dataValidations>
  <hyperlinks>
    <hyperlink ref="A2" location="'3. テスト項目一覧'!A1" display="一覧" xr:uid="{00000000-0004-0000-0500-000000000000}"/>
  </hyperlinks>
  <pageMargins left="0.78740157480314965" right="0.78740157480314965" top="0.59055118110236227" bottom="0.59055118110236227" header="0.31496062992125984" footer="0.31496062992125984"/>
  <pageSetup paperSize="9" scale="47" fitToHeight="0" orientation="landscape" r:id="rId1"/>
  <headerFooter alignWithMargins="0">
    <oddHeader>&amp;R技術資料番号：SFT-510154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7"/>
  <sheetViews>
    <sheetView view="pageBreakPreview" zoomScale="85" zoomScaleNormal="70" zoomScaleSheetLayoutView="85" workbookViewId="0">
      <selection activeCell="C25" sqref="C25"/>
    </sheetView>
  </sheetViews>
  <sheetFormatPr defaultColWidth="9" defaultRowHeight="16.5"/>
  <cols>
    <col min="1" max="1" width="5" style="37" customWidth="1"/>
    <col min="2" max="2" width="21" style="27" bestFit="1" customWidth="1"/>
    <col min="3" max="3" width="17.375" style="27" bestFit="1" customWidth="1"/>
    <col min="4" max="4" width="49.75" style="27" customWidth="1"/>
    <col min="5" max="5" width="50" style="27" customWidth="1"/>
    <col min="6" max="6" width="59.125" style="27" customWidth="1"/>
    <col min="7" max="7" width="9" style="37"/>
    <col min="8" max="8" width="13.5" style="37" customWidth="1"/>
    <col min="9" max="9" width="11.375" style="38" customWidth="1"/>
    <col min="10" max="10" width="20.625" style="37" customWidth="1"/>
    <col min="11" max="16384" width="9" style="27"/>
  </cols>
  <sheetData>
    <row r="1" spans="1:11" s="16" customFormat="1" ht="13.5" customHeight="1">
      <c r="A1" s="111"/>
      <c r="B1" s="112"/>
      <c r="C1" s="112"/>
      <c r="D1" s="112"/>
      <c r="E1" s="112"/>
      <c r="F1" s="39"/>
      <c r="G1" s="40"/>
      <c r="H1" s="41"/>
      <c r="I1" s="13" t="s">
        <v>59</v>
      </c>
      <c r="J1" s="14">
        <f>COUNTIF($A$7:$A$18,"&lt;&gt;")</f>
        <v>11</v>
      </c>
      <c r="K1" s="15"/>
    </row>
    <row r="2" spans="1:11" s="16" customFormat="1">
      <c r="A2" s="77" t="s">
        <v>60</v>
      </c>
      <c r="B2" s="74" t="s">
        <v>61</v>
      </c>
      <c r="C2" s="18" t="s">
        <v>85</v>
      </c>
      <c r="D2" s="18"/>
      <c r="E2" s="18"/>
      <c r="F2" s="42"/>
      <c r="G2" s="43"/>
      <c r="H2" s="44"/>
      <c r="I2" s="19" t="s">
        <v>48</v>
      </c>
      <c r="J2" s="10">
        <f>COUNTIF(G7:G18,"OK")</f>
        <v>0</v>
      </c>
    </row>
    <row r="3" spans="1:11" s="16" customFormat="1">
      <c r="A3" s="17"/>
      <c r="B3" s="74" t="s">
        <v>63</v>
      </c>
      <c r="C3" s="18" t="e">
        <f ca="1">RIGHT(CELL("filename",A1),LEN(CELL("filename",A1))-FIND("]",CELL("filename",A1)))</f>
        <v>#VALUE!</v>
      </c>
      <c r="D3" s="18"/>
      <c r="E3" s="18"/>
      <c r="F3" s="42"/>
      <c r="G3" s="43"/>
      <c r="H3" s="50"/>
      <c r="I3" s="19" t="s">
        <v>49</v>
      </c>
      <c r="J3" s="10">
        <f>COUNTIF(G7:G18,"NG")</f>
        <v>0</v>
      </c>
    </row>
    <row r="4" spans="1:11" s="16" customFormat="1" ht="17.25" thickBot="1">
      <c r="A4" s="17"/>
      <c r="B4" s="18"/>
      <c r="C4" s="18"/>
      <c r="D4" s="18"/>
      <c r="E4" s="18"/>
      <c r="F4" s="45"/>
      <c r="G4" s="46"/>
      <c r="H4" s="47"/>
      <c r="I4" s="71" t="s">
        <v>64</v>
      </c>
      <c r="J4" s="20">
        <f>COUNTIF(G7:G18,"実施不可/対象外")</f>
        <v>0</v>
      </c>
    </row>
    <row r="5" spans="1:11" ht="33">
      <c r="A5" s="21" t="s">
        <v>65</v>
      </c>
      <c r="B5" s="22" t="s">
        <v>66</v>
      </c>
      <c r="C5" s="22" t="s">
        <v>67</v>
      </c>
      <c r="D5" s="22" t="s">
        <v>68</v>
      </c>
      <c r="E5" s="22" t="s">
        <v>69</v>
      </c>
      <c r="F5" s="23" t="s">
        <v>86</v>
      </c>
      <c r="G5" s="24" t="s">
        <v>71</v>
      </c>
      <c r="H5" s="25" t="s">
        <v>72</v>
      </c>
      <c r="I5" s="24" t="s">
        <v>73</v>
      </c>
      <c r="J5" s="26" t="s">
        <v>74</v>
      </c>
    </row>
    <row r="6" spans="1:11" s="49" customFormat="1" ht="48.75" customHeight="1">
      <c r="A6" s="113" t="s">
        <v>75</v>
      </c>
      <c r="B6" s="114"/>
      <c r="C6" s="114"/>
      <c r="D6" s="114"/>
      <c r="E6" s="114"/>
      <c r="F6" s="114"/>
      <c r="G6" s="114"/>
      <c r="H6" s="114"/>
      <c r="I6" s="114"/>
      <c r="J6" s="115"/>
    </row>
    <row r="7" spans="1:11" s="34" customFormat="1">
      <c r="A7" s="28">
        <v>1</v>
      </c>
      <c r="B7" s="48" t="s">
        <v>87</v>
      </c>
      <c r="C7" s="48" t="s">
        <v>88</v>
      </c>
      <c r="D7" s="48" t="s">
        <v>79</v>
      </c>
      <c r="E7" s="29" t="s">
        <v>89</v>
      </c>
      <c r="F7" s="30" t="s">
        <v>90</v>
      </c>
      <c r="G7" s="31"/>
      <c r="H7" s="32"/>
      <c r="I7" s="33"/>
      <c r="J7" s="73"/>
    </row>
    <row r="8" spans="1:11" s="34" customFormat="1">
      <c r="A8" s="28">
        <f t="shared" ref="A8:A17" si="0">A7+1</f>
        <v>2</v>
      </c>
      <c r="B8" s="48" t="s">
        <v>87</v>
      </c>
      <c r="C8" s="48" t="s">
        <v>91</v>
      </c>
      <c r="D8" s="48" t="s">
        <v>92</v>
      </c>
      <c r="E8" s="29" t="s">
        <v>93</v>
      </c>
      <c r="F8" s="30" t="s">
        <v>90</v>
      </c>
      <c r="G8" s="31"/>
      <c r="H8" s="32"/>
      <c r="I8" s="33"/>
      <c r="J8" s="73"/>
    </row>
    <row r="9" spans="1:11">
      <c r="A9" s="28">
        <f t="shared" si="0"/>
        <v>3</v>
      </c>
      <c r="B9" s="48" t="s">
        <v>87</v>
      </c>
      <c r="C9" s="48" t="s">
        <v>94</v>
      </c>
      <c r="D9" s="48" t="s">
        <v>95</v>
      </c>
      <c r="E9" s="29" t="s">
        <v>96</v>
      </c>
      <c r="F9" s="30" t="s">
        <v>90</v>
      </c>
      <c r="G9" s="31"/>
      <c r="H9" s="32"/>
      <c r="I9" s="33"/>
      <c r="J9" s="73"/>
    </row>
    <row r="10" spans="1:11">
      <c r="A10" s="28">
        <f t="shared" si="0"/>
        <v>4</v>
      </c>
      <c r="B10" s="48"/>
      <c r="C10" s="48"/>
      <c r="D10" s="48"/>
      <c r="E10" s="29"/>
      <c r="F10" s="30"/>
      <c r="G10" s="31"/>
      <c r="H10" s="32"/>
      <c r="I10" s="33"/>
      <c r="J10" s="73"/>
    </row>
    <row r="11" spans="1:11">
      <c r="A11" s="28">
        <f t="shared" si="0"/>
        <v>5</v>
      </c>
      <c r="B11" s="48"/>
      <c r="C11" s="48"/>
      <c r="D11" s="48"/>
      <c r="E11" s="29"/>
      <c r="F11" s="30"/>
      <c r="G11" s="31"/>
      <c r="H11" s="32"/>
      <c r="I11" s="33"/>
      <c r="J11" s="73"/>
    </row>
    <row r="12" spans="1:11">
      <c r="A12" s="28">
        <f t="shared" si="0"/>
        <v>6</v>
      </c>
      <c r="B12" s="48"/>
      <c r="C12" s="48"/>
      <c r="D12" s="48"/>
      <c r="E12" s="29"/>
      <c r="F12" s="30"/>
      <c r="G12" s="31"/>
      <c r="H12" s="32"/>
      <c r="I12" s="33"/>
      <c r="J12" s="73"/>
    </row>
    <row r="13" spans="1:11">
      <c r="A13" s="28">
        <f t="shared" si="0"/>
        <v>7</v>
      </c>
      <c r="B13" s="48"/>
      <c r="C13" s="48"/>
      <c r="D13" s="48"/>
      <c r="E13" s="29"/>
      <c r="F13" s="30"/>
      <c r="G13" s="31"/>
      <c r="H13" s="32"/>
      <c r="I13" s="33"/>
      <c r="J13" s="73"/>
    </row>
    <row r="14" spans="1:11">
      <c r="A14" s="28">
        <f t="shared" si="0"/>
        <v>8</v>
      </c>
      <c r="B14" s="48"/>
      <c r="C14" s="48"/>
      <c r="D14" s="48"/>
      <c r="E14" s="29"/>
      <c r="F14" s="30"/>
      <c r="G14" s="31"/>
      <c r="H14" s="32"/>
      <c r="I14" s="33"/>
      <c r="J14" s="73"/>
    </row>
    <row r="15" spans="1:11">
      <c r="A15" s="28">
        <f t="shared" si="0"/>
        <v>9</v>
      </c>
      <c r="B15" s="35"/>
      <c r="C15" s="35"/>
      <c r="D15" s="48"/>
      <c r="E15" s="29"/>
      <c r="F15" s="30"/>
      <c r="G15" s="31"/>
      <c r="H15" s="32"/>
      <c r="I15" s="33"/>
      <c r="J15" s="73"/>
    </row>
    <row r="16" spans="1:11">
      <c r="A16" s="28">
        <f t="shared" si="0"/>
        <v>10</v>
      </c>
      <c r="B16" s="75"/>
      <c r="C16" s="36"/>
      <c r="D16" s="48"/>
      <c r="E16" s="29"/>
      <c r="F16" s="30"/>
      <c r="G16" s="31"/>
      <c r="H16" s="32"/>
      <c r="I16" s="33"/>
      <c r="J16" s="73"/>
    </row>
    <row r="17" spans="1:10">
      <c r="A17" s="28">
        <f t="shared" si="0"/>
        <v>11</v>
      </c>
      <c r="B17" s="36"/>
      <c r="C17" s="48"/>
      <c r="D17" s="48"/>
      <c r="E17" s="29"/>
      <c r="F17" s="30"/>
      <c r="G17" s="31"/>
      <c r="H17" s="32"/>
      <c r="I17" s="33"/>
      <c r="J17" s="73"/>
    </row>
  </sheetData>
  <mergeCells count="2">
    <mergeCell ref="A1:E1"/>
    <mergeCell ref="A6:J6"/>
  </mergeCells>
  <phoneticPr fontId="1"/>
  <dataValidations count="1">
    <dataValidation type="list" allowBlank="1" showInputMessage="1" showErrorMessage="1" sqref="G7:G17" xr:uid="{00000000-0002-0000-0600-000000000000}">
      <formula1>$I$2:$I$4</formula1>
    </dataValidation>
  </dataValidations>
  <hyperlinks>
    <hyperlink ref="A2" location="'3. テスト項目一覧'!A1" display="一覧" xr:uid="{00000000-0004-0000-0600-000000000000}"/>
  </hyperlinks>
  <pageMargins left="0.7" right="0.7" top="0.75" bottom="0.75" header="0.3" footer="0.3"/>
  <pageSetup paperSize="9" scale="47" fitToHeight="0" orientation="landscape" r:id="rId1"/>
  <colBreaks count="1" manualBreakCount="1">
    <brk id="1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a281c49-7b6d-4f8c-afe3-9ff903bcd5b8">
      <Terms xmlns="http://schemas.microsoft.com/office/infopath/2007/PartnerControls"/>
    </lcf76f155ced4ddcb4097134ff3c332f>
    <TaxCatchAll xmlns="266e6b36-48df-40d6-b278-0c40cd134f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8BCE3E583F9946A089D4DA09BE58AB" ma:contentTypeVersion="15" ma:contentTypeDescription="新しいドキュメントを作成します。" ma:contentTypeScope="" ma:versionID="24cf551886406e10122f8645743f8c0e">
  <xsd:schema xmlns:xsd="http://www.w3.org/2001/XMLSchema" xmlns:xs="http://www.w3.org/2001/XMLSchema" xmlns:p="http://schemas.microsoft.com/office/2006/metadata/properties" xmlns:ns2="6a281c49-7b6d-4f8c-afe3-9ff903bcd5b8" xmlns:ns3="266e6b36-48df-40d6-b278-0c40cd134fd3" targetNamespace="http://schemas.microsoft.com/office/2006/metadata/properties" ma:root="true" ma:fieldsID="bab7b2a6b3cff336674d54cd2875888b" ns2:_="" ns3:_="">
    <xsd:import namespace="6a281c49-7b6d-4f8c-afe3-9ff903bcd5b8"/>
    <xsd:import namespace="266e6b36-48df-40d6-b278-0c40cd134f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81c49-7b6d-4f8c-afe3-9ff903bcd5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画像タグ" ma:readOnly="false" ma:fieldId="{5cf76f15-5ced-4ddc-b409-7134ff3c332f}" ma:taxonomyMulti="true" ma:sspId="fbd16ee0-8672-45c7-8bba-fb6804a9ad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e6b36-48df-40d6-b278-0c40cd134f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ab03f54-8046-4279-81d5-9da848d4c144}" ma:internalName="TaxCatchAll" ma:showField="CatchAllData" ma:web="266e6b36-48df-40d6-b278-0c40cd134f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82DE11-2E24-462F-9481-E94C0A13EF57}"/>
</file>

<file path=customXml/itemProps2.xml><?xml version="1.0" encoding="utf-8"?>
<ds:datastoreItem xmlns:ds="http://schemas.openxmlformats.org/officeDocument/2006/customXml" ds:itemID="{A53D71D6-7072-4963-A5CF-37F4630165E9}"/>
</file>

<file path=customXml/itemProps3.xml><?xml version="1.0" encoding="utf-8"?>
<ds:datastoreItem xmlns:ds="http://schemas.openxmlformats.org/officeDocument/2006/customXml" ds:itemID="{C13A7E19-2DF8-4B96-B118-9E83CD92F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masuda</dc:creator>
  <cp:keywords/>
  <dc:description/>
  <cp:lastModifiedBy>S1C1_ホアン クイ ハオ</cp:lastModifiedBy>
  <cp:revision/>
  <dcterms:created xsi:type="dcterms:W3CDTF">2020-03-19T01:54:31Z</dcterms:created>
  <dcterms:modified xsi:type="dcterms:W3CDTF">2024-04-01T01:44:27Z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1440b5f8-7e74-4751-bf11-fb53aecd22d3</vt:lpwstr>
  </property>
  <property fmtid="{D5CDD505-2E9C-101B-9397-08002B2CF9AE}" pid="3" name="ContentTypeId">
    <vt:lpwstr>0x010100988BCE3E583F9946A089D4DA09BE58AB</vt:lpwstr>
  </property>
  <property fmtid="{D5CDD505-2E9C-101B-9397-08002B2CF9AE}" pid="4" name="MediaServiceImageTags">
    <vt:lpwstr/>
  </property>
</Properties>
</file>