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4C1\Downloads\"/>
    </mc:Choice>
  </mc:AlternateContent>
  <bookViews>
    <workbookView xWindow="0" yWindow="0" windowWidth="23040" windowHeight="10968" tabRatio="843" firstSheet="8" activeTab="13"/>
  </bookViews>
  <sheets>
    <sheet name="表紙" sheetId="1" r:id="rId1"/>
    <sheet name="改訂履歴" sheetId="2" r:id="rId2"/>
    <sheet name="1.概要" sheetId="3" r:id="rId3"/>
    <sheet name="2. 環境" sheetId="4" r:id="rId4"/>
    <sheet name="3. テスト項目一覧" sheetId="12" r:id="rId5"/>
    <sheet name="main" sheetId="41" r:id="rId6"/>
    <sheet name="r_uart1_callback_sendend" sheetId="10" r:id="rId7"/>
    <sheet name="r_iica0_callback_master_sendend" sheetId="35" r:id="rId8"/>
    <sheet name="TemperatureSensor_Init" sheetId="37" r:id="rId9"/>
    <sheet name="Temperature_Display" sheetId="38" r:id="rId10"/>
    <sheet name="Temperature_Get" sheetId="36" r:id="rId11"/>
    <sheet name="Average_10tGetData" sheetId="39" r:id="rId12"/>
    <sheet name="Switch_TimeChange" sheetId="40" r:id="rId13"/>
    <sheet name="結合テスト" sheetId="33" r:id="rId14"/>
  </sheets>
  <definedNames>
    <definedName name="_xlnm._FilterDatabase" localSheetId="11" hidden="1">Average_10tGetData!$A$5:$J$7</definedName>
    <definedName name="_xlnm._FilterDatabase" localSheetId="5" hidden="1">main!$A$5:$J$7</definedName>
    <definedName name="_xlnm._FilterDatabase" localSheetId="7" hidden="1">r_iica0_callback_master_sendend!$A$5:$J$7</definedName>
    <definedName name="_xlnm._FilterDatabase" localSheetId="6" hidden="1">r_uart1_callback_sendend!$A$5:$J$7</definedName>
    <definedName name="_xlnm._FilterDatabase" localSheetId="12" hidden="1">Switch_TimeChange!$A$5:$J$7</definedName>
    <definedName name="_xlnm._FilterDatabase" localSheetId="9" hidden="1">Temperature_Display!$A$5:$J$7</definedName>
    <definedName name="_xlnm._FilterDatabase" localSheetId="10" hidden="1">Temperature_Get!$A$5:$J$7</definedName>
    <definedName name="_xlnm._FilterDatabase" localSheetId="8" hidden="1">TemperatureSensor_Init!$A$5:$J$7</definedName>
    <definedName name="_xlnm.Print_Area" localSheetId="2">'1.概要'!$A$1:$Q$31</definedName>
    <definedName name="_xlnm.Print_Area" localSheetId="3">'2. 環境'!$A$1:$R$23</definedName>
    <definedName name="_xlnm.Print_Area" localSheetId="11">Average_10tGetData!$A$1:$J$8</definedName>
    <definedName name="_xlnm.Print_Area" localSheetId="5">main!$A$1:$J$13</definedName>
    <definedName name="_xlnm.Print_Area" localSheetId="7">r_iica0_callback_master_sendend!$A$1:$J$7</definedName>
    <definedName name="_xlnm.Print_Area" localSheetId="6">r_uart1_callback_sendend!$A$1:$J$8</definedName>
    <definedName name="_xlnm.Print_Area" localSheetId="12">Switch_TimeChange!$A$1:$J$13</definedName>
    <definedName name="_xlnm.Print_Area" localSheetId="9">Temperature_Display!$A$1:$K$9</definedName>
    <definedName name="_xlnm.Print_Area" localSheetId="10">Temperature_Get!$A$1:$J$8</definedName>
    <definedName name="_xlnm.Print_Area" localSheetId="8">TemperatureSensor_Init!$A$1:$J$8</definedName>
    <definedName name="_xlnm.Print_Area" localSheetId="13">結合テスト!$A$1:$J$19</definedName>
    <definedName name="_xlnm.Print_Area" localSheetId="0">表紙!$A$1:$M$17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2" l="1"/>
  <c r="J2" i="38"/>
  <c r="E11" i="12" s="1"/>
  <c r="G16" i="12" l="1"/>
  <c r="I10" i="12" l="1"/>
  <c r="I9" i="12"/>
  <c r="I7" i="12"/>
  <c r="J4" i="38"/>
  <c r="E10" i="12"/>
  <c r="E9" i="12"/>
  <c r="H9" i="12" s="1"/>
  <c r="F6" i="12"/>
  <c r="H7" i="12"/>
  <c r="E7" i="12"/>
  <c r="J1" i="41"/>
  <c r="E6" i="12" s="1"/>
  <c r="J1" i="38" l="1"/>
  <c r="D11" i="12" s="1"/>
  <c r="H11" i="12" s="1"/>
  <c r="J2" i="40"/>
  <c r="J1" i="40"/>
  <c r="D12" i="12"/>
  <c r="D10" i="12"/>
  <c r="D6" i="12"/>
  <c r="H6" i="12" s="1"/>
  <c r="D7" i="12"/>
  <c r="D13" i="12" l="1"/>
  <c r="E13" i="12"/>
  <c r="I13" i="12" s="1"/>
  <c r="I6" i="12"/>
  <c r="H13" i="12"/>
  <c r="H10" i="12"/>
  <c r="H14" i="12"/>
  <c r="H12" i="12"/>
  <c r="I11" i="12"/>
  <c r="B7" i="12"/>
  <c r="J4" i="41" l="1"/>
  <c r="J3" i="41"/>
  <c r="C3" i="41"/>
  <c r="J2" i="41"/>
  <c r="J4" i="40" l="1"/>
  <c r="J3" i="40"/>
  <c r="C3" i="40"/>
  <c r="J4" i="39" l="1"/>
  <c r="J3" i="39"/>
  <c r="C3" i="39"/>
  <c r="J2" i="39"/>
  <c r="E12" i="12" s="1"/>
  <c r="I12" i="12" s="1"/>
  <c r="J1" i="39"/>
  <c r="J3" i="38"/>
  <c r="C3" i="38"/>
  <c r="J4" i="37" l="1"/>
  <c r="J3" i="37"/>
  <c r="C3" i="37"/>
  <c r="J2" i="37"/>
  <c r="J1" i="37"/>
  <c r="D9" i="12" s="1"/>
  <c r="J4" i="36" l="1"/>
  <c r="J3" i="36"/>
  <c r="C3" i="36"/>
  <c r="J2" i="36"/>
  <c r="J1" i="36"/>
  <c r="J4" i="35"/>
  <c r="J3" i="35"/>
  <c r="C3" i="35"/>
  <c r="J2" i="35"/>
  <c r="J1" i="35"/>
  <c r="E8" i="12" l="1"/>
  <c r="D8" i="12"/>
  <c r="J4" i="33"/>
  <c r="J3" i="33"/>
  <c r="J2" i="33"/>
  <c r="E14" i="12" s="1"/>
  <c r="E16" i="12" l="1"/>
  <c r="H8" i="12"/>
  <c r="I8" i="12"/>
  <c r="A8" i="33"/>
  <c r="C3" i="33"/>
  <c r="A9" i="33" l="1"/>
  <c r="A10" i="33" l="1"/>
  <c r="A11" i="33" s="1"/>
  <c r="A12" i="33" s="1"/>
  <c r="A16" i="33" s="1"/>
  <c r="A18" i="33" s="1"/>
  <c r="J1" i="33" l="1"/>
  <c r="D14" i="12" s="1"/>
  <c r="D16" i="12" l="1"/>
  <c r="H16" i="12" s="1"/>
  <c r="I14" i="12"/>
  <c r="C3" i="10"/>
  <c r="J1" i="10" l="1"/>
  <c r="J4" i="10" l="1"/>
  <c r="G6" i="12" s="1"/>
  <c r="J3" i="10"/>
  <c r="J2" i="10"/>
  <c r="I16" i="12" l="1"/>
</calcChain>
</file>

<file path=xl/comments1.xml><?xml version="1.0" encoding="utf-8"?>
<comments xmlns="http://schemas.openxmlformats.org/spreadsheetml/2006/main">
  <authors>
    <author>E4C1</author>
  </authors>
  <commentList>
    <comment ref="B10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テスト項目を作成する際に必要な資料を記載する
</t>
        </r>
      </text>
    </comment>
    <comment ref="B1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各案件でテスト範囲は異なるので、必要な内容を記載する
</t>
        </r>
      </text>
    </comment>
  </commentList>
</comments>
</file>

<file path=xl/comments2.xml><?xml version="1.0" encoding="utf-8"?>
<comments xmlns="http://schemas.openxmlformats.org/spreadsheetml/2006/main">
  <authors>
    <author>E4C1</author>
  </authors>
  <commentList>
    <comment ref="A2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各案件で異なるため、必要な内容を記載する
</t>
        </r>
      </text>
    </comment>
  </commentList>
</comments>
</file>

<file path=xl/comments3.xml><?xml version="1.0" encoding="utf-8"?>
<comments xmlns="http://schemas.openxmlformats.org/spreadsheetml/2006/main">
  <authors>
    <author>E4C1</author>
  </authors>
  <commentList>
    <comment ref="A2" authorId="0" shapeId="0">
      <text>
        <r>
          <rPr>
            <sz val="9"/>
            <color indexed="81"/>
            <rFont val="MS P ゴシック"/>
            <family val="3"/>
            <charset val="128"/>
          </rPr>
          <t>対象のテスト項目をL6から追記する。
ここでは、結合テストも記載してるが、別ファイルにしても構わない。</t>
        </r>
      </text>
    </comment>
  </commentList>
</comments>
</file>

<file path=xl/sharedStrings.xml><?xml version="1.0" encoding="utf-8"?>
<sst xmlns="http://schemas.openxmlformats.org/spreadsheetml/2006/main" count="547" uniqueCount="296">
  <si>
    <t>テスト項目表</t>
    <rPh sb="3" eb="5">
      <t>コウモク</t>
    </rPh>
    <rPh sb="5" eb="6">
      <t>ヒョウ</t>
    </rPh>
    <phoneticPr fontId="1"/>
  </si>
  <si>
    <t>株式会社アビリカ</t>
    <phoneticPr fontId="1"/>
  </si>
  <si>
    <t>システムソリューション第一事業部</t>
    <rPh sb="11" eb="13">
      <t>ダイイチ</t>
    </rPh>
    <rPh sb="13" eb="15">
      <t>ジギョウ</t>
    </rPh>
    <rPh sb="15" eb="16">
      <t>ブ</t>
    </rPh>
    <phoneticPr fontId="1"/>
  </si>
  <si>
    <t>Rev1.0</t>
    <phoneticPr fontId="1"/>
  </si>
  <si>
    <t>Rev</t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</si>
  <si>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</si>
  <si>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</si>
  <si>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R0.1</t>
    <phoneticPr fontId="1"/>
  </si>
  <si>
    <t>初版</t>
  </si>
  <si>
    <t xml:space="preserve"> </t>
  </si>
  <si>
    <t>【3. テスト項目一覧】</t>
    <rPh sb="7" eb="9">
      <t>コウモク</t>
    </rPh>
    <rPh sb="9" eb="11">
      <t>イチラン</t>
    </rPh>
    <phoneticPr fontId="1"/>
  </si>
  <si>
    <t>テ　ス　ト　項　目</t>
    <phoneticPr fontId="8"/>
  </si>
  <si>
    <t>機能名</t>
    <rPh sb="0" eb="2">
      <t>キノウ</t>
    </rPh>
    <phoneticPr fontId="8"/>
  </si>
  <si>
    <t>総件数</t>
    <phoneticPr fontId="11"/>
  </si>
  <si>
    <t>OK</t>
    <phoneticPr fontId="8"/>
  </si>
  <si>
    <t>NG</t>
    <phoneticPr fontId="8"/>
  </si>
  <si>
    <t>実施不可</t>
    <rPh sb="0" eb="2">
      <t>ジッシ</t>
    </rPh>
    <rPh sb="2" eb="4">
      <t>フカ</t>
    </rPh>
    <phoneticPr fontId="8"/>
  </si>
  <si>
    <t>テスト
実施率</t>
    <rPh sb="4" eb="6">
      <t>ジッシ</t>
    </rPh>
    <rPh sb="6" eb="7">
      <t>リツ</t>
    </rPh>
    <phoneticPr fontId="11"/>
  </si>
  <si>
    <t>合格率</t>
    <rPh sb="0" eb="2">
      <t>ゴウカク</t>
    </rPh>
    <rPh sb="2" eb="3">
      <t>リツ</t>
    </rPh>
    <phoneticPr fontId="8"/>
  </si>
  <si>
    <t>担当</t>
    <rPh sb="0" eb="2">
      <t>タントウ</t>
    </rPh>
    <phoneticPr fontId="8"/>
  </si>
  <si>
    <t>備考</t>
    <rPh sb="0" eb="2">
      <t>ビコウ</t>
    </rPh>
    <phoneticPr fontId="11"/>
  </si>
  <si>
    <t>機能テスト</t>
    <rPh sb="0" eb="2">
      <t>キノウ</t>
    </rPh>
    <phoneticPr fontId="1"/>
  </si>
  <si>
    <t>main</t>
    <phoneticPr fontId="8"/>
  </si>
  <si>
    <t>機能テスト合計</t>
  </si>
  <si>
    <t>全項目数</t>
    <rPh sb="0" eb="1">
      <t>ゼン</t>
    </rPh>
    <rPh sb="1" eb="4">
      <t>コウモクスウ</t>
    </rPh>
    <phoneticPr fontId="8"/>
  </si>
  <si>
    <t>一覧</t>
    <rPh sb="0" eb="2">
      <t>イチラン</t>
    </rPh>
    <phoneticPr fontId="1"/>
  </si>
  <si>
    <t>ファイル名</t>
    <rPh sb="4" eb="5">
      <t>メイ</t>
    </rPh>
    <phoneticPr fontId="1"/>
  </si>
  <si>
    <t>r_main.c</t>
    <phoneticPr fontId="1"/>
  </si>
  <si>
    <t>関数名</t>
    <rPh sb="0" eb="2">
      <t>カンスウ</t>
    </rPh>
    <rPh sb="2" eb="3">
      <t>メイ</t>
    </rPh>
    <phoneticPr fontId="1"/>
  </si>
  <si>
    <t>実施不可/対象外</t>
    <rPh sb="0" eb="2">
      <t>ジッシ</t>
    </rPh>
    <rPh sb="2" eb="4">
      <t>フカ</t>
    </rPh>
    <rPh sb="5" eb="8">
      <t>タイショウガイ</t>
    </rPh>
    <phoneticPr fontId="8"/>
  </si>
  <si>
    <t xml:space="preserve">No.
</t>
    <phoneticPr fontId="1"/>
  </si>
  <si>
    <t>分類名
(中)</t>
  </si>
  <si>
    <t>分類名
(小)</t>
    <rPh sb="5" eb="6">
      <t>ショウ</t>
    </rPh>
    <phoneticPr fontId="8"/>
  </si>
  <si>
    <t>前提条件</t>
    <rPh sb="0" eb="4">
      <t>ゼンテイジョウケン</t>
    </rPh>
    <phoneticPr fontId="1"/>
  </si>
  <si>
    <t>入力条件</t>
    <rPh sb="0" eb="2">
      <t>ニュウリョク</t>
    </rPh>
    <rPh sb="2" eb="4">
      <t>ジョウケン</t>
    </rPh>
    <phoneticPr fontId="8"/>
  </si>
  <si>
    <t>結果</t>
    <rPh sb="0" eb="2">
      <t>ケッカ</t>
    </rPh>
    <phoneticPr fontId="12"/>
  </si>
  <si>
    <t>実施日</t>
    <rPh sb="0" eb="3">
      <t>ジッシビ</t>
    </rPh>
    <phoneticPr fontId="12"/>
  </si>
  <si>
    <t>確認者</t>
  </si>
  <si>
    <t>備考</t>
    <rPh sb="0" eb="2">
      <t>ビコウ</t>
    </rPh>
    <phoneticPr fontId="8"/>
  </si>
  <si>
    <t>メイン処理確認</t>
    <rPh sb="3" eb="5">
      <t>ショリ</t>
    </rPh>
    <rPh sb="5" eb="7">
      <t>カクニン</t>
    </rPh>
    <phoneticPr fontId="8"/>
  </si>
  <si>
    <t>送信フラグがセットされている場合、文字が送信されることを確認</t>
  </si>
  <si>
    <t>なし</t>
    <phoneticPr fontId="1"/>
  </si>
  <si>
    <t>20ms待機した後に以下の内容を実施することを確認
uart_send_flg = 1のままであること</t>
  </si>
  <si>
    <t>判定条件</t>
    <rPh sb="0" eb="2">
      <t>ハンテイ</t>
    </rPh>
    <rPh sb="2" eb="4">
      <t>ジョウケン</t>
    </rPh>
    <phoneticPr fontId="8"/>
  </si>
  <si>
    <t>温度センサの確認</t>
    <rPh sb="0" eb="2">
      <t>オンド</t>
    </rPh>
    <rPh sb="6" eb="8">
      <t>カクニン</t>
    </rPh>
    <phoneticPr fontId="8"/>
  </si>
  <si>
    <t>通常時</t>
    <rPh sb="0" eb="3">
      <t>ツウジョウジ</t>
    </rPh>
    <phoneticPr fontId="1"/>
  </si>
  <si>
    <t>温度を室温の状態にしておく</t>
    <rPh sb="0" eb="2">
      <t>オンド</t>
    </rPh>
    <rPh sb="3" eb="5">
      <t>シツオン</t>
    </rPh>
    <rPh sb="6" eb="8">
      <t>ジョウタイ</t>
    </rPh>
    <phoneticPr fontId="1"/>
  </si>
  <si>
    <t>冷却時</t>
    <rPh sb="0" eb="2">
      <t>レイキャク</t>
    </rPh>
    <rPh sb="2" eb="3">
      <t>ジ</t>
    </rPh>
    <phoneticPr fontId="1"/>
  </si>
  <si>
    <t>温度センサを冷やしておく</t>
    <rPh sb="0" eb="2">
      <t>オンド</t>
    </rPh>
    <rPh sb="6" eb="7">
      <t>ヒ</t>
    </rPh>
    <phoneticPr fontId="1"/>
  </si>
  <si>
    <t>加熱時</t>
    <rPh sb="0" eb="2">
      <t>カネツ</t>
    </rPh>
    <rPh sb="2" eb="3">
      <t>ジ</t>
    </rPh>
    <phoneticPr fontId="1"/>
  </si>
  <si>
    <t>温度センサを温めてておく</t>
    <rPh sb="6" eb="7">
      <t>アタタ</t>
    </rPh>
    <phoneticPr fontId="1"/>
  </si>
  <si>
    <t>なし</t>
    <phoneticPr fontId="1"/>
  </si>
  <si>
    <t>判定条件</t>
    <phoneticPr fontId="1"/>
  </si>
  <si>
    <t>OK</t>
  </si>
  <si>
    <t>10回温度センサの平均値</t>
  </si>
  <si>
    <t>10回温度センサの平均値</t>
    <rPh sb="2" eb="3">
      <t>カイ</t>
    </rPh>
    <rPh sb="3" eb="5">
      <t>オンド</t>
    </rPh>
    <rPh sb="9" eb="12">
      <t>ヘイキンチ</t>
    </rPh>
    <phoneticPr fontId="8"/>
  </si>
  <si>
    <t>10回温度センサの平均値</t>
    <phoneticPr fontId="1"/>
  </si>
  <si>
    <t>PCに表示するデータはASCIIとして、小数点第一位まで表示させる確認</t>
    <rPh sb="33" eb="35">
      <t>カクニン</t>
    </rPh>
    <phoneticPr fontId="1"/>
  </si>
  <si>
    <t>LCD とPCのデータアップデート同時確認</t>
    <rPh sb="17" eb="19">
      <t>ドウジ</t>
    </rPh>
    <rPh sb="19" eb="21">
      <t>カクニン</t>
    </rPh>
    <phoneticPr fontId="1"/>
  </si>
  <si>
    <t>MD_OKステータスを返し、温度センサにデータが正しく送信される</t>
    <phoneticPr fontId="1"/>
  </si>
  <si>
    <t>エラーが発生せず、データが正しく送信されていることを確認します。</t>
    <phoneticPr fontId="1"/>
  </si>
  <si>
    <t>TemperatureSensor_Init関数を呼び出します。</t>
    <phoneticPr fontId="1"/>
  </si>
  <si>
    <t>なし</t>
    <phoneticPr fontId="1"/>
  </si>
  <si>
    <t>関数がMD_OKステータスを返し、温度データが正しく受信される。</t>
    <phoneticPr fontId="1"/>
  </si>
  <si>
    <r>
      <t>Temperature_Get</t>
    </r>
    <r>
      <rPr>
        <sz val="11"/>
        <color theme="1"/>
        <rFont val="游ゴシック"/>
        <family val="2"/>
        <charset val="128"/>
        <scheme val="minor"/>
      </rPr>
      <t>関数を呼び出します。</t>
    </r>
  </si>
  <si>
    <t>LCDに温度が正しく表示されることを確認する</t>
    <phoneticPr fontId="1"/>
  </si>
  <si>
    <t xml:space="preserve"> LCDに温度が正しく表示されるかどうかを確認します。</t>
    <phoneticPr fontId="1"/>
  </si>
  <si>
    <t>LCDに平均温度を表示するテスト</t>
    <phoneticPr fontId="1"/>
  </si>
  <si>
    <t>10回の測定から平均温度が正しく計算されることを確認する</t>
    <phoneticPr fontId="1"/>
  </si>
  <si>
    <t>計算された平均温度が正しいかどうかを確認します</t>
    <phoneticPr fontId="1"/>
  </si>
  <si>
    <t>計算された平均温度が正しいかどうかを確認します</t>
    <phoneticPr fontId="1"/>
  </si>
  <si>
    <t>Switch1が押されていない（P7.6の状態が0）。
sw1_prevの状態が0</t>
    <phoneticPr fontId="1"/>
  </si>
  <si>
    <t xml:space="preserve">    delay_timeが現在の値に基づいて変更される（DELAY_VALUE1からDELAY_VALUE2またはその逆に）。
    sw1_prevの状態が1に更新される。</t>
    <phoneticPr fontId="1"/>
  </si>
  <si>
    <t>Switch1が押される（P7.6の状態が1になる</t>
    <phoneticPr fontId="1"/>
  </si>
  <si>
    <t>Switch1の状態に応じて適切にdelay_timeとsw1_prevが更新されることを確認</t>
    <phoneticPr fontId="1"/>
  </si>
  <si>
    <t>なし</t>
    <phoneticPr fontId="1"/>
  </si>
  <si>
    <t>温度データが正しく取得されることを確認</t>
  </si>
  <si>
    <t>温度データが正しく取得されることを確認</t>
    <phoneticPr fontId="1"/>
  </si>
  <si>
    <t>IICA0はシングルマスターモードに設定する</t>
    <phoneticPr fontId="1"/>
  </si>
  <si>
    <t>i2cbuff[0] = 0x90</t>
    <phoneticPr fontId="1"/>
  </si>
  <si>
    <t>温度センサーからデータを取得できる</t>
    <rPh sb="0" eb="2">
      <t>オンド</t>
    </rPh>
    <phoneticPr fontId="1"/>
  </si>
  <si>
    <t>温度センサーとの通信が確立され、適切なデータが受信されることを検証します。</t>
    <phoneticPr fontId="1"/>
  </si>
  <si>
    <t>エラーが発生せず、データが正しく受信されることを確認します。</t>
    <phoneticPr fontId="1"/>
  </si>
  <si>
    <t>温度データの取得確認1</t>
    <phoneticPr fontId="1"/>
  </si>
  <si>
    <t>温度データの取得確認2</t>
    <phoneticPr fontId="1"/>
  </si>
  <si>
    <t>送信フラグがセットされていない場合、文字が送信されないことを確認</t>
    <phoneticPr fontId="1"/>
  </si>
  <si>
    <t>PC表示するデータ確認</t>
    <rPh sb="2" eb="4">
      <t>ヒョウジ</t>
    </rPh>
    <rPh sb="9" eb="11">
      <t>カクニン</t>
    </rPh>
    <phoneticPr fontId="1"/>
  </si>
  <si>
    <t>LCD表示するデータ確認</t>
    <phoneticPr fontId="1"/>
  </si>
  <si>
    <t>PCに表示するデータはASCIIとして、小数点第一位まで表示させる確認</t>
    <rPh sb="3" eb="5">
      <t>ヒョウジ</t>
    </rPh>
    <rPh sb="20" eb="23">
      <t>ショウスウテン</t>
    </rPh>
    <rPh sb="23" eb="24">
      <t>ダイ</t>
    </rPh>
    <rPh sb="24" eb="25">
      <t>イチ</t>
    </rPh>
    <rPh sb="25" eb="26">
      <t>イ</t>
    </rPh>
    <rPh sb="28" eb="30">
      <t>ヒョウジ</t>
    </rPh>
    <rPh sb="33" eb="35">
      <t>カクニン</t>
    </rPh>
    <phoneticPr fontId="1"/>
  </si>
  <si>
    <t>小数点第一位まで表示させる確認</t>
    <phoneticPr fontId="1"/>
  </si>
  <si>
    <t>小数点第一位まで表示させる結果確認</t>
    <rPh sb="13" eb="15">
      <t>ケッカ</t>
    </rPh>
    <rPh sb="15" eb="17">
      <t>カクニン</t>
    </rPh>
    <phoneticPr fontId="1"/>
  </si>
  <si>
    <t>なし</t>
    <phoneticPr fontId="1"/>
  </si>
  <si>
    <t>極端な温度が適切に表示されることを確認する。</t>
    <phoneticPr fontId="1"/>
  </si>
  <si>
    <t>LCDに温度が正しく表示されることを確認する</t>
    <phoneticPr fontId="1"/>
  </si>
  <si>
    <t>LCDに温度が表示されることを確認する</t>
    <phoneticPr fontId="1"/>
  </si>
  <si>
    <t>負の温度が適切に表示されることを確認する。</t>
    <phoneticPr fontId="1"/>
  </si>
  <si>
    <t xml:space="preserve">    LCDが正常に動作しており、テスト中に表示された情報が正しく読み取れること。
    温度センサーからの負の温度データが、システムで適切に処理されること。</t>
    <phoneticPr fontId="1"/>
  </si>
  <si>
    <t>ハオ</t>
  </si>
  <si>
    <t>ハオ</t>
    <phoneticPr fontId="1"/>
  </si>
  <si>
    <t>ハオ</t>
    <phoneticPr fontId="1"/>
  </si>
  <si>
    <t>ハオ</t>
    <phoneticPr fontId="1"/>
  </si>
  <si>
    <t>なし</t>
    <phoneticPr fontId="1"/>
  </si>
  <si>
    <t>P7.6 = 0かつsw1_prev = 0の時</t>
    <phoneticPr fontId="1"/>
  </si>
  <si>
    <t>P7.6 = 1かつsw1_prev = 0の時</t>
    <phoneticPr fontId="1"/>
  </si>
  <si>
    <t>P7.6 = 1かつsw1_prev = 1の時</t>
    <phoneticPr fontId="1"/>
  </si>
  <si>
    <t>P7.6が1、sw1_prevが1に設定される</t>
    <phoneticPr fontId="1"/>
  </si>
  <si>
    <t>delay_value = 10の時</t>
    <phoneticPr fontId="1"/>
  </si>
  <si>
    <t xml:space="preserve"> delay_valueが10に設定される</t>
    <phoneticPr fontId="1"/>
  </si>
  <si>
    <t>delay_value = 100の時</t>
    <phoneticPr fontId="1"/>
  </si>
  <si>
    <t>delay_valueが100に設定される</t>
    <phoneticPr fontId="1"/>
  </si>
  <si>
    <t>ハオ</t>
    <phoneticPr fontId="1"/>
  </si>
  <si>
    <t>ハオ</t>
    <phoneticPr fontId="1"/>
  </si>
  <si>
    <t>ハオ</t>
    <phoneticPr fontId="1"/>
  </si>
  <si>
    <t>P7.6 = 0かつsw1_prev = 1の時</t>
    <phoneticPr fontId="1"/>
  </si>
  <si>
    <t>delay_valueが100の場合の遅延時間確認</t>
    <rPh sb="23" eb="25">
      <t>カクニン</t>
    </rPh>
    <phoneticPr fontId="1"/>
  </si>
  <si>
    <t>delay_valueが10の場合の遅延時間確認</t>
    <phoneticPr fontId="1"/>
  </si>
  <si>
    <t>P7.6とsw1_prevがともに1の場合のスイッチ状態確認</t>
    <phoneticPr fontId="1"/>
  </si>
  <si>
    <t>P7.6が1でsw1_prevが0の場合のスイッチ状態確認</t>
    <phoneticPr fontId="1"/>
  </si>
  <si>
    <t>P7.6が0でsw1_prevが1の場合のスイッチ状態確認</t>
    <phoneticPr fontId="1"/>
  </si>
  <si>
    <t>P7.6とsw1_prevがともに0の場合のスイッチ状態確認</t>
    <phoneticPr fontId="1"/>
  </si>
  <si>
    <t>20ms待機した後に以下の内容を実施することを確認
"Connected"の文字が送信されること
uart_send_flag = 1であること</t>
    <phoneticPr fontId="1"/>
  </si>
  <si>
    <t>20msは"Connected"で確認</t>
    <rPh sb="17" eb="19">
      <t>カクニン</t>
    </rPh>
    <phoneticPr fontId="1"/>
  </si>
  <si>
    <t>20msは"Connected"で確認</t>
    <phoneticPr fontId="1"/>
  </si>
  <si>
    <t>10回の測定から平均温度が正しく計算されることを確認する</t>
    <phoneticPr fontId="1"/>
  </si>
  <si>
    <t>LCDで確認</t>
    <rPh sb="4" eb="6">
      <t>カクニン</t>
    </rPh>
    <phoneticPr fontId="1"/>
  </si>
  <si>
    <t>PCに表示するデータで確認</t>
    <rPh sb="3" eb="5">
      <t>ヒョウジ</t>
    </rPh>
    <rPh sb="11" eb="13">
      <t>カクニン</t>
    </rPh>
    <phoneticPr fontId="1"/>
  </si>
  <si>
    <r>
      <t>Switch1</t>
    </r>
    <r>
      <rPr>
        <sz val="10"/>
        <color theme="1"/>
        <rFont val="ＭＳ Ｐゴシック"/>
        <family val="3"/>
        <charset val="128"/>
      </rPr>
      <t>が</t>
    </r>
    <r>
      <rPr>
        <sz val="10"/>
        <color theme="1"/>
        <rFont val="Arial Unicode MS"/>
        <family val="2"/>
      </rPr>
      <t>P7.6</t>
    </r>
    <r>
      <rPr>
        <sz val="10"/>
        <color theme="1"/>
        <rFont val="ＭＳ Ｐゴシック"/>
        <family val="3"/>
        <charset val="128"/>
      </rPr>
      <t xml:space="preserve">に接続されており、適切に動作すること。
</t>
    </r>
    <r>
      <rPr>
        <sz val="10"/>
        <color theme="1"/>
        <rFont val="Arial Unicode MS"/>
        <family val="2"/>
      </rPr>
      <t>delay_time</t>
    </r>
    <r>
      <rPr>
        <sz val="10"/>
        <color theme="1"/>
        <rFont val="ＭＳ Ｐゴシック"/>
        <family val="3"/>
        <charset val="128"/>
      </rPr>
      <t>、</t>
    </r>
    <r>
      <rPr>
        <sz val="10"/>
        <color theme="1"/>
        <rFont val="Arial Unicode MS"/>
        <family val="2"/>
      </rPr>
      <t>DELAY_VALUE1</t>
    </r>
    <r>
      <rPr>
        <sz val="10"/>
        <color theme="1"/>
        <rFont val="ＭＳ Ｐゴシック"/>
        <family val="3"/>
        <charset val="128"/>
      </rPr>
      <t>、</t>
    </r>
    <r>
      <rPr>
        <sz val="10"/>
        <color theme="1"/>
        <rFont val="Arial Unicode MS"/>
        <family val="2"/>
      </rPr>
      <t>DELAY_VALUE2</t>
    </r>
    <r>
      <rPr>
        <sz val="10"/>
        <color theme="1"/>
        <rFont val="ＭＳ Ｐゴシック"/>
        <family val="3"/>
        <charset val="128"/>
      </rPr>
      <t>、</t>
    </r>
    <r>
      <rPr>
        <sz val="10"/>
        <color theme="1"/>
        <rFont val="Arial Unicode MS"/>
        <family val="2"/>
      </rPr>
      <t>sw1_prev</t>
    </r>
    <r>
      <rPr>
        <sz val="10"/>
        <color theme="1"/>
        <rFont val="ＭＳ Ｐゴシック"/>
        <family val="3"/>
        <charset val="128"/>
      </rPr>
      <t>などの関連する変数が正しく初期化されていること。</t>
    </r>
    <phoneticPr fontId="1"/>
  </si>
  <si>
    <t>なし</t>
    <phoneticPr fontId="1"/>
  </si>
  <si>
    <t>Switch1を押下毎に温度センサの取得タイミング変更確認</t>
    <rPh sb="12" eb="14">
      <t>オンド</t>
    </rPh>
    <phoneticPr fontId="1"/>
  </si>
  <si>
    <t>温度を13℃の状態にしておく</t>
    <rPh sb="0" eb="2">
      <t>オンド</t>
    </rPh>
    <rPh sb="7" eb="9">
      <t>ジョウタイ</t>
    </rPh>
    <phoneticPr fontId="1"/>
  </si>
  <si>
    <t>温度を15℃の状態にしておく</t>
    <rPh sb="7" eb="9">
      <t>ジョウタイ</t>
    </rPh>
    <phoneticPr fontId="1"/>
  </si>
  <si>
    <t>15の値がPCおよびLCDに表示されることを確認</t>
    <rPh sb="3" eb="4">
      <t>アタイ</t>
    </rPh>
    <rPh sb="14" eb="16">
      <t>ヒョウジ</t>
    </rPh>
    <rPh sb="22" eb="24">
      <t>カクニン</t>
    </rPh>
    <phoneticPr fontId="1"/>
  </si>
  <si>
    <t>13の値がPCおよびLCDに表示されることを確認</t>
    <rPh sb="3" eb="4">
      <t>アタイ</t>
    </rPh>
    <rPh sb="14" eb="16">
      <t>ヒョウジ</t>
    </rPh>
    <rPh sb="22" eb="24">
      <t>カクニン</t>
    </rPh>
    <phoneticPr fontId="1"/>
  </si>
  <si>
    <t>12の値がPCおよびLCDに表示されることを確認</t>
    <rPh sb="3" eb="4">
      <t>アタイ</t>
    </rPh>
    <rPh sb="14" eb="16">
      <t>ヒョウジ</t>
    </rPh>
    <rPh sb="22" eb="24">
      <t>カクニン</t>
    </rPh>
    <phoneticPr fontId="1"/>
  </si>
  <si>
    <t>温度を室温の状態にしておく</t>
    <phoneticPr fontId="1"/>
  </si>
  <si>
    <t>12.0の値がPCおよびLCDに表示されることを確認</t>
    <phoneticPr fontId="1"/>
  </si>
  <si>
    <t>温度を13℃,13℃,12℃,13℃,13℃,13℃,13℃,12℃,12℃,12℃,の状態にしておく</t>
    <phoneticPr fontId="1"/>
  </si>
  <si>
    <t>13.4の値がPCおよびLCDに表示されることを確認</t>
    <phoneticPr fontId="1"/>
  </si>
  <si>
    <t>13.46の値がPCおよびLCDに表示されることを確認</t>
    <phoneticPr fontId="1"/>
  </si>
  <si>
    <t>Switch P7.6 = 0 , Sw1 状態=0</t>
    <rPh sb="22" eb="24">
      <t>ジョウタイ</t>
    </rPh>
    <phoneticPr fontId="1"/>
  </si>
  <si>
    <t>Switch セットアップ、Switch1が信頼性の高い動作をする</t>
    <phoneticPr fontId="1"/>
  </si>
  <si>
    <t>PCに1回データを取得するタイミングが１00msに変わって表示する</t>
    <rPh sb="4" eb="5">
      <t>カイ</t>
    </rPh>
    <rPh sb="9" eb="11">
      <t>シュトク</t>
    </rPh>
    <rPh sb="25" eb="26">
      <t>カ</t>
    </rPh>
    <rPh sb="29" eb="31">
      <t>ヒョウジ</t>
    </rPh>
    <phoneticPr fontId="1"/>
  </si>
  <si>
    <t>LCDに1回データを取得するタイミングが１00msに変わって表示する</t>
    <rPh sb="5" eb="6">
      <t>カイ</t>
    </rPh>
    <rPh sb="10" eb="12">
      <t>シュトク</t>
    </rPh>
    <rPh sb="26" eb="27">
      <t>カ</t>
    </rPh>
    <rPh sb="30" eb="32">
      <t>ヒョウジ</t>
    </rPh>
    <phoneticPr fontId="1"/>
  </si>
  <si>
    <t>表示するデータはASCII文字列としてエンコードされる</t>
    <phoneticPr fontId="1"/>
  </si>
  <si>
    <t>PCに平均値が13.0表示する</t>
    <rPh sb="3" eb="6">
      <t>ヘイキンチ</t>
    </rPh>
    <rPh sb="11" eb="13">
      <t>ヒョウジ</t>
    </rPh>
    <phoneticPr fontId="1"/>
  </si>
  <si>
    <t>表示するデータはASCII文字列としてエンコードされる</t>
    <phoneticPr fontId="1"/>
  </si>
  <si>
    <t>温度を13℃,13℃,13℃,13℃,13℃,13℃,13℃,１3℃,13℃,13℃,の状態にしておく</t>
    <phoneticPr fontId="1"/>
  </si>
  <si>
    <t>PCと接続してデータを取得出来た</t>
    <rPh sb="3" eb="5">
      <t>セツゾク</t>
    </rPh>
    <rPh sb="11" eb="13">
      <t>シュトク</t>
    </rPh>
    <rPh sb="13" eb="15">
      <t>デキ</t>
    </rPh>
    <phoneticPr fontId="1"/>
  </si>
  <si>
    <t>LCDに表示するデータが変わる時にPCに表示するデータも変わる</t>
    <rPh sb="4" eb="6">
      <t>ヒョウジ</t>
    </rPh>
    <rPh sb="12" eb="13">
      <t>カ</t>
    </rPh>
    <rPh sb="15" eb="16">
      <t>トキ</t>
    </rPh>
    <rPh sb="20" eb="22">
      <t>ヒョウジ</t>
    </rPh>
    <rPh sb="28" eb="29">
      <t>カ</t>
    </rPh>
    <phoneticPr fontId="1"/>
  </si>
  <si>
    <t>室温から温度を15℃の状態にする時</t>
    <rPh sb="0" eb="2">
      <t>シツオン</t>
    </rPh>
    <rPh sb="16" eb="17">
      <t>トキ</t>
    </rPh>
    <phoneticPr fontId="1"/>
  </si>
  <si>
    <t>温度を13℃,13℃,13℃,13℃,13℃,13℃,13℃,１3℃,13℃,13℃,の状態にしておく</t>
    <phoneticPr fontId="1"/>
  </si>
  <si>
    <t>PCに平均値が13.0表示する</t>
    <phoneticPr fontId="1"/>
  </si>
  <si>
    <t>【2. 環境】</t>
  </si>
  <si>
    <t>2-1. 開発環境</t>
  </si>
  <si>
    <t>CPU</t>
  </si>
  <si>
    <t>R5F104PJA (RL78/G14)</t>
  </si>
  <si>
    <t>統合開発環境</t>
  </si>
  <si>
    <t>ルネサスエレクトロニクス㈱製</t>
  </si>
  <si>
    <t>統合開発環境 CS+ for CA,CX V4.08.00</t>
  </si>
  <si>
    <t>コンパイラ</t>
  </si>
  <si>
    <t>CA78K0R V1.72</t>
  </si>
  <si>
    <t>最適化：既定の最適化を行う(オプション指定なし)</t>
  </si>
  <si>
    <t>エミュレータ</t>
  </si>
  <si>
    <t>E1(Serial)</t>
  </si>
  <si>
    <t>エンディアン</t>
  </si>
  <si>
    <t>リトルエンディアン</t>
  </si>
  <si>
    <t>開発言語</t>
  </si>
  <si>
    <t>C</t>
  </si>
  <si>
    <t>2-2. ハード環境</t>
  </si>
  <si>
    <t>評価ボード</t>
  </si>
  <si>
    <t>MTK RL78/G14</t>
  </si>
  <si>
    <t>【1. 概要】</t>
  </si>
  <si>
    <t>1-1. 目的</t>
  </si>
  <si>
    <t>本書は「MTK RL78/G14」のソフトウェアにおけるテスト項目表である。</t>
  </si>
  <si>
    <t>1-2. 入力文書</t>
  </si>
  <si>
    <t>本書の入力文書を以下に示す。</t>
  </si>
  <si>
    <t>文書名</t>
  </si>
  <si>
    <t>MTK-RL78G14プログラム課題設計書</t>
  </si>
  <si>
    <t>1-3. テスト範囲</t>
  </si>
  <si>
    <t>各関数についてテストを実施する。</t>
  </si>
  <si>
    <t>CS+ コード生成ツールにより、自動生成された関数は単体テストの対象外とする。</t>
  </si>
  <si>
    <t>1-4. テスト合否基準</t>
  </si>
  <si>
    <t>全てのケースがOKとなった場合、本テストは合格とする。</t>
  </si>
  <si>
    <t>テストケースの合否判定方法を以下に示す。</t>
  </si>
  <si>
    <t>[判定欄に"OK"と記入する場合]</t>
  </si>
  <si>
    <t>テストケースに記述されている「入力条件」で「判定条件」と一致している動作</t>
  </si>
  <si>
    <t>[判定欄に"NG"と記入する場合]</t>
  </si>
  <si>
    <t>テストケースに記述されている「入力条件」で「判定条件」と一致していない動作</t>
  </si>
  <si>
    <t>NGとなった場合、「NG内容」へその理由を記載する</t>
  </si>
  <si>
    <t>r_cg_serial_user.c</t>
    <phoneticPr fontId="1"/>
  </si>
  <si>
    <t>r_cg_serial_user.c</t>
    <phoneticPr fontId="1"/>
  </si>
  <si>
    <t>なし</t>
    <phoneticPr fontId="1"/>
  </si>
  <si>
    <t>r_cg_serial_user.c</t>
    <phoneticPr fontId="1"/>
  </si>
  <si>
    <t>r_cg_serial_user.c</t>
    <phoneticPr fontId="1"/>
  </si>
  <si>
    <t>r_main.ｃ</t>
    <phoneticPr fontId="1"/>
  </si>
  <si>
    <t>temperature</t>
    <phoneticPr fontId="1"/>
  </si>
  <si>
    <t>tx_flag=0</t>
    <phoneticPr fontId="1"/>
  </si>
  <si>
    <t>r_uart1_callback_sendend 関数の挙動の確認</t>
    <phoneticPr fontId="1"/>
  </si>
  <si>
    <t>r_uart1_callback_sendend関数の動作を確認す</t>
    <phoneticPr fontId="1"/>
  </si>
  <si>
    <t>r_uart1_callback_sendend関数を呼び出します</t>
    <phoneticPr fontId="1"/>
  </si>
  <si>
    <t>tx_flagの値が0になっていることを確認します。</t>
    <phoneticPr fontId="1"/>
  </si>
  <si>
    <t>r_uart1_callback_sendend関数が呼び出された後、tx_flagの値が0になっていることを確認します</t>
    <phoneticPr fontId="1"/>
  </si>
  <si>
    <t>tx_flagの値=1,テスト前にtx_flag変数を1に設定します</t>
    <phoneticPr fontId="1"/>
  </si>
  <si>
    <t>tx_flagの値=0,テスト前にtx_flag変数を0に設定します。</t>
    <phoneticPr fontId="1"/>
  </si>
  <si>
    <t>r_uart1_callback_sendend関数を呼び出します</t>
    <phoneticPr fontId="1"/>
  </si>
  <si>
    <t>r_uart1_callback_sendend関数が呼び出された後でも、tx_flagの値が変更されていないことを確認します</t>
    <phoneticPr fontId="1"/>
  </si>
  <si>
    <t>tx_flagの値が0のままであることを確認します。</t>
    <phoneticPr fontId="1"/>
  </si>
  <si>
    <t>ハオ</t>
    <phoneticPr fontId="1"/>
  </si>
  <si>
    <t>tx_bufferへのCRとLFの設定のテスト</t>
    <phoneticPr fontId="1"/>
  </si>
  <si>
    <t>tx_buffer 配列は適切に初期化されている
CR (キャリッジリターン) および LF (改行) 文字が正しく定義されている。</t>
    <phoneticPr fontId="1"/>
  </si>
  <si>
    <t>tx_buffer にデータが格納された状態でテストを開始する　　　　　tx_buffer = "Hello"</t>
    <phoneticPr fontId="1"/>
  </si>
  <si>
    <t xml:space="preserve">tx_buffer にはデータが格納されており、最後の文字の後に CR と LF の文字が追加されている
CR と LF の文字が適切な位置に格納されている
 tx_buffer の内容を確認し、末尾に CR と LF の文字が正しく追加されている                                                                      tx_buffer の内容="Hello\r\n"                                                            </t>
    <phoneticPr fontId="1"/>
  </si>
  <si>
    <t>CR LFの確認</t>
    <rPh sb="6" eb="8">
      <t>カクニン</t>
    </rPh>
    <phoneticPr fontId="1"/>
  </si>
  <si>
    <t>結合テスト</t>
  </si>
  <si>
    <t>PCにデータの送信のテスト</t>
    <phoneticPr fontId="1"/>
  </si>
  <si>
    <t>tx_flag=1</t>
    <phoneticPr fontId="1"/>
  </si>
  <si>
    <t>ハオ</t>
    <phoneticPr fontId="1"/>
  </si>
  <si>
    <t>UART送信関数が呼び出され、適切なデータが送信されることを確認します</t>
    <phoneticPr fontId="1"/>
  </si>
  <si>
    <t>温度センサを冷やしてから確認</t>
    <rPh sb="12" eb="14">
      <t>カクニン</t>
    </rPh>
    <phoneticPr fontId="1"/>
  </si>
  <si>
    <t>温度センサを温めてから確認</t>
    <rPh sb="11" eb="13">
      <t>カクニン</t>
    </rPh>
    <phoneticPr fontId="1"/>
  </si>
  <si>
    <t>温度センサを冷やしてから確認</t>
    <phoneticPr fontId="1"/>
  </si>
  <si>
    <t>温度センサを温めてから確認</t>
    <phoneticPr fontId="1"/>
  </si>
  <si>
    <t>PC表示するデータ確認</t>
    <phoneticPr fontId="1"/>
  </si>
  <si>
    <t>価値が取得時変わらなかったら平均値が合ってる</t>
    <rPh sb="0" eb="2">
      <t>カチ</t>
    </rPh>
    <rPh sb="3" eb="5">
      <t>シュトク</t>
    </rPh>
    <rPh sb="5" eb="6">
      <t>トキ</t>
    </rPh>
    <rPh sb="6" eb="7">
      <t>カ</t>
    </rPh>
    <rPh sb="14" eb="17">
      <t>ヘイキンチ</t>
    </rPh>
    <rPh sb="18" eb="19">
      <t>ア</t>
    </rPh>
    <phoneticPr fontId="1"/>
  </si>
  <si>
    <t>価値が取得時変わらなかったら平均値が合ってる</t>
    <phoneticPr fontId="1"/>
  </si>
  <si>
    <t>■ インプット資料
資料A：「MTK RL78/G14設計仕様書」</t>
    <rPh sb="7" eb="9">
      <t>シリョウ</t>
    </rPh>
    <rPh sb="10" eb="12">
      <t>シリョウ</t>
    </rPh>
    <phoneticPr fontId="8"/>
  </si>
  <si>
    <t>i2cbuff 配列の先頭に 0x03 が設定される
R_IICA0_Master_Send() 関数が呼び出され、温度センサのアドレスと i2cbuff のデータが正常に送信される
関数が正常に終了する</t>
    <phoneticPr fontId="1"/>
  </si>
  <si>
    <t>TemperatureSensor_Init() 関数を呼び出す</t>
    <phoneticPr fontId="1"/>
  </si>
  <si>
    <t>温度センサのI2Cアドレスが正確に設定されている</t>
    <phoneticPr fontId="1"/>
  </si>
  <si>
    <t>温度センサが正しく初期化されていることを確認する</t>
    <phoneticPr fontId="1"/>
  </si>
  <si>
    <t>温度センサが正しく初期化されていることを確認する</t>
    <phoneticPr fontId="1"/>
  </si>
  <si>
    <t>r_iica0_callback_master_sendend</t>
  </si>
  <si>
    <t>ハオ</t>
    <phoneticPr fontId="1"/>
  </si>
  <si>
    <t>r_uart1_callback_sendend</t>
  </si>
  <si>
    <t>TemperatureSensor_Init</t>
  </si>
  <si>
    <t>Temperature_Display</t>
  </si>
  <si>
    <t>Average_10tGetData</t>
  </si>
  <si>
    <t>Switch_TimeChange</t>
  </si>
  <si>
    <t>Temperature_Get</t>
  </si>
  <si>
    <t>正常な温度データ受信テスト確認</t>
    <rPh sb="13" eb="15">
      <t>カクニン</t>
    </rPh>
    <phoneticPr fontId="8"/>
  </si>
  <si>
    <t>なし</t>
    <phoneticPr fontId="1"/>
  </si>
  <si>
    <t>i2cbuff 配列には受信した温度データが格納されている。</t>
    <phoneticPr fontId="1"/>
  </si>
  <si>
    <t>temperature_Reading.temperature=13(0x000d)</t>
    <phoneticPr fontId="1"/>
  </si>
  <si>
    <t xml:space="preserve">Temperature_Display関数を呼び出します。　　　　　　　　　　　　　　　　　　　　　温度センサからのデータが正常に読み取られ、temperature_Reading 構造体に格納されている         </t>
    <phoneticPr fontId="1"/>
  </si>
  <si>
    <t xml:space="preserve">Temperature_Display 関数が適切に実装され、LCDに温度データを表示する機能が正常に機能している
</t>
    <phoneticPr fontId="1"/>
  </si>
  <si>
    <t>温度データが temperature_Reading 構造体に正しく格納されている
temperature_Reading.temperature=13(0x000d)</t>
    <phoneticPr fontId="1"/>
  </si>
  <si>
    <t xml:space="preserve"> temperature_Reading 構造体に極端な温度データが設定されていること。
temperature_Reading.temperature=105(0x69)</t>
    <phoneticPr fontId="1"/>
  </si>
  <si>
    <t>temperature_Reading構造体に、負の温度データが適切に設定されていること。 temperature_Reading 構造体に負の温度データが設定されている
temperature_Reading.temperature=-40(0xFFFFFFD8)</t>
    <phoneticPr fontId="1"/>
  </si>
  <si>
    <t>LCD に極端な温度が正しく表示される。temperature_lcd ="+105" (temperature_lcd の　[0]='+'、[1]='1'、[2]='0'、[3]='5'、[4]=' '、[5]=' '、[6]=' '、)</t>
    <phoneticPr fontId="1"/>
  </si>
  <si>
    <t>LCD に負の温度が正しく表示される。LCD に負の温度が正しく表示される。temperature_lcd ="-40" (temperature_lcd の　[0]='-'、[1]='4'、[2]='0'、[3]=' '、[4]=' '、[5]=' '、[6]=' '、)</t>
    <rPh sb="24" eb="25">
      <t>マ</t>
    </rPh>
    <phoneticPr fontId="1"/>
  </si>
  <si>
    <t>temperature_lcd ="+13" (temperature_lcd の　[0]='+'(0x2b)、[1]='0'(0x30)、[2]='1'(0x31)、[3]='3'(0x33)、[4]=' '、[5]=' '、[6]=' '、)</t>
    <phoneticPr fontId="1"/>
  </si>
  <si>
    <t>temperature_buffer[]={13(0x000d),13(0x000d),13(0x000d),13(0x000d),13(0x000d),13(0x000d),13(0x000d),13(0x000d),13(0x000d),13(0x000d),}</t>
    <phoneticPr fontId="1"/>
  </si>
  <si>
    <t>average_temperature_lcd[]={0(0x30),1(0x32),3(0x33),'.'(0x2e),0(0x30),' '(0x20),' '(0x00)}</t>
    <phoneticPr fontId="1"/>
  </si>
  <si>
    <t>average_tx_buffer ="013.0 AVERAGE" {0(0X30),1(0X31),3(0X33),'.'(0x2e),0(0x30),' '(0x20),A(0x41),V(0x56),E(0x45),R(0x52),A(0x41),G(0x47),E(0x45),''(0x00),''(0x0d),''(0x0a),}</t>
    <phoneticPr fontId="1"/>
  </si>
  <si>
    <t>温度を13℃,13℃,14℃,13℃,13℃,13℃,13℃,14℃,14℃,14℃,の状態にしておく</t>
    <phoneticPr fontId="1"/>
  </si>
  <si>
    <t>PCに表示するデータ確認</t>
    <phoneticPr fontId="1"/>
  </si>
  <si>
    <t>Switch_TimeChangeのが設定される</t>
    <rPh sb="19" eb="21">
      <t>セッテイ</t>
    </rPh>
    <phoneticPr fontId="1"/>
  </si>
  <si>
    <t>なし</t>
    <phoneticPr fontId="1"/>
  </si>
  <si>
    <t>UART通信が正しく初期化されて、送信関数が適切に機能する　tx_flag および tempt 変数が正しく初期化されている　　　　　tx_flag=0、tempt= 0</t>
    <phoneticPr fontId="1"/>
  </si>
  <si>
    <t xml:space="preserve">tx_flag が 0 、tempt が MAX_TEMPERATURE よりも小さい場合 : tempt= 0 (0x0000)
テスト実行時の tempt の値が MAX_TEMPERATURE よりも小さい場合にデータが正常に送信される                                     </t>
    <phoneticPr fontId="1"/>
  </si>
  <si>
    <t xml:space="preserve">tx_flag が  0 、tempt が MAX_TEMPERATURE よりも小さい場合 : temp= 5 (0x0005)
テスト実行時の tempt の値が MAX_TEMPERATURE よりも小さい場合にデータが正常に送信される                                     </t>
    <phoneticPr fontId="1"/>
  </si>
  <si>
    <t xml:space="preserve">tx_flag が 0 であり、tempt が CRITICAL_TEMPERATURE に達した場合(temp=10)
tempt が CRITICAL_TEMPERATURE に達した場合、平均データが正常に送信されることを確認します
</t>
    <phoneticPr fontId="1"/>
  </si>
  <si>
    <t xml:space="preserve">tx_flag が 0 、tempt が MAX_TEMPERATURE よりも小さい場合 : temp= 9 (0x0009))
テスト実行時の tempt の値が MAX_TEMPERATURE よりも小さい場合にデータが正常に送信される                                     
</t>
    <phoneticPr fontId="1"/>
  </si>
  <si>
    <t>tx_flag=0、tempt= 5</t>
    <phoneticPr fontId="1"/>
  </si>
  <si>
    <t>tx_flag=0、tempt= 9</t>
    <phoneticPr fontId="1"/>
  </si>
  <si>
    <t>tx_flag=0、tempt= 10</t>
    <phoneticPr fontId="1"/>
  </si>
  <si>
    <t>tx_flag が 0 である状態でテストを開始する
　　　　　　　　</t>
    <phoneticPr fontId="1"/>
  </si>
  <si>
    <t xml:space="preserve">tx_flag が 0 である状態でテストを開始する
</t>
    <phoneticPr fontId="1"/>
  </si>
  <si>
    <t>tx_flag が 0 である状態でテストを開始する
　　　　　　　　　　　　　　　　　　　　　　　</t>
    <phoneticPr fontId="1"/>
  </si>
  <si>
    <t>ハオ</t>
    <phoneticPr fontId="1"/>
  </si>
  <si>
    <t>ハオ</t>
    <phoneticPr fontId="1"/>
  </si>
  <si>
    <t>ハオ</t>
    <phoneticPr fontId="1"/>
  </si>
  <si>
    <t>なし</t>
    <phoneticPr fontId="1"/>
  </si>
  <si>
    <t>なし</t>
    <phoneticPr fontId="1"/>
  </si>
  <si>
    <t>極端な環境がないからテストできません</t>
    <rPh sb="0" eb="2">
      <t>キョクタン</t>
    </rPh>
    <rPh sb="3" eb="5">
      <t>カンキョウ</t>
    </rPh>
    <phoneticPr fontId="1"/>
  </si>
  <si>
    <t>負けの環境がないからテストできません</t>
    <rPh sb="0" eb="1">
      <t>マ</t>
    </rPh>
    <phoneticPr fontId="1"/>
  </si>
  <si>
    <t xml:space="preserve"> P7.6が0、sw1_prevが1に設定される</t>
    <phoneticPr fontId="1"/>
  </si>
  <si>
    <t xml:space="preserve"> P7.6が0、sw1_prevが0に設定される</t>
    <phoneticPr fontId="1"/>
  </si>
  <si>
    <t>P7.6が1、sw1_prevが0に設定される</t>
    <phoneticPr fontId="1"/>
  </si>
  <si>
    <t>sw1_prev = 1</t>
    <phoneticPr fontId="1"/>
  </si>
  <si>
    <t>OK</t>
    <phoneticPr fontId="1"/>
  </si>
  <si>
    <t xml:space="preserve">delay_time = DELAY_VALUE1 </t>
    <phoneticPr fontId="1"/>
  </si>
  <si>
    <t>delay_time = DELAY_VALUE2</t>
    <phoneticPr fontId="1"/>
  </si>
  <si>
    <t xml:space="preserve">delay_time = DELAY_VALUE1 or DELAY_VALUE2 </t>
    <phoneticPr fontId="1"/>
  </si>
  <si>
    <t>なし</t>
    <phoneticPr fontId="1"/>
  </si>
  <si>
    <t>なし</t>
    <phoneticPr fontId="1"/>
  </si>
  <si>
    <t>sw1_prev = 0</t>
    <phoneticPr fontId="1"/>
  </si>
  <si>
    <t>sw1_prev = 0</t>
    <phoneticPr fontId="1"/>
  </si>
  <si>
    <t>なし</t>
    <phoneticPr fontId="1"/>
  </si>
  <si>
    <t>100msec毎に温度センサからデータを取得タイミング確認</t>
    <rPh sb="27" eb="29">
      <t>カクニン</t>
    </rPh>
    <phoneticPr fontId="1"/>
  </si>
  <si>
    <t>PCに表示するデータ確認</t>
    <phoneticPr fontId="1"/>
  </si>
  <si>
    <t>12msec毎に温度センサからデータを取得タイミング確認</t>
    <rPh sb="26" eb="28">
      <t>カクニン</t>
    </rPh>
    <phoneticPr fontId="1"/>
  </si>
  <si>
    <t>このところは最初仕様書の要件が１０msで確認するがプログラム処理時間が少なくとは12msからこの時間で確認します。</t>
    <rPh sb="6" eb="8">
      <t>サイショ</t>
    </rPh>
    <rPh sb="8" eb="11">
      <t>シヨウショ</t>
    </rPh>
    <rPh sb="12" eb="14">
      <t>ヨウケン</t>
    </rPh>
    <rPh sb="20" eb="22">
      <t>カクニン</t>
    </rPh>
    <rPh sb="30" eb="34">
      <t>ショリジカン</t>
    </rPh>
    <rPh sb="35" eb="36">
      <t>スク</t>
    </rPh>
    <rPh sb="48" eb="50">
      <t>ジカン</t>
    </rPh>
    <rPh sb="51" eb="53">
      <t>カクニン</t>
    </rPh>
    <phoneticPr fontId="1"/>
  </si>
  <si>
    <t>最初の要件は１００msですが、処理時間がもうすぐ１３ｍｓかかるので８７msで確認します。</t>
    <rPh sb="0" eb="2">
      <t>サイショ</t>
    </rPh>
    <rPh sb="3" eb="5">
      <t>ヨウケン</t>
    </rPh>
    <rPh sb="15" eb="17">
      <t>ショリ</t>
    </rPh>
    <rPh sb="17" eb="19">
      <t>ジカン</t>
    </rPh>
    <rPh sb="38" eb="40">
      <t>カクニン</t>
    </rPh>
    <phoneticPr fontId="1"/>
  </si>
  <si>
    <t>delay_time の値が８７ (0x0057)</t>
    <rPh sb="12" eb="13">
      <t>アタイ</t>
    </rPh>
    <phoneticPr fontId="1"/>
  </si>
  <si>
    <t>delay_time の値が0(0x0000)</t>
    <rPh sb="12" eb="13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</si>
</sst>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0.0%"/>
  </numFmts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メイリオ"/>
      <family val="3"/>
      <charset val="128"/>
    </font>
    <font>
      <sz val="11"/>
      <name val="ＭＳ 明朝"/>
      <family val="1"/>
      <charset val="128"/>
    </font>
    <font>
      <sz val="9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0"/>
      <color rgb="FF0000FF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sz val="10"/>
      <color theme="1"/>
      <name val="Arial Unicode MS"/>
      <family val="2"/>
    </font>
    <font>
      <sz val="10"/>
      <color theme="1"/>
      <name val="ＭＳ Ｐゴシック"/>
      <family val="3"/>
      <charset val="128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rgb="FF00000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9">
    <xf numFmtId="0" fontId="0" fillId="0" borderId="0" xfId="0">
      <alignment vertical="center"/>
    </xf>
    <xf numFmtId="0" fontId="2" fillId="0" borderId="0" xfId="0" applyFont="1">
      <alignment vertical="center"/>
    </xf>
    <xf numFmtId="3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/>
    </xf>
    <xf numFmtId="0" fontId="7" fillId="0" borderId="13" xfId="1" applyFont="1" applyBorder="1" applyAlignment="1">
      <alignment vertical="center" wrapText="1"/>
    </xf>
    <xf numFmtId="49" fontId="10" fillId="0" borderId="16" xfId="1" applyNumberFormat="1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19" xfId="1" applyFont="1" applyBorder="1" applyAlignment="1">
      <alignment horizontal="center" vertical="top" wrapText="1"/>
    </xf>
    <xf numFmtId="0" fontId="7" fillId="0" borderId="0" xfId="1" applyFont="1" applyAlignment="1">
      <alignment vertical="top" wrapText="1"/>
    </xf>
    <xf numFmtId="49" fontId="10" fillId="0" borderId="8" xfId="2" applyNumberFormat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7" fillId="2" borderId="16" xfId="3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/>
    </xf>
    <xf numFmtId="0" fontId="7" fillId="2" borderId="17" xfId="4" applyFont="1" applyFill="1" applyBorder="1" applyAlignment="1">
      <alignment horizontal="center" vertical="center"/>
    </xf>
    <xf numFmtId="0" fontId="7" fillId="2" borderId="17" xfId="4" applyFont="1" applyFill="1" applyBorder="1" applyAlignment="1">
      <alignment horizontal="center" vertical="center" wrapText="1"/>
    </xf>
    <xf numFmtId="0" fontId="7" fillId="2" borderId="18" xfId="1" applyFont="1" applyFill="1" applyBorder="1" applyAlignment="1">
      <alignment horizontal="center" vertical="center"/>
    </xf>
    <xf numFmtId="0" fontId="7" fillId="3" borderId="0" xfId="1" applyFont="1" applyFill="1"/>
    <xf numFmtId="0" fontId="7" fillId="3" borderId="8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top" wrapText="1"/>
    </xf>
    <xf numFmtId="0" fontId="7" fillId="0" borderId="1" xfId="5" applyFont="1" applyBorder="1" applyAlignment="1">
      <alignment horizontal="left" vertical="top" wrapText="1"/>
    </xf>
    <xf numFmtId="56" fontId="14" fillId="3" borderId="1" xfId="5" applyNumberFormat="1" applyFont="1" applyFill="1" applyBorder="1" applyAlignment="1">
      <alignment horizontal="center" vertical="center" wrapText="1"/>
    </xf>
    <xf numFmtId="176" fontId="7" fillId="3" borderId="1" xfId="5" applyNumberFormat="1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0" xfId="3" applyFont="1" applyFill="1"/>
    <xf numFmtId="0" fontId="7" fillId="4" borderId="9" xfId="1" applyFont="1" applyFill="1" applyBorder="1" applyAlignment="1">
      <alignment horizontal="left" vertical="top" wrapText="1"/>
    </xf>
    <xf numFmtId="0" fontId="7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 vertical="center"/>
    </xf>
    <xf numFmtId="49" fontId="10" fillId="0" borderId="0" xfId="1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10" fillId="0" borderId="25" xfId="2" applyFont="1" applyBorder="1" applyAlignment="1">
      <alignment vertical="center" wrapText="1"/>
    </xf>
    <xf numFmtId="49" fontId="10" fillId="0" borderId="0" xfId="2" applyNumberFormat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14" fontId="7" fillId="0" borderId="25" xfId="1" applyNumberFormat="1" applyFont="1" applyBorder="1" applyAlignment="1">
      <alignment vertical="center" wrapText="1"/>
    </xf>
    <xf numFmtId="49" fontId="10" fillId="0" borderId="22" xfId="2" applyNumberFormat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7" fillId="0" borderId="24" xfId="1" applyFont="1" applyBorder="1" applyAlignment="1">
      <alignment vertical="center" wrapText="1"/>
    </xf>
    <xf numFmtId="0" fontId="7" fillId="4" borderId="1" xfId="1" applyFont="1" applyFill="1" applyBorder="1" applyAlignment="1">
      <alignment horizontal="left" vertical="top" wrapText="1"/>
    </xf>
    <xf numFmtId="0" fontId="7" fillId="3" borderId="0" xfId="0" applyFont="1" applyFill="1" applyAlignment="1"/>
    <xf numFmtId="0" fontId="7" fillId="0" borderId="25" xfId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7" fillId="2" borderId="26" xfId="1" applyFont="1" applyFill="1" applyBorder="1" applyAlignment="1">
      <alignment vertical="center"/>
    </xf>
    <xf numFmtId="0" fontId="10" fillId="0" borderId="5" xfId="1" applyFont="1" applyBorder="1" applyAlignment="1">
      <alignment horizontal="center" vertical="center" wrapText="1"/>
    </xf>
    <xf numFmtId="0" fontId="7" fillId="2" borderId="27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wrapText="1"/>
    </xf>
    <xf numFmtId="0" fontId="7" fillId="5" borderId="6" xfId="1" applyFont="1" applyFill="1" applyBorder="1" applyAlignment="1">
      <alignment vertical="center"/>
    </xf>
    <xf numFmtId="0" fontId="7" fillId="5" borderId="3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>
      <alignment vertical="center" wrapText="1"/>
    </xf>
    <xf numFmtId="0" fontId="7" fillId="0" borderId="9" xfId="1" applyFont="1" applyBorder="1" applyAlignment="1">
      <alignment horizontal="center" vertical="center" wrapText="1"/>
    </xf>
    <xf numFmtId="0" fontId="10" fillId="0" borderId="12" xfId="6" applyFont="1" applyFill="1" applyBorder="1" applyAlignment="1" applyProtection="1">
      <alignment horizontal="left" vertical="center" wrapText="1"/>
    </xf>
    <xf numFmtId="0" fontId="10" fillId="0" borderId="12" xfId="1" applyFont="1" applyBorder="1" applyAlignment="1">
      <alignment horizontal="center" vertical="center"/>
    </xf>
    <xf numFmtId="9" fontId="10" fillId="0" borderId="12" xfId="1" applyNumberFormat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5" borderId="28" xfId="1" applyFont="1" applyFill="1" applyBorder="1" applyAlignment="1">
      <alignment horizontal="center" vertical="center"/>
    </xf>
    <xf numFmtId="9" fontId="7" fillId="5" borderId="28" xfId="1" applyNumberFormat="1" applyFont="1" applyFill="1" applyBorder="1" applyAlignment="1">
      <alignment horizontal="center" vertical="center"/>
    </xf>
    <xf numFmtId="49" fontId="10" fillId="0" borderId="20" xfId="2" applyNumberFormat="1" applyFont="1" applyBorder="1" applyAlignment="1">
      <alignment horizontal="center" vertical="center" shrinkToFit="1"/>
    </xf>
    <xf numFmtId="0" fontId="7" fillId="3" borderId="5" xfId="5" applyFont="1" applyFill="1" applyBorder="1" applyAlignment="1">
      <alignment vertical="center" wrapText="1"/>
    </xf>
    <xf numFmtId="0" fontId="7" fillId="0" borderId="0" xfId="1" applyFont="1" applyAlignment="1">
      <alignment horizontal="right" vertical="top" wrapText="1"/>
    </xf>
    <xf numFmtId="177" fontId="0" fillId="0" borderId="0" xfId="0" applyNumberFormat="1">
      <alignment vertical="center"/>
    </xf>
    <xf numFmtId="0" fontId="15" fillId="0" borderId="19" xfId="6" applyFill="1" applyBorder="1" applyAlignment="1" applyProtection="1">
      <alignment horizontal="center" vertical="top" wrapText="1"/>
    </xf>
    <xf numFmtId="0" fontId="7" fillId="0" borderId="30" xfId="1" applyFont="1" applyBorder="1" applyAlignment="1">
      <alignment horizontal="center" vertical="center"/>
    </xf>
    <xf numFmtId="0" fontId="15" fillId="0" borderId="32" xfId="6" applyFill="1" applyBorder="1" applyAlignment="1" applyProtection="1">
      <alignment horizontal="left" vertical="center" wrapText="1"/>
    </xf>
    <xf numFmtId="0" fontId="7" fillId="0" borderId="31" xfId="1" applyFont="1" applyBorder="1" applyAlignment="1">
      <alignment horizontal="center" vertical="center"/>
    </xf>
    <xf numFmtId="9" fontId="7" fillId="0" borderId="31" xfId="1" applyNumberFormat="1" applyFont="1" applyBorder="1" applyAlignment="1">
      <alignment horizontal="center" vertical="center"/>
    </xf>
    <xf numFmtId="0" fontId="7" fillId="0" borderId="33" xfId="1" applyFont="1" applyBorder="1" applyAlignment="1">
      <alignment vertical="center" wrapText="1"/>
    </xf>
    <xf numFmtId="14" fontId="0" fillId="0" borderId="0" xfId="0" applyNumberFormat="1">
      <alignment vertical="center"/>
    </xf>
    <xf numFmtId="0" fontId="15" fillId="0" borderId="9" xfId="6" applyFill="1" applyBorder="1" applyAlignment="1" applyProtection="1">
      <alignment horizontal="left" vertical="center" wrapText="1"/>
    </xf>
    <xf numFmtId="0" fontId="7" fillId="0" borderId="27" xfId="1" applyFont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left" vertical="top" wrapText="1"/>
    </xf>
    <xf numFmtId="0" fontId="7" fillId="0" borderId="9" xfId="5" applyFont="1" applyBorder="1" applyAlignment="1">
      <alignment horizontal="left" vertical="top" wrapText="1"/>
    </xf>
    <xf numFmtId="56" fontId="14" fillId="3" borderId="9" xfId="5" applyNumberFormat="1" applyFont="1" applyFill="1" applyBorder="1" applyAlignment="1">
      <alignment horizontal="center" vertical="center" wrapText="1"/>
    </xf>
    <xf numFmtId="176" fontId="7" fillId="3" borderId="9" xfId="5" applyNumberFormat="1" applyFont="1" applyFill="1" applyBorder="1" applyAlignment="1">
      <alignment horizontal="center" vertical="center" wrapText="1"/>
    </xf>
    <xf numFmtId="0" fontId="7" fillId="3" borderId="9" xfId="3" applyFont="1" applyFill="1" applyBorder="1" applyAlignment="1">
      <alignment horizontal="center" vertical="center" wrapText="1"/>
    </xf>
    <xf numFmtId="0" fontId="7" fillId="3" borderId="34" xfId="5" applyFont="1" applyFill="1" applyBorder="1" applyAlignment="1">
      <alignment vertical="center" wrapText="1"/>
    </xf>
    <xf numFmtId="0" fontId="7" fillId="4" borderId="9" xfId="1" applyFont="1" applyFill="1" applyBorder="1" applyAlignment="1">
      <alignment vertical="top" wrapText="1"/>
    </xf>
    <xf numFmtId="0" fontId="7" fillId="4" borderId="1" xfId="1" applyFont="1" applyFill="1" applyBorder="1" applyAlignment="1">
      <alignment vertical="top" wrapText="1"/>
    </xf>
    <xf numFmtId="0" fontId="15" fillId="0" borderId="35" xfId="6" applyFill="1" applyBorder="1" applyAlignment="1" applyProtection="1">
      <alignment horizontal="left" vertical="center" wrapText="1"/>
    </xf>
    <xf numFmtId="0" fontId="7" fillId="0" borderId="23" xfId="1" applyFont="1" applyBorder="1" applyAlignment="1">
      <alignment horizontal="center" vertical="center"/>
    </xf>
    <xf numFmtId="9" fontId="7" fillId="0" borderId="23" xfId="1" applyNumberFormat="1" applyFont="1" applyBorder="1" applyAlignment="1">
      <alignment horizontal="center" vertical="center"/>
    </xf>
    <xf numFmtId="0" fontId="7" fillId="0" borderId="34" xfId="1" applyFont="1" applyBorder="1" applyAlignment="1">
      <alignment vertical="center" wrapText="1"/>
    </xf>
    <xf numFmtId="0" fontId="7" fillId="4" borderId="28" xfId="1" applyFont="1" applyFill="1" applyBorder="1" applyAlignment="1">
      <alignment vertical="top" wrapText="1"/>
    </xf>
    <xf numFmtId="0" fontId="7" fillId="4" borderId="0" xfId="1" applyFont="1" applyFill="1" applyBorder="1" applyAlignment="1">
      <alignment vertical="top" wrapText="1"/>
    </xf>
    <xf numFmtId="0" fontId="7" fillId="3" borderId="10" xfId="5" applyFont="1" applyFill="1" applyBorder="1" applyAlignment="1">
      <alignment vertical="center" wrapText="1"/>
    </xf>
    <xf numFmtId="0" fontId="7" fillId="3" borderId="0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 wrapText="1"/>
    </xf>
    <xf numFmtId="0" fontId="7" fillId="0" borderId="0" xfId="5" applyFont="1" applyBorder="1" applyAlignment="1">
      <alignment horizontal="left" vertical="top" wrapText="1"/>
    </xf>
    <xf numFmtId="56" fontId="14" fillId="3" borderId="0" xfId="5" applyNumberFormat="1" applyFont="1" applyFill="1" applyBorder="1" applyAlignment="1">
      <alignment horizontal="center" vertical="center" wrapText="1"/>
    </xf>
    <xf numFmtId="176" fontId="7" fillId="3" borderId="0" xfId="5" applyNumberFormat="1" applyFont="1" applyFill="1" applyBorder="1" applyAlignment="1">
      <alignment horizontal="center" vertical="center" wrapText="1"/>
    </xf>
    <xf numFmtId="0" fontId="7" fillId="3" borderId="0" xfId="3" applyFont="1" applyFill="1" applyBorder="1" applyAlignment="1">
      <alignment horizontal="center" vertical="center" wrapText="1"/>
    </xf>
    <xf numFmtId="0" fontId="7" fillId="3" borderId="0" xfId="5" applyFont="1" applyFill="1" applyBorder="1" applyAlignment="1">
      <alignment vertical="center" wrapText="1"/>
    </xf>
    <xf numFmtId="0" fontId="7" fillId="4" borderId="0" xfId="1" applyFont="1" applyFill="1" applyBorder="1" applyAlignment="1">
      <alignment horizontal="center"/>
    </xf>
    <xf numFmtId="0" fontId="7" fillId="3" borderId="0" xfId="1" applyFont="1" applyFill="1" applyBorder="1"/>
    <xf numFmtId="0" fontId="7" fillId="3" borderId="0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7" fillId="3" borderId="1" xfId="5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7" fillId="3" borderId="0" xfId="3" applyFont="1" applyFill="1" applyBorder="1"/>
    <xf numFmtId="0" fontId="7" fillId="3" borderId="9" xfId="1" applyFont="1" applyFill="1" applyBorder="1" applyAlignment="1">
      <alignment horizontal="center" vertical="center"/>
    </xf>
    <xf numFmtId="0" fontId="7" fillId="3" borderId="9" xfId="5" applyFont="1" applyFill="1" applyBorder="1" applyAlignment="1">
      <alignment vertical="center" wrapText="1"/>
    </xf>
    <xf numFmtId="0" fontId="7" fillId="3" borderId="0" xfId="1" applyFont="1" applyFill="1" applyBorder="1" applyAlignment="1">
      <alignment vertical="center"/>
    </xf>
    <xf numFmtId="0" fontId="7" fillId="3" borderId="0" xfId="1" applyFont="1" applyFill="1" applyBorder="1" applyAlignment="1">
      <alignment wrapText="1"/>
    </xf>
    <xf numFmtId="0" fontId="15" fillId="0" borderId="35" xfId="6" quotePrefix="1" applyFill="1" applyBorder="1" applyAlignment="1" applyProtection="1">
      <alignment horizontal="left" vertical="center" wrapText="1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7" fillId="3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left" vertical="top" wrapText="1"/>
    </xf>
    <xf numFmtId="0" fontId="7" fillId="3" borderId="36" xfId="1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left" vertical="top" wrapText="1"/>
    </xf>
    <xf numFmtId="0" fontId="15" fillId="0" borderId="27" xfId="6" applyBorder="1" applyAlignment="1" applyProtection="1">
      <alignment horizontal="center" vertical="center"/>
    </xf>
    <xf numFmtId="49" fontId="10" fillId="0" borderId="0" xfId="1" applyNumberFormat="1" applyFont="1" applyAlignment="1">
      <alignment vertical="top" wrapText="1"/>
    </xf>
    <xf numFmtId="0" fontId="7" fillId="0" borderId="0" xfId="2" applyFont="1" applyAlignment="1">
      <alignment vertical="top" wrapText="1"/>
    </xf>
    <xf numFmtId="0" fontId="10" fillId="0" borderId="25" xfId="2" applyFont="1" applyBorder="1" applyAlignment="1">
      <alignment vertical="top" wrapText="1"/>
    </xf>
    <xf numFmtId="49" fontId="10" fillId="0" borderId="16" xfId="1" applyNumberFormat="1" applyFont="1" applyBorder="1" applyAlignment="1">
      <alignment vertical="top" wrapText="1"/>
    </xf>
    <xf numFmtId="0" fontId="7" fillId="0" borderId="17" xfId="2" applyFont="1" applyBorder="1" applyAlignment="1">
      <alignment vertical="top" wrapText="1"/>
    </xf>
    <xf numFmtId="0" fontId="15" fillId="0" borderId="19" xfId="6" applyFill="1" applyBorder="1" applyAlignment="1" applyProtection="1">
      <alignment vertical="top" wrapText="1"/>
    </xf>
    <xf numFmtId="49" fontId="10" fillId="0" borderId="0" xfId="2" applyNumberFormat="1" applyFont="1" applyAlignment="1">
      <alignment vertical="top" wrapText="1"/>
    </xf>
    <xf numFmtId="14" fontId="7" fillId="0" borderId="25" xfId="1" applyNumberFormat="1" applyFont="1" applyBorder="1" applyAlignment="1">
      <alignment vertical="top" wrapText="1"/>
    </xf>
    <xf numFmtId="49" fontId="10" fillId="0" borderId="8" xfId="2" applyNumberFormat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7" fillId="0" borderId="19" xfId="1" applyFont="1" applyBorder="1" applyAlignment="1">
      <alignment vertical="top" wrapText="1"/>
    </xf>
    <xf numFmtId="0" fontId="7" fillId="0" borderId="25" xfId="1" applyFont="1" applyBorder="1" applyAlignment="1">
      <alignment vertical="top" wrapText="1"/>
    </xf>
    <xf numFmtId="49" fontId="10" fillId="0" borderId="22" xfId="2" applyNumberFormat="1" applyFont="1" applyBorder="1" applyAlignment="1">
      <alignment vertical="top" wrapText="1"/>
    </xf>
    <xf numFmtId="0" fontId="7" fillId="0" borderId="22" xfId="1" applyFont="1" applyBorder="1" applyAlignment="1">
      <alignment vertical="top" wrapText="1"/>
    </xf>
    <xf numFmtId="0" fontId="7" fillId="0" borderId="24" xfId="1" applyFont="1" applyBorder="1" applyAlignment="1">
      <alignment vertical="top" wrapText="1"/>
    </xf>
    <xf numFmtId="49" fontId="10" fillId="0" borderId="20" xfId="2" applyNumberFormat="1" applyFont="1" applyBorder="1" applyAlignment="1">
      <alignment vertical="top" shrinkToFit="1"/>
    </xf>
    <xf numFmtId="0" fontId="7" fillId="0" borderId="21" xfId="1" applyFont="1" applyBorder="1" applyAlignment="1">
      <alignment vertical="top" wrapText="1"/>
    </xf>
    <xf numFmtId="0" fontId="7" fillId="2" borderId="16" xfId="3" applyFont="1" applyFill="1" applyBorder="1" applyAlignment="1">
      <alignment vertical="top" wrapText="1"/>
    </xf>
    <xf numFmtId="0" fontId="7" fillId="2" borderId="17" xfId="1" applyFont="1" applyFill="1" applyBorder="1" applyAlignment="1">
      <alignment vertical="top" wrapText="1"/>
    </xf>
    <xf numFmtId="0" fontId="7" fillId="2" borderId="17" xfId="1" applyFont="1" applyFill="1" applyBorder="1" applyAlignment="1">
      <alignment vertical="top"/>
    </xf>
    <xf numFmtId="0" fontId="7" fillId="2" borderId="17" xfId="4" applyFont="1" applyFill="1" applyBorder="1" applyAlignment="1">
      <alignment vertical="top"/>
    </xf>
    <xf numFmtId="0" fontId="7" fillId="2" borderId="17" xfId="4" applyFont="1" applyFill="1" applyBorder="1" applyAlignment="1">
      <alignment vertical="top" wrapText="1"/>
    </xf>
    <xf numFmtId="0" fontId="7" fillId="2" borderId="18" xfId="1" applyFont="1" applyFill="1" applyBorder="1" applyAlignment="1">
      <alignment vertical="top"/>
    </xf>
    <xf numFmtId="0" fontId="7" fillId="3" borderId="26" xfId="1" applyFont="1" applyFill="1" applyBorder="1" applyAlignment="1">
      <alignment vertical="top"/>
    </xf>
    <xf numFmtId="0" fontId="17" fillId="0" borderId="0" xfId="0" applyFont="1" applyAlignment="1">
      <alignment vertical="top" wrapText="1"/>
    </xf>
    <xf numFmtId="0" fontId="7" fillId="0" borderId="9" xfId="1" applyFont="1" applyBorder="1" applyAlignment="1">
      <alignment vertical="top" wrapText="1"/>
    </xf>
    <xf numFmtId="0" fontId="7" fillId="0" borderId="9" xfId="5" applyFont="1" applyBorder="1" applyAlignment="1">
      <alignment vertical="top" wrapText="1"/>
    </xf>
    <xf numFmtId="56" fontId="14" fillId="3" borderId="9" xfId="5" applyNumberFormat="1" applyFont="1" applyFill="1" applyBorder="1" applyAlignment="1">
      <alignment vertical="top" wrapText="1"/>
    </xf>
    <xf numFmtId="176" fontId="7" fillId="3" borderId="9" xfId="5" applyNumberFormat="1" applyFont="1" applyFill="1" applyBorder="1" applyAlignment="1">
      <alignment vertical="top" wrapText="1"/>
    </xf>
    <xf numFmtId="0" fontId="7" fillId="3" borderId="9" xfId="3" applyFont="1" applyFill="1" applyBorder="1" applyAlignment="1">
      <alignment vertical="top" wrapText="1"/>
    </xf>
    <xf numFmtId="0" fontId="7" fillId="3" borderId="10" xfId="5" applyFont="1" applyFill="1" applyBorder="1" applyAlignment="1">
      <alignment vertical="top" wrapText="1"/>
    </xf>
    <xf numFmtId="0" fontId="7" fillId="3" borderId="1" xfId="1" applyFont="1" applyFill="1" applyBorder="1" applyAlignment="1">
      <alignment vertical="top"/>
    </xf>
    <xf numFmtId="0" fontId="7" fillId="0" borderId="1" xfId="5" applyFont="1" applyBorder="1" applyAlignment="1">
      <alignment vertical="top" wrapText="1"/>
    </xf>
    <xf numFmtId="56" fontId="14" fillId="3" borderId="1" xfId="5" applyNumberFormat="1" applyFont="1" applyFill="1" applyBorder="1" applyAlignment="1">
      <alignment vertical="top" wrapText="1"/>
    </xf>
    <xf numFmtId="176" fontId="7" fillId="3" borderId="1" xfId="5" applyNumberFormat="1" applyFont="1" applyFill="1" applyBorder="1" applyAlignment="1">
      <alignment vertical="top" wrapText="1"/>
    </xf>
    <xf numFmtId="0" fontId="7" fillId="3" borderId="1" xfId="3" applyFont="1" applyFill="1" applyBorder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7" fillId="4" borderId="1" xfId="1" applyFont="1" applyFill="1" applyBorder="1" applyAlignment="1">
      <alignment vertical="top"/>
    </xf>
    <xf numFmtId="0" fontId="7" fillId="3" borderId="9" xfId="1" applyFont="1" applyFill="1" applyBorder="1" applyAlignment="1">
      <alignment vertical="top"/>
    </xf>
    <xf numFmtId="0" fontId="7" fillId="3" borderId="9" xfId="5" applyFont="1" applyFill="1" applyBorder="1" applyAlignment="1">
      <alignment vertical="top" wrapText="1"/>
    </xf>
    <xf numFmtId="0" fontId="15" fillId="0" borderId="19" xfId="6" applyFill="1" applyBorder="1" applyAlignment="1" applyProtection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49" fontId="10" fillId="0" borderId="0" xfId="1" applyNumberFormat="1" applyFont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10" fillId="0" borderId="25" xfId="2" applyFont="1" applyBorder="1" applyAlignment="1">
      <alignment horizontal="left" vertical="top" wrapText="1"/>
    </xf>
    <xf numFmtId="49" fontId="10" fillId="0" borderId="16" xfId="1" applyNumberFormat="1" applyFont="1" applyBorder="1" applyAlignment="1">
      <alignment horizontal="left" vertical="top" wrapText="1"/>
    </xf>
    <xf numFmtId="0" fontId="7" fillId="0" borderId="17" xfId="2" applyFont="1" applyBorder="1" applyAlignment="1">
      <alignment horizontal="left" vertical="top" wrapText="1"/>
    </xf>
    <xf numFmtId="49" fontId="10" fillId="0" borderId="0" xfId="2" applyNumberFormat="1" applyFont="1" applyAlignment="1">
      <alignment horizontal="left" vertical="top" wrapText="1"/>
    </xf>
    <xf numFmtId="14" fontId="7" fillId="0" borderId="25" xfId="1" applyNumberFormat="1" applyFont="1" applyBorder="1" applyAlignment="1">
      <alignment horizontal="left" vertical="top" wrapText="1"/>
    </xf>
    <xf numFmtId="49" fontId="10" fillId="0" borderId="8" xfId="2" applyNumberFormat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49" fontId="10" fillId="0" borderId="22" xfId="2" applyNumberFormat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49" fontId="10" fillId="0" borderId="20" xfId="2" applyNumberFormat="1" applyFont="1" applyBorder="1" applyAlignment="1">
      <alignment horizontal="left" vertical="top" shrinkToFit="1"/>
    </xf>
    <xf numFmtId="0" fontId="7" fillId="0" borderId="21" xfId="1" applyFont="1" applyBorder="1" applyAlignment="1">
      <alignment horizontal="left" vertical="top" wrapText="1"/>
    </xf>
    <xf numFmtId="0" fontId="7" fillId="2" borderId="16" xfId="3" applyFont="1" applyFill="1" applyBorder="1" applyAlignment="1">
      <alignment horizontal="left" vertical="top" wrapText="1"/>
    </xf>
    <xf numFmtId="0" fontId="7" fillId="2" borderId="17" xfId="1" applyFont="1" applyFill="1" applyBorder="1" applyAlignment="1">
      <alignment horizontal="left" vertical="top" wrapText="1"/>
    </xf>
    <xf numFmtId="0" fontId="7" fillId="2" borderId="17" xfId="1" applyFont="1" applyFill="1" applyBorder="1" applyAlignment="1">
      <alignment horizontal="left" vertical="top"/>
    </xf>
    <xf numFmtId="0" fontId="7" fillId="2" borderId="17" xfId="4" applyFont="1" applyFill="1" applyBorder="1" applyAlignment="1">
      <alignment horizontal="left" vertical="top"/>
    </xf>
    <xf numFmtId="0" fontId="7" fillId="2" borderId="17" xfId="4" applyFont="1" applyFill="1" applyBorder="1" applyAlignment="1">
      <alignment horizontal="left" vertical="top" wrapText="1"/>
    </xf>
    <xf numFmtId="0" fontId="7" fillId="2" borderId="18" xfId="1" applyFont="1" applyFill="1" applyBorder="1" applyAlignment="1">
      <alignment horizontal="left" vertical="top"/>
    </xf>
    <xf numFmtId="0" fontId="7" fillId="3" borderId="8" xfId="1" applyFont="1" applyFill="1" applyBorder="1" applyAlignment="1">
      <alignment horizontal="left" vertical="top"/>
    </xf>
    <xf numFmtId="56" fontId="14" fillId="3" borderId="1" xfId="5" applyNumberFormat="1" applyFont="1" applyFill="1" applyBorder="1" applyAlignment="1">
      <alignment horizontal="left" vertical="top" wrapText="1"/>
    </xf>
    <xf numFmtId="176" fontId="7" fillId="3" borderId="1" xfId="5" applyNumberFormat="1" applyFont="1" applyFill="1" applyBorder="1" applyAlignment="1">
      <alignment horizontal="left" vertical="top" wrapText="1"/>
    </xf>
    <xf numFmtId="0" fontId="7" fillId="3" borderId="1" xfId="3" applyFont="1" applyFill="1" applyBorder="1" applyAlignment="1">
      <alignment horizontal="left" vertical="top" wrapText="1"/>
    </xf>
    <xf numFmtId="0" fontId="7" fillId="3" borderId="5" xfId="5" applyFont="1" applyFill="1" applyBorder="1" applyAlignment="1">
      <alignment horizontal="left" vertical="top" wrapText="1"/>
    </xf>
    <xf numFmtId="0" fontId="7" fillId="3" borderId="0" xfId="1" applyFont="1" applyFill="1" applyAlignment="1">
      <alignment horizontal="left" vertical="top"/>
    </xf>
    <xf numFmtId="0" fontId="7" fillId="3" borderId="26" xfId="1" applyFont="1" applyFill="1" applyBorder="1" applyAlignment="1">
      <alignment horizontal="left" vertical="top"/>
    </xf>
    <xf numFmtId="56" fontId="14" fillId="3" borderId="9" xfId="5" applyNumberFormat="1" applyFont="1" applyFill="1" applyBorder="1" applyAlignment="1">
      <alignment horizontal="left" vertical="top" wrapText="1"/>
    </xf>
    <xf numFmtId="176" fontId="7" fillId="3" borderId="9" xfId="5" applyNumberFormat="1" applyFont="1" applyFill="1" applyBorder="1" applyAlignment="1">
      <alignment horizontal="left" vertical="top" wrapText="1"/>
    </xf>
    <xf numFmtId="0" fontId="7" fillId="3" borderId="9" xfId="3" applyFont="1" applyFill="1" applyBorder="1" applyAlignment="1">
      <alignment horizontal="left" vertical="top" wrapText="1"/>
    </xf>
    <xf numFmtId="0" fontId="7" fillId="3" borderId="10" xfId="5" applyFont="1" applyFill="1" applyBorder="1" applyAlignment="1">
      <alignment horizontal="left" vertical="top" wrapText="1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left" vertical="top"/>
    </xf>
    <xf numFmtId="0" fontId="7" fillId="3" borderId="9" xfId="1" applyFont="1" applyFill="1" applyBorder="1" applyAlignment="1">
      <alignment horizontal="left" vertical="top"/>
    </xf>
    <xf numFmtId="0" fontId="7" fillId="4" borderId="29" xfId="1" applyFont="1" applyFill="1" applyBorder="1" applyAlignment="1">
      <alignment horizontal="left" vertical="top" wrapText="1"/>
    </xf>
    <xf numFmtId="0" fontId="7" fillId="3" borderId="36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center"/>
    </xf>
    <xf numFmtId="0" fontId="7" fillId="3" borderId="2" xfId="1" applyFont="1" applyFill="1" applyBorder="1"/>
    <xf numFmtId="0" fontId="4" fillId="0" borderId="0" xfId="0" applyFont="1" applyAlignment="1">
      <alignment horizontal="center" vertical="center"/>
    </xf>
    <xf numFmtId="31" fontId="5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6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35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41" xfId="0" applyFont="1" applyBorder="1" applyAlignment="1">
      <alignment horizontal="left" wrapText="1"/>
    </xf>
    <xf numFmtId="0" fontId="7" fillId="0" borderId="38" xfId="0" applyFont="1" applyBorder="1" applyAlignment="1">
      <alignment horizontal="left" wrapText="1"/>
    </xf>
    <xf numFmtId="0" fontId="7" fillId="0" borderId="40" xfId="0" applyFont="1" applyBorder="1" applyAlignment="1">
      <alignment horizontal="left" wrapText="1"/>
    </xf>
    <xf numFmtId="0" fontId="7" fillId="0" borderId="39" xfId="0" applyFont="1" applyBorder="1" applyAlignment="1">
      <alignment horizontal="left" wrapText="1"/>
    </xf>
    <xf numFmtId="0" fontId="7" fillId="7" borderId="36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7" fillId="7" borderId="38" xfId="0" applyFont="1" applyFill="1" applyBorder="1" applyAlignment="1">
      <alignment horizontal="center" vertical="center"/>
    </xf>
    <xf numFmtId="0" fontId="7" fillId="7" borderId="39" xfId="0" applyFont="1" applyFill="1" applyBorder="1" applyAlignment="1">
      <alignment horizontal="center" vertical="center"/>
    </xf>
    <xf numFmtId="0" fontId="19" fillId="0" borderId="41" xfId="0" applyFont="1" applyBorder="1">
      <alignment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0" borderId="14" xfId="1" applyFont="1" applyBorder="1" applyAlignment="1">
      <alignment horizontal="left" vertical="top" wrapText="1"/>
    </xf>
    <xf numFmtId="0" fontId="10" fillId="0" borderId="15" xfId="1" applyFont="1" applyBorder="1" applyAlignment="1">
      <alignment horizontal="left" vertical="top" wrapText="1"/>
    </xf>
    <xf numFmtId="0" fontId="7" fillId="6" borderId="6" xfId="3" applyFont="1" applyFill="1" applyBorder="1" applyAlignment="1">
      <alignment horizontal="left" vertical="top" wrapText="1"/>
    </xf>
    <xf numFmtId="0" fontId="7" fillId="6" borderId="3" xfId="3" applyFont="1" applyFill="1" applyBorder="1" applyAlignment="1">
      <alignment horizontal="left" vertical="top" wrapText="1"/>
    </xf>
    <xf numFmtId="0" fontId="7" fillId="6" borderId="7" xfId="3" applyFont="1" applyFill="1" applyBorder="1" applyAlignment="1">
      <alignment horizontal="left" vertical="top" wrapText="1"/>
    </xf>
    <xf numFmtId="0" fontId="10" fillId="0" borderId="14" xfId="1" applyFont="1" applyBorder="1" applyAlignment="1">
      <alignment vertical="top" wrapText="1"/>
    </xf>
    <xf numFmtId="0" fontId="10" fillId="0" borderId="15" xfId="1" applyFont="1" applyBorder="1" applyAlignment="1">
      <alignment vertical="top" wrapText="1"/>
    </xf>
    <xf numFmtId="0" fontId="7" fillId="6" borderId="6" xfId="3" applyFont="1" applyFill="1" applyBorder="1" applyAlignment="1">
      <alignment vertical="top" wrapText="1"/>
    </xf>
    <xf numFmtId="0" fontId="7" fillId="6" borderId="3" xfId="3" applyFont="1" applyFill="1" applyBorder="1" applyAlignment="1">
      <alignment vertical="top" wrapText="1"/>
    </xf>
    <xf numFmtId="0" fontId="7" fillId="6" borderId="7" xfId="3" applyFont="1" applyFill="1" applyBorder="1" applyAlignment="1">
      <alignment vertical="top" wrapText="1"/>
    </xf>
    <xf numFmtId="0" fontId="7" fillId="4" borderId="9" xfId="1" applyFont="1" applyFill="1" applyBorder="1" applyAlignment="1">
      <alignment vertical="top" wrapText="1"/>
    </xf>
    <xf numFmtId="0" fontId="7" fillId="4" borderId="29" xfId="1" applyFont="1" applyFill="1" applyBorder="1" applyAlignment="1">
      <alignment vertical="top" wrapText="1"/>
    </xf>
  </cellXfs>
  <cellStyles count="7">
    <cellStyle name="ハイパーリンク" xfId="6" builtinId="8"/>
    <cellStyle name="標準" xfId="0" builtinId="0"/>
    <cellStyle name="標準 3 2" xfId="1"/>
    <cellStyle name="標準_４－0628障害対応_テストシナリオ（ＳＣＬ）大分類４(NEC担当分)_3.総合テストシステムチェックリスト(レジ発注)_3.SCLサンプル" xfId="4"/>
    <cellStyle name="標準_V7 3D単体テスト" xfId="2"/>
    <cellStyle name="標準_XN121_単体テスト仕様書／成績書-データ操作（SFT-001828）R00" xfId="3"/>
    <cellStyle name="標準_障害4-9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I13"/>
  <sheetViews>
    <sheetView view="pageBreakPreview" zoomScale="60" zoomScaleNormal="100" workbookViewId="0">
      <selection activeCell="O31" sqref="O31"/>
    </sheetView>
  </sheetViews>
  <sheetFormatPr defaultRowHeight="18"/>
  <cols>
    <col min="2" max="2" width="9" customWidth="1"/>
  </cols>
  <sheetData>
    <row r="6" spans="2:9" ht="32.4">
      <c r="B6" s="1"/>
      <c r="D6" s="3"/>
      <c r="E6" s="3" t="s">
        <v>0</v>
      </c>
    </row>
    <row r="10" spans="2:9" ht="26.4">
      <c r="E10" s="206" t="s">
        <v>1</v>
      </c>
      <c r="F10" s="206"/>
      <c r="G10" s="206"/>
      <c r="H10" s="206"/>
      <c r="I10" s="206"/>
    </row>
    <row r="11" spans="2:9" ht="26.4">
      <c r="E11" s="206" t="s">
        <v>2</v>
      </c>
      <c r="F11" s="206"/>
      <c r="G11" s="206"/>
      <c r="H11" s="206"/>
      <c r="I11" s="206"/>
    </row>
    <row r="12" spans="2:9" ht="26.4">
      <c r="B12" s="2"/>
      <c r="C12" s="2"/>
      <c r="D12" s="2"/>
      <c r="E12" s="207">
        <v>45161</v>
      </c>
      <c r="F12" s="207"/>
      <c r="G12" s="207"/>
      <c r="H12" s="207"/>
      <c r="I12" s="207"/>
    </row>
    <row r="13" spans="2:9" ht="26.4">
      <c r="E13" s="206" t="s">
        <v>3</v>
      </c>
      <c r="F13" s="206"/>
      <c r="G13" s="206"/>
      <c r="H13" s="206"/>
      <c r="I13" s="206"/>
    </row>
  </sheetData>
  <mergeCells count="4">
    <mergeCell ref="E10:I10"/>
    <mergeCell ref="E11:I11"/>
    <mergeCell ref="E12:I12"/>
    <mergeCell ref="E13:I13"/>
  </mergeCells>
  <phoneticPr fontId="1"/>
  <pageMargins left="0.7" right="0.7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showGridLines="0" view="pageBreakPreview" zoomScale="70" zoomScaleNormal="70" zoomScaleSheetLayoutView="70" workbookViewId="0">
      <pane ySplit="5" topLeftCell="A6" activePane="bottomLeft" state="frozen"/>
      <selection activeCell="F26" sqref="F26"/>
      <selection pane="bottomLeft" activeCell="I14" sqref="I14"/>
    </sheetView>
  </sheetViews>
  <sheetFormatPr defaultColWidth="9" defaultRowHeight="16.2"/>
  <cols>
    <col min="1" max="1" width="5" style="35" customWidth="1"/>
    <col min="2" max="2" width="21" style="26" bestFit="1" customWidth="1"/>
    <col min="3" max="3" width="17.3984375" style="26" bestFit="1" customWidth="1"/>
    <col min="4" max="4" width="49.69921875" style="26" customWidth="1"/>
    <col min="5" max="6" width="50" style="26" customWidth="1"/>
    <col min="7" max="7" width="9" style="35"/>
    <col min="8" max="8" width="13.5" style="35" customWidth="1"/>
    <col min="9" max="9" width="11.3984375" style="36" customWidth="1"/>
    <col min="10" max="10" width="20.59765625" style="35" customWidth="1"/>
    <col min="11" max="16384" width="9" style="26"/>
  </cols>
  <sheetData>
    <row r="1" spans="1:11" s="15" customFormat="1" ht="13.5" customHeight="1">
      <c r="A1" s="247"/>
      <c r="B1" s="248"/>
      <c r="C1" s="248"/>
      <c r="D1" s="248"/>
      <c r="E1" s="248"/>
      <c r="F1" s="37"/>
      <c r="G1" s="38"/>
      <c r="H1" s="39"/>
      <c r="I1" s="12" t="s">
        <v>24</v>
      </c>
      <c r="J1" s="13">
        <f>COUNTIF($A$7:$A$10,"&lt;&gt;")</f>
        <v>3</v>
      </c>
      <c r="K1" s="14"/>
    </row>
    <row r="2" spans="1:11" s="15" customFormat="1">
      <c r="A2" s="73" t="s">
        <v>25</v>
      </c>
      <c r="B2" s="71" t="s">
        <v>26</v>
      </c>
      <c r="C2" s="17" t="s">
        <v>189</v>
      </c>
      <c r="D2" s="17"/>
      <c r="E2" s="17"/>
      <c r="F2" s="40"/>
      <c r="G2" s="41"/>
      <c r="H2" s="42"/>
      <c r="I2" s="18" t="s">
        <v>14</v>
      </c>
      <c r="J2" s="9">
        <f>COUNTIF(G7:G9,"OK")</f>
        <v>3</v>
      </c>
    </row>
    <row r="3" spans="1:11" s="15" customFormat="1" ht="32.4">
      <c r="A3" s="16"/>
      <c r="B3" s="71" t="s">
        <v>28</v>
      </c>
      <c r="C3" s="17" t="str">
        <f ca="1">RIGHT(CELL("filename",A1),LEN(CELL("filename",A1))-FIND("]",CELL("filename",A1)))</f>
        <v>Temperature_Display</v>
      </c>
      <c r="D3" s="17"/>
      <c r="E3" s="17"/>
      <c r="F3" s="40"/>
      <c r="G3" s="41"/>
      <c r="H3" s="48"/>
      <c r="I3" s="18" t="s">
        <v>15</v>
      </c>
      <c r="J3" s="9">
        <f>COUNTIF(G7:G8,"NG")</f>
        <v>0</v>
      </c>
    </row>
    <row r="4" spans="1:11" s="15" customFormat="1" ht="16.8" thickBot="1">
      <c r="A4" s="16"/>
      <c r="B4" s="17"/>
      <c r="C4" s="17"/>
      <c r="D4" s="17"/>
      <c r="E4" s="17"/>
      <c r="F4" s="43"/>
      <c r="G4" s="44"/>
      <c r="H4" s="45"/>
      <c r="I4" s="69" t="s">
        <v>29</v>
      </c>
      <c r="J4" s="19">
        <f>COUNTIF(G7:G10,"実施不可/対象外")</f>
        <v>0</v>
      </c>
    </row>
    <row r="5" spans="1:11" ht="32.4">
      <c r="A5" s="20" t="s">
        <v>30</v>
      </c>
      <c r="B5" s="21" t="s">
        <v>31</v>
      </c>
      <c r="C5" s="21" t="s">
        <v>32</v>
      </c>
      <c r="D5" s="21" t="s">
        <v>33</v>
      </c>
      <c r="E5" s="21" t="s">
        <v>34</v>
      </c>
      <c r="F5" s="22" t="s">
        <v>52</v>
      </c>
      <c r="G5" s="23" t="s">
        <v>35</v>
      </c>
      <c r="H5" s="24" t="s">
        <v>36</v>
      </c>
      <c r="I5" s="23" t="s">
        <v>37</v>
      </c>
      <c r="J5" s="25" t="s">
        <v>38</v>
      </c>
    </row>
    <row r="6" spans="1:11" s="47" customFormat="1" ht="48.75" customHeight="1">
      <c r="A6" s="249" t="s">
        <v>225</v>
      </c>
      <c r="B6" s="250"/>
      <c r="C6" s="250"/>
      <c r="D6" s="250"/>
      <c r="E6" s="250"/>
      <c r="F6" s="250"/>
      <c r="G6" s="250"/>
      <c r="H6" s="250"/>
      <c r="I6" s="250"/>
      <c r="J6" s="251"/>
    </row>
    <row r="7" spans="1:11" s="33" customFormat="1" ht="48.6">
      <c r="A7" s="27">
        <v>1</v>
      </c>
      <c r="B7" s="90" t="s">
        <v>65</v>
      </c>
      <c r="C7" s="46" t="s">
        <v>67</v>
      </c>
      <c r="D7" s="46" t="s">
        <v>243</v>
      </c>
      <c r="E7" s="28" t="s">
        <v>245</v>
      </c>
      <c r="F7" s="29" t="s">
        <v>250</v>
      </c>
      <c r="G7" s="30" t="s">
        <v>53</v>
      </c>
      <c r="H7" s="31">
        <v>45372</v>
      </c>
      <c r="I7" s="32" t="s">
        <v>98</v>
      </c>
      <c r="J7" s="70" t="s">
        <v>66</v>
      </c>
    </row>
    <row r="8" spans="1:11" ht="48.6">
      <c r="A8" s="109">
        <v>3</v>
      </c>
      <c r="B8" s="90" t="s">
        <v>94</v>
      </c>
      <c r="C8" s="46" t="s">
        <v>92</v>
      </c>
      <c r="D8" s="46" t="s">
        <v>244</v>
      </c>
      <c r="E8" s="28" t="s">
        <v>246</v>
      </c>
      <c r="F8" s="29" t="s">
        <v>248</v>
      </c>
      <c r="G8" s="30" t="s">
        <v>53</v>
      </c>
      <c r="H8" s="31">
        <v>45372</v>
      </c>
      <c r="I8" s="32" t="s">
        <v>99</v>
      </c>
      <c r="J8" s="110" t="s">
        <v>274</v>
      </c>
    </row>
    <row r="9" spans="1:11" ht="64.8">
      <c r="A9" s="113">
        <v>4</v>
      </c>
      <c r="B9" s="89" t="s">
        <v>93</v>
      </c>
      <c r="C9" s="34" t="s">
        <v>95</v>
      </c>
      <c r="D9" s="34" t="s">
        <v>96</v>
      </c>
      <c r="E9" s="83" t="s">
        <v>247</v>
      </c>
      <c r="F9" s="84" t="s">
        <v>249</v>
      </c>
      <c r="G9" s="85" t="s">
        <v>53</v>
      </c>
      <c r="H9" s="86">
        <v>45372</v>
      </c>
      <c r="I9" s="87" t="s">
        <v>98</v>
      </c>
      <c r="J9" s="114" t="s">
        <v>275</v>
      </c>
    </row>
    <row r="10" spans="1:11">
      <c r="A10" s="98"/>
      <c r="B10" s="96"/>
      <c r="C10" s="99"/>
      <c r="D10" s="99"/>
      <c r="E10" s="100"/>
      <c r="F10" s="101"/>
      <c r="G10" s="102"/>
      <c r="H10" s="103"/>
      <c r="I10" s="104"/>
      <c r="J10" s="105"/>
      <c r="K10" s="107"/>
    </row>
    <row r="11" spans="1:11">
      <c r="A11" s="108"/>
      <c r="B11" s="96"/>
      <c r="C11" s="107"/>
      <c r="D11" s="116"/>
      <c r="E11" s="107"/>
      <c r="F11" s="107"/>
      <c r="G11" s="108"/>
      <c r="H11" s="108"/>
      <c r="I11" s="98"/>
      <c r="J11" s="108"/>
      <c r="K11" s="107"/>
    </row>
    <row r="12" spans="1:11">
      <c r="A12" s="108"/>
      <c r="B12" s="96"/>
      <c r="C12" s="107"/>
      <c r="D12" s="107"/>
      <c r="E12" s="107"/>
      <c r="F12" s="107"/>
      <c r="G12" s="108"/>
      <c r="H12" s="108"/>
      <c r="I12" s="98"/>
      <c r="J12" s="108"/>
      <c r="K12" s="107"/>
    </row>
    <row r="13" spans="1:11">
      <c r="A13" s="108"/>
      <c r="B13" s="96"/>
      <c r="C13" s="107"/>
      <c r="D13" s="107"/>
      <c r="E13" s="107"/>
      <c r="F13" s="107"/>
      <c r="G13" s="108"/>
      <c r="H13" s="108"/>
      <c r="I13" s="98"/>
      <c r="J13" s="108"/>
      <c r="K13" s="107"/>
    </row>
    <row r="14" spans="1:11">
      <c r="A14" s="108"/>
      <c r="B14" s="96"/>
      <c r="C14" s="107"/>
      <c r="D14" s="107"/>
      <c r="E14" s="107"/>
      <c r="F14" s="107"/>
      <c r="G14" s="108"/>
      <c r="H14" s="108"/>
      <c r="I14" s="98"/>
      <c r="J14" s="108"/>
      <c r="K14" s="107"/>
    </row>
    <row r="15" spans="1:11">
      <c r="A15" s="108"/>
      <c r="B15" s="96"/>
      <c r="C15" s="107"/>
      <c r="D15" s="107"/>
      <c r="E15" s="107"/>
      <c r="F15" s="107"/>
      <c r="G15" s="108"/>
      <c r="H15" s="108"/>
      <c r="I15" s="98"/>
      <c r="J15" s="108"/>
      <c r="K15" s="107"/>
    </row>
    <row r="16" spans="1:11">
      <c r="A16" s="108"/>
      <c r="B16" s="107"/>
      <c r="C16" s="107"/>
      <c r="D16" s="107"/>
      <c r="E16" s="107"/>
      <c r="F16" s="107"/>
      <c r="G16" s="108"/>
      <c r="H16" s="108"/>
      <c r="I16" s="98"/>
      <c r="J16" s="108"/>
      <c r="K16" s="107"/>
    </row>
  </sheetData>
  <autoFilter ref="A5:J7"/>
  <mergeCells count="2">
    <mergeCell ref="A1:E1"/>
    <mergeCell ref="A6:J6"/>
  </mergeCells>
  <phoneticPr fontId="1"/>
  <dataValidations count="1">
    <dataValidation type="list" allowBlank="1" showInputMessage="1" showErrorMessage="1" sqref="G7:G10">
      <formula1>$I$2:$I$4</formula1>
    </dataValidation>
  </dataValidations>
  <hyperlinks>
    <hyperlink ref="A2" location="'3. テスト項目一覧'!A1" display="一覧"/>
  </hyperlinks>
  <pageMargins left="0.78740157480314965" right="0.78740157480314965" top="0.59055118110236227" bottom="0.59055118110236227" header="0.31496062992125984" footer="0.31496062992125984"/>
  <pageSetup paperSize="9" scale="46" fitToHeight="0" orientation="landscape" r:id="rId1"/>
  <headerFooter alignWithMargins="0">
    <oddHeader>&amp;R技術資料番号：SFT-510154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showGridLines="0" view="pageBreakPreview" zoomScale="70" zoomScaleNormal="70" zoomScaleSheetLayoutView="70" workbookViewId="0">
      <pane ySplit="5" topLeftCell="A6" activePane="bottomLeft" state="frozen"/>
      <selection activeCell="F26" sqref="F26"/>
      <selection pane="bottomLeft" activeCell="F32" sqref="F32"/>
    </sheetView>
  </sheetViews>
  <sheetFormatPr defaultColWidth="9" defaultRowHeight="16.2"/>
  <cols>
    <col min="1" max="1" width="5" style="35" customWidth="1"/>
    <col min="2" max="2" width="21" style="26" bestFit="1" customWidth="1"/>
    <col min="3" max="3" width="17.3984375" style="26" bestFit="1" customWidth="1"/>
    <col min="4" max="4" width="49.69921875" style="26" customWidth="1"/>
    <col min="5" max="6" width="50" style="26" customWidth="1"/>
    <col min="7" max="7" width="9" style="35"/>
    <col min="8" max="8" width="13.5" style="35" customWidth="1"/>
    <col min="9" max="9" width="11.3984375" style="36" customWidth="1"/>
    <col min="10" max="10" width="20.59765625" style="35" customWidth="1"/>
    <col min="11" max="16384" width="9" style="26"/>
  </cols>
  <sheetData>
    <row r="1" spans="1:11" s="15" customFormat="1" ht="13.5" customHeight="1">
      <c r="A1" s="247"/>
      <c r="B1" s="248"/>
      <c r="C1" s="248"/>
      <c r="D1" s="248"/>
      <c r="E1" s="248"/>
      <c r="F1" s="37"/>
      <c r="G1" s="38"/>
      <c r="H1" s="39"/>
      <c r="I1" s="12" t="s">
        <v>24</v>
      </c>
      <c r="J1" s="13">
        <f>COUNTIF($A$7:$A$9,"&lt;&gt;")</f>
        <v>2</v>
      </c>
      <c r="K1" s="14"/>
    </row>
    <row r="2" spans="1:11" s="15" customFormat="1">
      <c r="A2" s="73" t="s">
        <v>25</v>
      </c>
      <c r="B2" s="71" t="s">
        <v>26</v>
      </c>
      <c r="C2" s="17" t="s">
        <v>193</v>
      </c>
      <c r="D2" s="17"/>
      <c r="E2" s="17"/>
      <c r="F2" s="40"/>
      <c r="G2" s="41"/>
      <c r="H2" s="42"/>
      <c r="I2" s="18" t="s">
        <v>14</v>
      </c>
      <c r="J2" s="9">
        <f>COUNTIF(G7:G9,"OK")</f>
        <v>2</v>
      </c>
    </row>
    <row r="3" spans="1:11" s="15" customFormat="1">
      <c r="A3" s="16"/>
      <c r="B3" s="71" t="s">
        <v>28</v>
      </c>
      <c r="C3" s="17" t="str">
        <f ca="1">RIGHT(CELL("filename",A1),LEN(CELL("filename",A1))-FIND("]",CELL("filename",A1)))</f>
        <v>Temperature_Get</v>
      </c>
      <c r="D3" s="17"/>
      <c r="E3" s="17"/>
      <c r="F3" s="40"/>
      <c r="G3" s="41"/>
      <c r="H3" s="48"/>
      <c r="I3" s="18" t="s">
        <v>15</v>
      </c>
      <c r="J3" s="9">
        <f>COUNTIF(G7:G9,"NG")</f>
        <v>0</v>
      </c>
    </row>
    <row r="4" spans="1:11" s="15" customFormat="1" ht="16.8" thickBot="1">
      <c r="A4" s="16"/>
      <c r="B4" s="17"/>
      <c r="C4" s="17"/>
      <c r="D4" s="17"/>
      <c r="E4" s="17"/>
      <c r="F4" s="43"/>
      <c r="G4" s="44"/>
      <c r="H4" s="45"/>
      <c r="I4" s="69" t="s">
        <v>29</v>
      </c>
      <c r="J4" s="19">
        <f>COUNTIF(G7:G9,"実施不可")</f>
        <v>0</v>
      </c>
    </row>
    <row r="5" spans="1:11" ht="32.4">
      <c r="A5" s="20" t="s">
        <v>30</v>
      </c>
      <c r="B5" s="21" t="s">
        <v>31</v>
      </c>
      <c r="C5" s="21" t="s">
        <v>32</v>
      </c>
      <c r="D5" s="21" t="s">
        <v>33</v>
      </c>
      <c r="E5" s="21" t="s">
        <v>34</v>
      </c>
      <c r="F5" s="22" t="s">
        <v>52</v>
      </c>
      <c r="G5" s="23" t="s">
        <v>35</v>
      </c>
      <c r="H5" s="24" t="s">
        <v>36</v>
      </c>
      <c r="I5" s="23" t="s">
        <v>37</v>
      </c>
      <c r="J5" s="25" t="s">
        <v>38</v>
      </c>
    </row>
    <row r="6" spans="1:11" s="47" customFormat="1" ht="48.75" customHeight="1">
      <c r="A6" s="249" t="s">
        <v>225</v>
      </c>
      <c r="B6" s="250"/>
      <c r="C6" s="250"/>
      <c r="D6" s="250"/>
      <c r="E6" s="250"/>
      <c r="F6" s="250"/>
      <c r="G6" s="250"/>
      <c r="H6" s="250"/>
      <c r="I6" s="250"/>
      <c r="J6" s="251"/>
    </row>
    <row r="7" spans="1:11" s="33" customFormat="1" ht="48.6">
      <c r="A7" s="82">
        <v>1</v>
      </c>
      <c r="B7" s="95" t="s">
        <v>77</v>
      </c>
      <c r="C7" s="34" t="s">
        <v>83</v>
      </c>
      <c r="D7" s="111" t="s">
        <v>64</v>
      </c>
      <c r="E7" s="83" t="s">
        <v>51</v>
      </c>
      <c r="F7" s="84" t="s">
        <v>63</v>
      </c>
      <c r="G7" s="85" t="s">
        <v>53</v>
      </c>
      <c r="H7" s="86">
        <v>45370</v>
      </c>
      <c r="I7" s="87" t="s">
        <v>98</v>
      </c>
      <c r="J7" s="97" t="s">
        <v>82</v>
      </c>
    </row>
    <row r="8" spans="1:11" s="33" customFormat="1" ht="64.8">
      <c r="A8" s="113">
        <v>2</v>
      </c>
      <c r="B8" s="89" t="s">
        <v>76</v>
      </c>
      <c r="C8" s="34" t="s">
        <v>84</v>
      </c>
      <c r="D8" s="34" t="s">
        <v>78</v>
      </c>
      <c r="E8" s="83" t="s">
        <v>79</v>
      </c>
      <c r="F8" s="84" t="s">
        <v>80</v>
      </c>
      <c r="G8" s="85" t="s">
        <v>53</v>
      </c>
      <c r="H8" s="86">
        <v>45370</v>
      </c>
      <c r="I8" s="87" t="s">
        <v>98</v>
      </c>
      <c r="J8" s="114" t="s">
        <v>81</v>
      </c>
      <c r="K8" s="112"/>
    </row>
    <row r="9" spans="1:11">
      <c r="A9" s="98"/>
      <c r="B9" s="96"/>
      <c r="C9" s="99"/>
      <c r="D9" s="99"/>
      <c r="E9" s="100"/>
      <c r="F9" s="101"/>
      <c r="G9" s="102"/>
      <c r="H9" s="103"/>
      <c r="I9" s="104"/>
      <c r="J9" s="105"/>
      <c r="K9" s="107"/>
    </row>
    <row r="10" spans="1:11">
      <c r="A10" s="106"/>
      <c r="B10" s="96"/>
      <c r="C10" s="107"/>
      <c r="D10" s="107"/>
      <c r="E10" s="107"/>
      <c r="F10" s="107"/>
      <c r="G10" s="108"/>
      <c r="H10" s="108"/>
      <c r="I10" s="98"/>
      <c r="J10" s="108"/>
      <c r="K10" s="107"/>
    </row>
    <row r="11" spans="1:11">
      <c r="A11" s="108"/>
      <c r="B11" s="96"/>
      <c r="C11" s="107"/>
      <c r="D11" s="107"/>
      <c r="E11" s="107"/>
      <c r="F11" s="107"/>
      <c r="G11" s="108"/>
      <c r="H11" s="108"/>
      <c r="I11" s="98"/>
      <c r="J11" s="108"/>
      <c r="K11" s="107"/>
    </row>
    <row r="12" spans="1:11">
      <c r="A12" s="108"/>
      <c r="B12" s="96"/>
      <c r="C12" s="107"/>
      <c r="D12" s="107"/>
      <c r="E12" s="107"/>
      <c r="F12" s="107"/>
      <c r="G12" s="108"/>
      <c r="H12" s="108"/>
      <c r="I12" s="98"/>
      <c r="J12" s="108"/>
      <c r="K12" s="107"/>
    </row>
    <row r="13" spans="1:11">
      <c r="A13" s="108"/>
      <c r="B13" s="96"/>
      <c r="C13" s="107"/>
      <c r="D13" s="107"/>
      <c r="E13" s="107"/>
      <c r="F13" s="107"/>
      <c r="G13" s="108"/>
      <c r="H13" s="108"/>
      <c r="I13" s="98"/>
      <c r="J13" s="108"/>
      <c r="K13" s="107"/>
    </row>
    <row r="14" spans="1:11">
      <c r="A14" s="108"/>
      <c r="B14" s="96"/>
      <c r="C14" s="107"/>
      <c r="D14" s="107"/>
      <c r="E14" s="107"/>
      <c r="F14" s="107"/>
      <c r="G14" s="108"/>
      <c r="H14" s="108"/>
      <c r="I14" s="98"/>
      <c r="J14" s="108"/>
      <c r="K14" s="107"/>
    </row>
    <row r="15" spans="1:11">
      <c r="A15" s="108"/>
      <c r="B15" s="96"/>
      <c r="C15" s="107"/>
      <c r="D15" s="107"/>
      <c r="E15" s="107"/>
      <c r="F15" s="107"/>
      <c r="G15" s="108"/>
      <c r="H15" s="108"/>
      <c r="I15" s="98"/>
      <c r="J15" s="108"/>
      <c r="K15" s="107"/>
    </row>
    <row r="16" spans="1:11">
      <c r="A16" s="108"/>
      <c r="B16" s="96"/>
      <c r="C16" s="107"/>
      <c r="D16" s="107"/>
      <c r="E16" s="107"/>
      <c r="F16" s="107"/>
      <c r="G16" s="108"/>
      <c r="H16" s="108"/>
      <c r="I16" s="98"/>
      <c r="J16" s="108"/>
      <c r="K16" s="107"/>
    </row>
    <row r="17" spans="1:11">
      <c r="A17" s="108"/>
      <c r="B17" s="107"/>
      <c r="C17" s="107"/>
      <c r="D17" s="107"/>
      <c r="E17" s="107"/>
      <c r="F17" s="107"/>
      <c r="G17" s="108"/>
      <c r="H17" s="108"/>
      <c r="I17" s="98"/>
      <c r="J17" s="108"/>
      <c r="K17" s="107"/>
    </row>
  </sheetData>
  <autoFilter ref="A5:J7"/>
  <mergeCells count="2">
    <mergeCell ref="A1:E1"/>
    <mergeCell ref="A6:J6"/>
  </mergeCells>
  <phoneticPr fontId="1"/>
  <dataValidations count="1">
    <dataValidation type="list" allowBlank="1" showInputMessage="1" showErrorMessage="1" sqref="G7:G9">
      <formula1>$I$2:$I$4</formula1>
    </dataValidation>
  </dataValidations>
  <hyperlinks>
    <hyperlink ref="A2" location="'3. テスト項目一覧'!A1" display="一覧"/>
  </hyperlinks>
  <pageMargins left="0.78740157480314965" right="0.78740157480314965" top="0.59055118110236227" bottom="0.59055118110236227" header="0.31496062992125984" footer="0.31496062992125984"/>
  <pageSetup paperSize="9" scale="47" fitToHeight="0" orientation="landscape" r:id="rId1"/>
  <headerFooter alignWithMargins="0">
    <oddHeader>&amp;R技術資料番号：SFT-510154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showGridLines="0" view="pageBreakPreview" zoomScale="70" zoomScaleNormal="70" zoomScaleSheetLayoutView="70" workbookViewId="0">
      <pane ySplit="5" topLeftCell="A6" activePane="bottomLeft" state="frozen"/>
      <selection activeCell="F26" sqref="F26"/>
      <selection pane="bottomLeft" activeCell="E31" sqref="E31"/>
    </sheetView>
  </sheetViews>
  <sheetFormatPr defaultColWidth="9" defaultRowHeight="16.2"/>
  <cols>
    <col min="1" max="1" width="5" style="35" customWidth="1"/>
    <col min="2" max="2" width="21" style="26" bestFit="1" customWidth="1"/>
    <col min="3" max="3" width="17.3984375" style="26" bestFit="1" customWidth="1"/>
    <col min="4" max="4" width="49.69921875" style="26" customWidth="1"/>
    <col min="5" max="6" width="50" style="26" customWidth="1"/>
    <col min="7" max="7" width="9" style="35"/>
    <col min="8" max="8" width="13.5" style="35" customWidth="1"/>
    <col min="9" max="9" width="11.3984375" style="36" customWidth="1"/>
    <col min="10" max="10" width="20.59765625" style="35" customWidth="1"/>
    <col min="11" max="16384" width="9" style="26"/>
  </cols>
  <sheetData>
    <row r="1" spans="1:11" s="15" customFormat="1" ht="13.5" customHeight="1">
      <c r="A1" s="247"/>
      <c r="B1" s="248"/>
      <c r="C1" s="248"/>
      <c r="D1" s="248"/>
      <c r="E1" s="248"/>
      <c r="F1" s="37"/>
      <c r="G1" s="38"/>
      <c r="H1" s="39"/>
      <c r="I1" s="12" t="s">
        <v>24</v>
      </c>
      <c r="J1" s="13">
        <f>COUNTIF($A$7:$A$9,"&lt;&gt;")</f>
        <v>2</v>
      </c>
      <c r="K1" s="14"/>
    </row>
    <row r="2" spans="1:11" s="15" customFormat="1">
      <c r="A2" s="73" t="s">
        <v>25</v>
      </c>
      <c r="B2" s="71" t="s">
        <v>26</v>
      </c>
      <c r="C2" s="17" t="s">
        <v>189</v>
      </c>
      <c r="D2" s="17"/>
      <c r="E2" s="17"/>
      <c r="F2" s="40"/>
      <c r="G2" s="41"/>
      <c r="H2" s="42"/>
      <c r="I2" s="18" t="s">
        <v>14</v>
      </c>
      <c r="J2" s="9">
        <f>COUNTIF(G7:G9,"OK")</f>
        <v>2</v>
      </c>
    </row>
    <row r="3" spans="1:11" s="15" customFormat="1" ht="32.4">
      <c r="A3" s="16"/>
      <c r="B3" s="71" t="s">
        <v>28</v>
      </c>
      <c r="C3" s="17" t="str">
        <f ca="1">RIGHT(CELL("filename",A1),LEN(CELL("filename",A1))-FIND("]",CELL("filename",A1)))</f>
        <v>Average_10tGetData</v>
      </c>
      <c r="D3" s="17"/>
      <c r="E3" s="17"/>
      <c r="F3" s="40"/>
      <c r="G3" s="41"/>
      <c r="H3" s="48"/>
      <c r="I3" s="18" t="s">
        <v>15</v>
      </c>
      <c r="J3" s="9">
        <f>COUNTIF(G7:G9,"NG")</f>
        <v>0</v>
      </c>
    </row>
    <row r="4" spans="1:11" s="15" customFormat="1" ht="16.8" thickBot="1">
      <c r="A4" s="16"/>
      <c r="B4" s="17"/>
      <c r="C4" s="17"/>
      <c r="D4" s="17"/>
      <c r="E4" s="17"/>
      <c r="F4" s="43"/>
      <c r="G4" s="44"/>
      <c r="H4" s="45"/>
      <c r="I4" s="69" t="s">
        <v>29</v>
      </c>
      <c r="J4" s="19">
        <f>COUNTIF(G7:G9,"実施不可")</f>
        <v>0</v>
      </c>
    </row>
    <row r="5" spans="1:11" ht="32.4">
      <c r="A5" s="20" t="s">
        <v>30</v>
      </c>
      <c r="B5" s="21" t="s">
        <v>31</v>
      </c>
      <c r="C5" s="21" t="s">
        <v>32</v>
      </c>
      <c r="D5" s="21" t="s">
        <v>33</v>
      </c>
      <c r="E5" s="21" t="s">
        <v>34</v>
      </c>
      <c r="F5" s="22" t="s">
        <v>52</v>
      </c>
      <c r="G5" s="23" t="s">
        <v>35</v>
      </c>
      <c r="H5" s="24" t="s">
        <v>36</v>
      </c>
      <c r="I5" s="23" t="s">
        <v>37</v>
      </c>
      <c r="J5" s="25" t="s">
        <v>38</v>
      </c>
    </row>
    <row r="6" spans="1:11" s="47" customFormat="1" ht="48.75" customHeight="1">
      <c r="A6" s="249" t="s">
        <v>225</v>
      </c>
      <c r="B6" s="250"/>
      <c r="C6" s="250"/>
      <c r="D6" s="250"/>
      <c r="E6" s="250"/>
      <c r="F6" s="250"/>
      <c r="G6" s="250"/>
      <c r="H6" s="250"/>
      <c r="I6" s="250"/>
      <c r="J6" s="251"/>
    </row>
    <row r="7" spans="1:11" s="33" customFormat="1" ht="48.6">
      <c r="A7" s="27">
        <v>1</v>
      </c>
      <c r="B7" s="90" t="s">
        <v>123</v>
      </c>
      <c r="C7" s="46" t="s">
        <v>124</v>
      </c>
      <c r="D7" s="46" t="s">
        <v>251</v>
      </c>
      <c r="E7" s="28" t="s">
        <v>41</v>
      </c>
      <c r="F7" s="29" t="s">
        <v>252</v>
      </c>
      <c r="G7" s="30" t="s">
        <v>53</v>
      </c>
      <c r="H7" s="31">
        <v>45371</v>
      </c>
      <c r="I7" s="32" t="s">
        <v>97</v>
      </c>
      <c r="J7" s="70" t="s">
        <v>69</v>
      </c>
    </row>
    <row r="8" spans="1:11" s="33" customFormat="1" ht="64.8">
      <c r="A8" s="82">
        <v>2</v>
      </c>
      <c r="B8" s="90" t="s">
        <v>68</v>
      </c>
      <c r="C8" s="34" t="s">
        <v>125</v>
      </c>
      <c r="D8" s="46" t="s">
        <v>251</v>
      </c>
      <c r="E8" s="83" t="s">
        <v>41</v>
      </c>
      <c r="F8" s="84" t="s">
        <v>253</v>
      </c>
      <c r="G8" s="85" t="s">
        <v>53</v>
      </c>
      <c r="H8" s="86">
        <v>45371</v>
      </c>
      <c r="I8" s="87" t="s">
        <v>97</v>
      </c>
      <c r="J8" s="88" t="s">
        <v>70</v>
      </c>
    </row>
    <row r="9" spans="1:11">
      <c r="A9" s="98"/>
      <c r="B9" s="96"/>
      <c r="C9" s="99"/>
      <c r="D9" s="99"/>
      <c r="E9" s="100"/>
      <c r="F9" s="101"/>
      <c r="G9" s="102"/>
      <c r="H9" s="103"/>
      <c r="I9" s="104"/>
      <c r="J9" s="105"/>
    </row>
    <row r="10" spans="1:11">
      <c r="A10" s="106"/>
      <c r="B10" s="96"/>
      <c r="C10" s="107"/>
      <c r="D10" s="107"/>
      <c r="E10" s="107"/>
      <c r="F10" s="107"/>
      <c r="G10" s="108"/>
      <c r="H10" s="108"/>
      <c r="I10" s="98"/>
      <c r="J10" s="108"/>
    </row>
    <row r="11" spans="1:11">
      <c r="A11" s="108"/>
      <c r="B11" s="96"/>
      <c r="C11" s="107"/>
      <c r="D11" s="107"/>
      <c r="E11" s="107"/>
      <c r="F11" s="107"/>
      <c r="G11" s="108"/>
      <c r="H11" s="108"/>
      <c r="I11" s="98"/>
      <c r="J11" s="108"/>
    </row>
    <row r="12" spans="1:11">
      <c r="A12" s="108"/>
      <c r="B12" s="96"/>
      <c r="C12" s="107"/>
      <c r="D12" s="107"/>
      <c r="E12" s="107"/>
      <c r="F12" s="107"/>
      <c r="G12" s="108"/>
      <c r="H12" s="108"/>
      <c r="I12" s="98"/>
      <c r="J12" s="108"/>
    </row>
    <row r="13" spans="1:11">
      <c r="A13" s="108"/>
      <c r="B13" s="96"/>
      <c r="C13" s="107"/>
      <c r="D13" s="107"/>
      <c r="E13" s="107"/>
      <c r="F13" s="107"/>
      <c r="G13" s="108"/>
      <c r="H13" s="108"/>
      <c r="I13" s="98"/>
      <c r="J13" s="108"/>
    </row>
    <row r="14" spans="1:11">
      <c r="A14" s="108"/>
      <c r="B14" s="96"/>
      <c r="C14" s="107"/>
      <c r="D14" s="107"/>
      <c r="E14" s="107"/>
      <c r="F14" s="107"/>
      <c r="G14" s="108"/>
      <c r="H14" s="108"/>
      <c r="I14" s="98"/>
      <c r="J14" s="108"/>
    </row>
    <row r="15" spans="1:11">
      <c r="A15" s="108"/>
      <c r="B15" s="96"/>
      <c r="C15" s="107"/>
      <c r="D15" s="107"/>
      <c r="E15" s="107"/>
      <c r="F15" s="107"/>
      <c r="G15" s="108"/>
      <c r="H15" s="108"/>
      <c r="I15" s="98"/>
      <c r="J15" s="108"/>
    </row>
    <row r="16" spans="1:11">
      <c r="A16" s="108"/>
      <c r="B16" s="96"/>
      <c r="C16" s="107"/>
      <c r="D16" s="107"/>
      <c r="E16" s="107"/>
      <c r="F16" s="107"/>
      <c r="G16" s="108"/>
      <c r="H16" s="108"/>
      <c r="I16" s="98"/>
      <c r="J16" s="108"/>
    </row>
    <row r="17" spans="1:2">
      <c r="A17" s="108"/>
      <c r="B17" s="107"/>
    </row>
  </sheetData>
  <autoFilter ref="A5:J7"/>
  <mergeCells count="2">
    <mergeCell ref="A1:E1"/>
    <mergeCell ref="A6:J6"/>
  </mergeCells>
  <phoneticPr fontId="1"/>
  <dataValidations count="1">
    <dataValidation type="list" allowBlank="1" showInputMessage="1" showErrorMessage="1" sqref="G7:G9">
      <formula1>$I$2:$I$4</formula1>
    </dataValidation>
  </dataValidations>
  <hyperlinks>
    <hyperlink ref="A2" location="'3. テスト項目一覧'!A1" display="一覧"/>
  </hyperlinks>
  <pageMargins left="0.78740157480314965" right="0.78740157480314965" top="0.59055118110236227" bottom="0.59055118110236227" header="0.31496062992125984" footer="0.31496062992125984"/>
  <pageSetup paperSize="9" scale="47" fitToHeight="0" orientation="landscape" r:id="rId1"/>
  <headerFooter alignWithMargins="0">
    <oddHeader>&amp;R技術資料番号：SFT-510154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view="pageBreakPreview" zoomScale="70" zoomScaleNormal="70" zoomScaleSheetLayoutView="70" workbookViewId="0">
      <pane ySplit="5" topLeftCell="A6" activePane="bottomLeft" state="frozen"/>
      <selection activeCell="F26" sqref="F26"/>
      <selection pane="bottomLeft" activeCell="F19" sqref="F19"/>
    </sheetView>
  </sheetViews>
  <sheetFormatPr defaultColWidth="9" defaultRowHeight="16.2"/>
  <cols>
    <col min="1" max="1" width="5" style="35" customWidth="1"/>
    <col min="2" max="2" width="21" style="26" bestFit="1" customWidth="1"/>
    <col min="3" max="3" width="17.3984375" style="26" bestFit="1" customWidth="1"/>
    <col min="4" max="4" width="49.69921875" style="26" customWidth="1"/>
    <col min="5" max="6" width="50" style="26" customWidth="1"/>
    <col min="7" max="7" width="9" style="35"/>
    <col min="8" max="8" width="13.5" style="35" customWidth="1"/>
    <col min="9" max="9" width="11.3984375" style="36" customWidth="1"/>
    <col min="10" max="10" width="20.59765625" style="35" customWidth="1"/>
    <col min="11" max="16384" width="9" style="26"/>
  </cols>
  <sheetData>
    <row r="1" spans="1:11" s="15" customFormat="1" ht="13.5" customHeight="1">
      <c r="A1" s="252"/>
      <c r="B1" s="253"/>
      <c r="C1" s="253"/>
      <c r="D1" s="253"/>
      <c r="E1" s="253"/>
      <c r="F1" s="125"/>
      <c r="G1" s="126"/>
      <c r="H1" s="127"/>
      <c r="I1" s="128" t="s">
        <v>24</v>
      </c>
      <c r="J1" s="129">
        <f>COUNTIF($A$7:$A$13,"&lt;&gt;")</f>
        <v>7</v>
      </c>
      <c r="K1" s="14"/>
    </row>
    <row r="2" spans="1:11" s="15" customFormat="1">
      <c r="A2" s="130" t="s">
        <v>25</v>
      </c>
      <c r="B2" s="17" t="s">
        <v>26</v>
      </c>
      <c r="C2" s="17" t="s">
        <v>194</v>
      </c>
      <c r="D2" s="17"/>
      <c r="E2" s="17"/>
      <c r="F2" s="131"/>
      <c r="G2" s="17"/>
      <c r="H2" s="132"/>
      <c r="I2" s="133" t="s">
        <v>14</v>
      </c>
      <c r="J2" s="134">
        <f>COUNTIF(G7:G13,"OK")</f>
        <v>7</v>
      </c>
    </row>
    <row r="3" spans="1:11" s="15" customFormat="1" ht="32.4">
      <c r="A3" s="135"/>
      <c r="B3" s="17" t="s">
        <v>28</v>
      </c>
      <c r="C3" s="17" t="str">
        <f ca="1">RIGHT(CELL("filename",A1),LEN(CELL("filename",A1))-FIND("]",CELL("filename",A1)))</f>
        <v>Switch_TimeChange</v>
      </c>
      <c r="D3" s="17"/>
      <c r="E3" s="17"/>
      <c r="F3" s="131"/>
      <c r="G3" s="17"/>
      <c r="H3" s="136"/>
      <c r="I3" s="133" t="s">
        <v>15</v>
      </c>
      <c r="J3" s="134">
        <f>COUNTIF(G7:G7,"NG")</f>
        <v>0</v>
      </c>
    </row>
    <row r="4" spans="1:11" s="15" customFormat="1" ht="16.8" thickBot="1">
      <c r="A4" s="135"/>
      <c r="B4" s="17"/>
      <c r="C4" s="17"/>
      <c r="D4" s="17"/>
      <c r="E4" s="17"/>
      <c r="F4" s="137"/>
      <c r="G4" s="138"/>
      <c r="H4" s="139"/>
      <c r="I4" s="140" t="s">
        <v>29</v>
      </c>
      <c r="J4" s="141">
        <f>COUNTIF(G7:G7,"実施不可")</f>
        <v>0</v>
      </c>
    </row>
    <row r="5" spans="1:11" ht="32.4">
      <c r="A5" s="142" t="s">
        <v>30</v>
      </c>
      <c r="B5" s="143" t="s">
        <v>31</v>
      </c>
      <c r="C5" s="143" t="s">
        <v>32</v>
      </c>
      <c r="D5" s="143" t="s">
        <v>33</v>
      </c>
      <c r="E5" s="143" t="s">
        <v>34</v>
      </c>
      <c r="F5" s="144" t="s">
        <v>52</v>
      </c>
      <c r="G5" s="145" t="s">
        <v>35</v>
      </c>
      <c r="H5" s="146" t="s">
        <v>36</v>
      </c>
      <c r="I5" s="145" t="s">
        <v>37</v>
      </c>
      <c r="J5" s="147" t="s">
        <v>38</v>
      </c>
    </row>
    <row r="6" spans="1:11" s="47" customFormat="1" ht="48.75" customHeight="1">
      <c r="A6" s="254" t="s">
        <v>225</v>
      </c>
      <c r="B6" s="255"/>
      <c r="C6" s="255"/>
      <c r="D6" s="255"/>
      <c r="E6" s="255"/>
      <c r="F6" s="255"/>
      <c r="G6" s="255"/>
      <c r="H6" s="255"/>
      <c r="I6" s="255"/>
      <c r="J6" s="256"/>
    </row>
    <row r="7" spans="1:11" s="33" customFormat="1" ht="64.8" customHeight="1">
      <c r="A7" s="148">
        <v>1</v>
      </c>
      <c r="B7" s="257" t="s">
        <v>74</v>
      </c>
      <c r="C7" s="89" t="s">
        <v>75</v>
      </c>
      <c r="D7" s="149" t="s">
        <v>126</v>
      </c>
      <c r="E7" s="150" t="s">
        <v>71</v>
      </c>
      <c r="F7" s="151" t="s">
        <v>72</v>
      </c>
      <c r="G7" s="152" t="s">
        <v>53</v>
      </c>
      <c r="H7" s="153">
        <v>45372</v>
      </c>
      <c r="I7" s="154" t="s">
        <v>98</v>
      </c>
      <c r="J7" s="155" t="s">
        <v>73</v>
      </c>
    </row>
    <row r="8" spans="1:11" ht="48.6">
      <c r="A8" s="162">
        <v>4</v>
      </c>
      <c r="B8" s="258"/>
      <c r="C8" s="90" t="s">
        <v>102</v>
      </c>
      <c r="D8" s="90" t="s">
        <v>277</v>
      </c>
      <c r="E8" s="134" t="s">
        <v>284</v>
      </c>
      <c r="F8" s="157" t="s">
        <v>283</v>
      </c>
      <c r="G8" s="158" t="s">
        <v>53</v>
      </c>
      <c r="H8" s="159">
        <v>45373</v>
      </c>
      <c r="I8" s="160" t="s">
        <v>111</v>
      </c>
      <c r="J8" s="161" t="s">
        <v>119</v>
      </c>
      <c r="K8" s="107"/>
    </row>
    <row r="9" spans="1:11" ht="48.6">
      <c r="A9" s="156">
        <v>5</v>
      </c>
      <c r="B9" s="258"/>
      <c r="C9" s="90" t="s">
        <v>113</v>
      </c>
      <c r="D9" s="90" t="s">
        <v>276</v>
      </c>
      <c r="E9" s="134" t="s">
        <v>288</v>
      </c>
      <c r="F9" s="157" t="s">
        <v>279</v>
      </c>
      <c r="G9" s="158" t="s">
        <v>53</v>
      </c>
      <c r="H9" s="159">
        <v>45373</v>
      </c>
      <c r="I9" s="160" t="s">
        <v>111</v>
      </c>
      <c r="J9" s="161" t="s">
        <v>118</v>
      </c>
      <c r="K9" s="107"/>
    </row>
    <row r="10" spans="1:11" ht="48.6">
      <c r="A10" s="156">
        <v>6</v>
      </c>
      <c r="B10" s="258"/>
      <c r="C10" s="90" t="s">
        <v>103</v>
      </c>
      <c r="D10" s="90" t="s">
        <v>278</v>
      </c>
      <c r="E10" s="134" t="s">
        <v>285</v>
      </c>
      <c r="F10" s="157" t="s">
        <v>286</v>
      </c>
      <c r="G10" s="158" t="s">
        <v>53</v>
      </c>
      <c r="H10" s="159">
        <v>45373</v>
      </c>
      <c r="I10" s="160" t="s">
        <v>112</v>
      </c>
      <c r="J10" s="161" t="s">
        <v>117</v>
      </c>
      <c r="K10" s="107"/>
    </row>
    <row r="11" spans="1:11" ht="48.6">
      <c r="A11" s="156">
        <v>7</v>
      </c>
      <c r="B11" s="258"/>
      <c r="C11" s="90" t="s">
        <v>104</v>
      </c>
      <c r="D11" s="90" t="s">
        <v>105</v>
      </c>
      <c r="E11" s="134" t="s">
        <v>284</v>
      </c>
      <c r="F11" s="157" t="s">
        <v>287</v>
      </c>
      <c r="G11" s="158" t="s">
        <v>53</v>
      </c>
      <c r="H11" s="159">
        <v>45373</v>
      </c>
      <c r="I11" s="160" t="s">
        <v>111</v>
      </c>
      <c r="J11" s="161" t="s">
        <v>116</v>
      </c>
      <c r="K11" s="107"/>
    </row>
    <row r="12" spans="1:11" ht="32.4">
      <c r="A12" s="156">
        <v>8</v>
      </c>
      <c r="B12" s="258"/>
      <c r="C12" s="90" t="s">
        <v>106</v>
      </c>
      <c r="D12" s="90" t="s">
        <v>101</v>
      </c>
      <c r="E12" s="134" t="s">
        <v>107</v>
      </c>
      <c r="F12" s="157" t="s">
        <v>282</v>
      </c>
      <c r="G12" s="158" t="s">
        <v>280</v>
      </c>
      <c r="H12" s="159">
        <v>45373</v>
      </c>
      <c r="I12" s="160" t="s">
        <v>111</v>
      </c>
      <c r="J12" s="161" t="s">
        <v>115</v>
      </c>
      <c r="K12" s="107"/>
    </row>
    <row r="13" spans="1:11" ht="32.4">
      <c r="A13" s="163">
        <v>9</v>
      </c>
      <c r="B13" s="258"/>
      <c r="C13" s="89" t="s">
        <v>108</v>
      </c>
      <c r="D13" s="89" t="s">
        <v>101</v>
      </c>
      <c r="E13" s="150" t="s">
        <v>109</v>
      </c>
      <c r="F13" s="151" t="s">
        <v>281</v>
      </c>
      <c r="G13" s="152" t="s">
        <v>53</v>
      </c>
      <c r="H13" s="153">
        <v>45373</v>
      </c>
      <c r="I13" s="154" t="s">
        <v>111</v>
      </c>
      <c r="J13" s="164" t="s">
        <v>114</v>
      </c>
      <c r="K13" s="107"/>
    </row>
    <row r="14" spans="1:11">
      <c r="A14" s="108"/>
      <c r="B14" s="96"/>
      <c r="C14" s="107"/>
      <c r="D14" s="107"/>
      <c r="E14" s="107"/>
      <c r="F14" s="107"/>
      <c r="G14" s="108"/>
      <c r="H14" s="108"/>
      <c r="I14" s="98"/>
      <c r="J14" s="108"/>
      <c r="K14" s="107"/>
    </row>
    <row r="15" spans="1:11">
      <c r="A15" s="108"/>
      <c r="B15" s="107"/>
      <c r="C15" s="107"/>
      <c r="D15" s="107"/>
      <c r="E15" s="107"/>
      <c r="F15" s="107"/>
      <c r="G15" s="108"/>
      <c r="H15" s="108"/>
      <c r="I15" s="98"/>
      <c r="J15" s="108"/>
      <c r="K15" s="107"/>
    </row>
    <row r="16" spans="1:11">
      <c r="A16" s="108"/>
      <c r="B16" s="107"/>
      <c r="C16" s="107"/>
      <c r="D16" s="107"/>
      <c r="E16" s="107"/>
      <c r="F16" s="107"/>
      <c r="G16" s="108"/>
      <c r="H16" s="108"/>
      <c r="I16" s="98"/>
      <c r="J16" s="108"/>
    </row>
    <row r="17" spans="1:10">
      <c r="A17" s="108"/>
      <c r="B17" s="107"/>
      <c r="C17" s="107"/>
      <c r="D17" s="107"/>
      <c r="E17" s="107"/>
      <c r="F17" s="107"/>
      <c r="G17" s="108"/>
      <c r="H17" s="108"/>
      <c r="I17" s="98"/>
      <c r="J17" s="108"/>
    </row>
    <row r="18" spans="1:10">
      <c r="A18" s="108"/>
      <c r="B18" s="107"/>
      <c r="C18" s="107"/>
      <c r="D18" s="107"/>
      <c r="E18" s="107"/>
      <c r="F18" s="107"/>
      <c r="G18" s="108"/>
      <c r="H18" s="108"/>
      <c r="I18" s="98"/>
      <c r="J18" s="108"/>
    </row>
    <row r="19" spans="1:10">
      <c r="A19" s="108"/>
      <c r="B19" s="107"/>
      <c r="C19" s="107"/>
      <c r="D19" s="107"/>
      <c r="E19" s="107"/>
      <c r="F19" s="107"/>
      <c r="G19" s="108"/>
      <c r="H19" s="108"/>
      <c r="I19" s="98"/>
      <c r="J19" s="108"/>
    </row>
    <row r="20" spans="1:10">
      <c r="A20" s="108"/>
      <c r="B20" s="107"/>
      <c r="C20" s="107"/>
      <c r="D20" s="107"/>
      <c r="E20" s="107"/>
      <c r="F20" s="107"/>
      <c r="G20" s="108"/>
      <c r="H20" s="108"/>
      <c r="I20" s="98"/>
      <c r="J20" s="108"/>
    </row>
    <row r="21" spans="1:10">
      <c r="A21" s="108"/>
      <c r="B21" s="107"/>
      <c r="C21" s="107"/>
      <c r="D21" s="107"/>
      <c r="E21" s="107"/>
      <c r="F21" s="107"/>
      <c r="G21" s="108"/>
      <c r="H21" s="108"/>
      <c r="I21" s="98"/>
      <c r="J21" s="108"/>
    </row>
  </sheetData>
  <autoFilter ref="A5:J7"/>
  <mergeCells count="3">
    <mergeCell ref="A1:E1"/>
    <mergeCell ref="A6:J6"/>
    <mergeCell ref="B7:B13"/>
  </mergeCells>
  <phoneticPr fontId="1"/>
  <dataValidations count="1">
    <dataValidation type="list" allowBlank="1" showInputMessage="1" showErrorMessage="1" sqref="G7:G13">
      <formula1>$I$2:$I$4</formula1>
    </dataValidation>
  </dataValidations>
  <hyperlinks>
    <hyperlink ref="A2" location="'3. テスト項目一覧'!A1" display="一覧"/>
  </hyperlinks>
  <pageMargins left="0.78740157480314965" right="0.78740157480314965" top="0.59055118110236227" bottom="0.59055118110236227" header="0.31496062992125984" footer="0.31496062992125984"/>
  <pageSetup paperSize="9" scale="47" fitToHeight="0" orientation="landscape" r:id="rId1"/>
  <headerFooter alignWithMargins="0">
    <oddHeader>&amp;R技術資料番号：SFT-510154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tabSelected="1" view="pageBreakPreview" topLeftCell="A9" zoomScale="76" zoomScaleNormal="70" zoomScaleSheetLayoutView="85" workbookViewId="0">
      <selection activeCell="F14" sqref="F14"/>
    </sheetView>
  </sheetViews>
  <sheetFormatPr defaultColWidth="9" defaultRowHeight="16.2"/>
  <cols>
    <col min="1" max="1" width="5" style="35" customWidth="1"/>
    <col min="2" max="2" width="21" style="26" bestFit="1" customWidth="1"/>
    <col min="3" max="3" width="17.3984375" style="26" bestFit="1" customWidth="1"/>
    <col min="4" max="4" width="49.69921875" style="26" customWidth="1"/>
    <col min="5" max="5" width="50" style="26" customWidth="1"/>
    <col min="6" max="6" width="59.09765625" style="26" customWidth="1"/>
    <col min="7" max="7" width="9" style="35"/>
    <col min="8" max="8" width="13.5" style="35" customWidth="1"/>
    <col min="9" max="9" width="11.3984375" style="36" customWidth="1"/>
    <col min="10" max="10" width="20.59765625" style="35" customWidth="1"/>
    <col min="11" max="16384" width="9" style="26"/>
  </cols>
  <sheetData>
    <row r="1" spans="1:11" s="15" customFormat="1" ht="13.5" customHeight="1">
      <c r="A1" s="247"/>
      <c r="B1" s="248"/>
      <c r="C1" s="248"/>
      <c r="D1" s="248"/>
      <c r="E1" s="248"/>
      <c r="F1" s="167"/>
      <c r="G1" s="168"/>
      <c r="H1" s="169"/>
      <c r="I1" s="170" t="s">
        <v>24</v>
      </c>
      <c r="J1" s="171">
        <f>COUNTIF($A$7:$A$19,"&lt;&gt;")</f>
        <v>13</v>
      </c>
      <c r="K1" s="14"/>
    </row>
    <row r="2" spans="1:11" s="15" customFormat="1">
      <c r="A2" s="165" t="s">
        <v>25</v>
      </c>
      <c r="B2" s="15" t="s">
        <v>26</v>
      </c>
      <c r="C2" s="15" t="s">
        <v>195</v>
      </c>
      <c r="F2" s="172"/>
      <c r="H2" s="173"/>
      <c r="I2" s="174" t="s">
        <v>14</v>
      </c>
      <c r="J2" s="28">
        <f>COUNTIF(G7:G19,"OK")</f>
        <v>13</v>
      </c>
    </row>
    <row r="3" spans="1:11" s="15" customFormat="1">
      <c r="A3" s="166"/>
      <c r="B3" s="15" t="s">
        <v>28</v>
      </c>
      <c r="C3" s="15" t="str">
        <f ca="1">RIGHT(CELL("filename",A1),LEN(CELL("filename",A1))-FIND("]",CELL("filename",A1)))</f>
        <v>結合テスト</v>
      </c>
      <c r="F3" s="172"/>
      <c r="H3" s="175"/>
      <c r="I3" s="174" t="s">
        <v>15</v>
      </c>
      <c r="J3" s="28">
        <f>COUNTIF(G7:G19,"NG")</f>
        <v>0</v>
      </c>
    </row>
    <row r="4" spans="1:11" s="15" customFormat="1" ht="16.8" thickBot="1">
      <c r="A4" s="166"/>
      <c r="F4" s="176"/>
      <c r="G4" s="177"/>
      <c r="H4" s="178"/>
      <c r="I4" s="179" t="s">
        <v>29</v>
      </c>
      <c r="J4" s="180">
        <f>COUNTIF(G7:G19,"実施不可/対象外")</f>
        <v>0</v>
      </c>
    </row>
    <row r="5" spans="1:11" ht="32.4">
      <c r="A5" s="181" t="s">
        <v>30</v>
      </c>
      <c r="B5" s="182" t="s">
        <v>31</v>
      </c>
      <c r="C5" s="182" t="s">
        <v>32</v>
      </c>
      <c r="D5" s="182" t="s">
        <v>33</v>
      </c>
      <c r="E5" s="182" t="s">
        <v>34</v>
      </c>
      <c r="F5" s="183" t="s">
        <v>43</v>
      </c>
      <c r="G5" s="184" t="s">
        <v>35</v>
      </c>
      <c r="H5" s="185" t="s">
        <v>36</v>
      </c>
      <c r="I5" s="184" t="s">
        <v>37</v>
      </c>
      <c r="J5" s="186" t="s">
        <v>38</v>
      </c>
    </row>
    <row r="6" spans="1:11" s="47" customFormat="1" ht="48.75" customHeight="1">
      <c r="A6" s="249" t="s">
        <v>225</v>
      </c>
      <c r="B6" s="250"/>
      <c r="C6" s="250"/>
      <c r="D6" s="250"/>
      <c r="E6" s="250"/>
      <c r="F6" s="250"/>
      <c r="G6" s="250"/>
      <c r="H6" s="250"/>
      <c r="I6" s="250"/>
      <c r="J6" s="251"/>
    </row>
    <row r="7" spans="1:11" s="33" customFormat="1">
      <c r="A7" s="187">
        <v>1</v>
      </c>
      <c r="B7" s="46" t="s">
        <v>44</v>
      </c>
      <c r="C7" s="46" t="s">
        <v>45</v>
      </c>
      <c r="D7" s="46" t="s">
        <v>51</v>
      </c>
      <c r="E7" s="28" t="s">
        <v>46</v>
      </c>
      <c r="F7" s="29" t="s">
        <v>133</v>
      </c>
      <c r="G7" s="188" t="s">
        <v>53</v>
      </c>
      <c r="H7" s="189">
        <v>45373</v>
      </c>
      <c r="I7" s="190" t="s">
        <v>100</v>
      </c>
      <c r="J7" s="191" t="s">
        <v>127</v>
      </c>
    </row>
    <row r="8" spans="1:11" s="33" customFormat="1" ht="32.4">
      <c r="A8" s="187">
        <f t="shared" ref="A8:A18" si="0">A7+1</f>
        <v>2</v>
      </c>
      <c r="B8" s="46" t="s">
        <v>44</v>
      </c>
      <c r="C8" s="46" t="s">
        <v>47</v>
      </c>
      <c r="D8" s="46" t="s">
        <v>48</v>
      </c>
      <c r="E8" s="28" t="s">
        <v>129</v>
      </c>
      <c r="F8" s="29" t="s">
        <v>132</v>
      </c>
      <c r="G8" s="188" t="s">
        <v>53</v>
      </c>
      <c r="H8" s="189">
        <v>45373</v>
      </c>
      <c r="I8" s="190" t="s">
        <v>98</v>
      </c>
      <c r="J8" s="191" t="s">
        <v>218</v>
      </c>
    </row>
    <row r="9" spans="1:11" ht="32.4">
      <c r="A9" s="187">
        <f t="shared" si="0"/>
        <v>3</v>
      </c>
      <c r="B9" s="46" t="s">
        <v>44</v>
      </c>
      <c r="C9" s="46" t="s">
        <v>49</v>
      </c>
      <c r="D9" s="46" t="s">
        <v>50</v>
      </c>
      <c r="E9" s="28" t="s">
        <v>130</v>
      </c>
      <c r="F9" s="29" t="s">
        <v>131</v>
      </c>
      <c r="G9" s="188" t="s">
        <v>53</v>
      </c>
      <c r="H9" s="189">
        <v>45373</v>
      </c>
      <c r="I9" s="190" t="s">
        <v>98</v>
      </c>
      <c r="J9" s="191" t="s">
        <v>219</v>
      </c>
    </row>
    <row r="10" spans="1:11">
      <c r="A10" s="187">
        <f t="shared" si="0"/>
        <v>4</v>
      </c>
      <c r="B10" s="46" t="s">
        <v>55</v>
      </c>
      <c r="C10" s="46" t="s">
        <v>45</v>
      </c>
      <c r="D10" s="46" t="s">
        <v>127</v>
      </c>
      <c r="E10" s="28" t="s">
        <v>134</v>
      </c>
      <c r="F10" s="29" t="s">
        <v>135</v>
      </c>
      <c r="G10" s="188" t="s">
        <v>53</v>
      </c>
      <c r="H10" s="189">
        <v>45373</v>
      </c>
      <c r="I10" s="190" t="s">
        <v>98</v>
      </c>
      <c r="J10" s="191" t="s">
        <v>191</v>
      </c>
    </row>
    <row r="11" spans="1:11" ht="48.6">
      <c r="A11" s="187">
        <f t="shared" si="0"/>
        <v>5</v>
      </c>
      <c r="B11" s="46" t="s">
        <v>56</v>
      </c>
      <c r="C11" s="46" t="s">
        <v>47</v>
      </c>
      <c r="D11" s="46" t="s">
        <v>48</v>
      </c>
      <c r="E11" s="28" t="s">
        <v>254</v>
      </c>
      <c r="F11" s="29" t="s">
        <v>137</v>
      </c>
      <c r="G11" s="188" t="s">
        <v>53</v>
      </c>
      <c r="H11" s="189">
        <v>45373</v>
      </c>
      <c r="I11" s="190" t="s">
        <v>98</v>
      </c>
      <c r="J11" s="191" t="s">
        <v>220</v>
      </c>
    </row>
    <row r="12" spans="1:11" ht="48.6">
      <c r="A12" s="187">
        <f t="shared" si="0"/>
        <v>6</v>
      </c>
      <c r="B12" s="46" t="s">
        <v>54</v>
      </c>
      <c r="C12" s="46" t="s">
        <v>49</v>
      </c>
      <c r="D12" s="46" t="s">
        <v>50</v>
      </c>
      <c r="E12" s="28" t="s">
        <v>136</v>
      </c>
      <c r="F12" s="29" t="s">
        <v>138</v>
      </c>
      <c r="G12" s="188" t="s">
        <v>53</v>
      </c>
      <c r="H12" s="189">
        <v>45373</v>
      </c>
      <c r="I12" s="190" t="s">
        <v>98</v>
      </c>
      <c r="J12" s="191" t="s">
        <v>221</v>
      </c>
    </row>
    <row r="13" spans="1:11" ht="48.6">
      <c r="A13" s="187">
        <v>7</v>
      </c>
      <c r="B13" s="46" t="s">
        <v>128</v>
      </c>
      <c r="C13" s="46" t="s">
        <v>86</v>
      </c>
      <c r="D13" s="46" t="s">
        <v>140</v>
      </c>
      <c r="E13" s="28" t="s">
        <v>139</v>
      </c>
      <c r="F13" s="29" t="s">
        <v>141</v>
      </c>
      <c r="G13" s="188" t="s">
        <v>53</v>
      </c>
      <c r="H13" s="189">
        <v>45373</v>
      </c>
      <c r="I13" s="190" t="s">
        <v>98</v>
      </c>
      <c r="J13" s="191" t="s">
        <v>222</v>
      </c>
    </row>
    <row r="14" spans="1:11" ht="48.6">
      <c r="A14" s="187">
        <v>8</v>
      </c>
      <c r="B14" s="46" t="s">
        <v>128</v>
      </c>
      <c r="C14" s="46" t="s">
        <v>87</v>
      </c>
      <c r="D14" s="46" t="s">
        <v>140</v>
      </c>
      <c r="E14" s="28" t="s">
        <v>139</v>
      </c>
      <c r="F14" s="29" t="s">
        <v>142</v>
      </c>
      <c r="G14" s="188" t="s">
        <v>53</v>
      </c>
      <c r="H14" s="189">
        <v>45373</v>
      </c>
      <c r="I14" s="190" t="s">
        <v>98</v>
      </c>
      <c r="J14" s="191" t="s">
        <v>191</v>
      </c>
    </row>
    <row r="15" spans="1:11" ht="48.6">
      <c r="A15" s="187">
        <v>9</v>
      </c>
      <c r="B15" s="46" t="s">
        <v>88</v>
      </c>
      <c r="C15" s="46" t="s">
        <v>89</v>
      </c>
      <c r="D15" s="46" t="s">
        <v>143</v>
      </c>
      <c r="E15" s="28" t="s">
        <v>146</v>
      </c>
      <c r="F15" s="29" t="s">
        <v>144</v>
      </c>
      <c r="G15" s="188" t="s">
        <v>53</v>
      </c>
      <c r="H15" s="189">
        <v>45373</v>
      </c>
      <c r="I15" s="190" t="s">
        <v>98</v>
      </c>
      <c r="J15" s="191" t="s">
        <v>224</v>
      </c>
    </row>
    <row r="16" spans="1:11" ht="48.6">
      <c r="A16" s="187">
        <f t="shared" si="0"/>
        <v>10</v>
      </c>
      <c r="B16" s="46" t="s">
        <v>57</v>
      </c>
      <c r="C16" s="46" t="s">
        <v>90</v>
      </c>
      <c r="D16" s="192" t="s">
        <v>145</v>
      </c>
      <c r="E16" s="28" t="s">
        <v>150</v>
      </c>
      <c r="F16" s="29" t="s">
        <v>151</v>
      </c>
      <c r="G16" s="188" t="s">
        <v>53</v>
      </c>
      <c r="H16" s="189">
        <v>45376</v>
      </c>
      <c r="I16" s="190" t="s">
        <v>98</v>
      </c>
      <c r="J16" s="191" t="s">
        <v>223</v>
      </c>
    </row>
    <row r="17" spans="1:10" ht="32.4">
      <c r="A17" s="193">
        <v>11</v>
      </c>
      <c r="B17" s="34" t="s">
        <v>58</v>
      </c>
      <c r="C17" s="34" t="s">
        <v>91</v>
      </c>
      <c r="D17" s="34" t="s">
        <v>147</v>
      </c>
      <c r="E17" s="28" t="s">
        <v>149</v>
      </c>
      <c r="F17" s="84" t="s">
        <v>148</v>
      </c>
      <c r="G17" s="194" t="s">
        <v>53</v>
      </c>
      <c r="H17" s="195">
        <v>45376</v>
      </c>
      <c r="I17" s="196" t="s">
        <v>98</v>
      </c>
      <c r="J17" s="197" t="s">
        <v>191</v>
      </c>
    </row>
    <row r="18" spans="1:10" ht="64.8">
      <c r="A18" s="187">
        <f t="shared" si="0"/>
        <v>12</v>
      </c>
      <c r="B18" s="34" t="s">
        <v>289</v>
      </c>
      <c r="C18" s="34" t="s">
        <v>255</v>
      </c>
      <c r="D18" s="34" t="s">
        <v>256</v>
      </c>
      <c r="E18" s="192" t="s">
        <v>257</v>
      </c>
      <c r="F18" s="84" t="s">
        <v>294</v>
      </c>
      <c r="G18" s="194" t="s">
        <v>53</v>
      </c>
      <c r="H18" s="195">
        <v>45376</v>
      </c>
      <c r="I18" s="196" t="s">
        <v>98</v>
      </c>
      <c r="J18" s="197" t="s">
        <v>293</v>
      </c>
    </row>
    <row r="19" spans="1:10" ht="81">
      <c r="A19" s="204">
        <v>13</v>
      </c>
      <c r="B19" s="34" t="s">
        <v>291</v>
      </c>
      <c r="C19" s="34" t="s">
        <v>290</v>
      </c>
      <c r="D19" s="34" t="s">
        <v>256</v>
      </c>
      <c r="E19" s="201" t="s">
        <v>75</v>
      </c>
      <c r="F19" s="84" t="s">
        <v>295</v>
      </c>
      <c r="G19" s="194" t="s">
        <v>53</v>
      </c>
      <c r="H19" s="195">
        <v>45376</v>
      </c>
      <c r="I19" s="196" t="s">
        <v>98</v>
      </c>
      <c r="J19" s="197" t="s">
        <v>292</v>
      </c>
    </row>
    <row r="20" spans="1:10">
      <c r="A20" s="204"/>
      <c r="B20" s="205"/>
      <c r="C20" s="107"/>
      <c r="D20" s="107"/>
      <c r="E20" s="107"/>
      <c r="F20" s="107"/>
      <c r="G20" s="108"/>
      <c r="H20" s="108"/>
      <c r="I20" s="98"/>
      <c r="J20" s="108"/>
    </row>
    <row r="21" spans="1:10">
      <c r="C21" s="107"/>
      <c r="D21" s="107"/>
      <c r="E21" s="107"/>
      <c r="F21" s="107"/>
      <c r="G21" s="108"/>
      <c r="H21" s="108"/>
      <c r="I21" s="98"/>
      <c r="J21" s="108"/>
    </row>
  </sheetData>
  <mergeCells count="2">
    <mergeCell ref="A1:E1"/>
    <mergeCell ref="A6:J6"/>
  </mergeCells>
  <phoneticPr fontId="1"/>
  <dataValidations count="1">
    <dataValidation type="list" allowBlank="1" showInputMessage="1" showErrorMessage="1" sqref="G7:G19">
      <formula1>$I$2:$I$4</formula1>
    </dataValidation>
  </dataValidations>
  <hyperlinks>
    <hyperlink ref="A2" location="'3. テスト項目一覧'!A1" display="一覧"/>
  </hyperlinks>
  <pageMargins left="0.7" right="0.7" top="0.75" bottom="0.75" header="0.3" footer="0.3"/>
  <pageSetup paperSize="9" scale="47" fitToHeight="0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C6"/>
  <sheetViews>
    <sheetView view="pageBreakPreview" zoomScale="60" zoomScaleNormal="85" workbookViewId="0">
      <selection activeCell="C6" sqref="C6"/>
    </sheetView>
  </sheetViews>
  <sheetFormatPr defaultRowHeight="18"/>
  <cols>
    <col min="2" max="2" width="10.09765625" bestFit="1" customWidth="1"/>
    <col min="3" max="3" width="63.5" customWidth="1"/>
  </cols>
  <sheetData>
    <row r="3" spans="1:3">
      <c r="A3" s="4" t="s">
        <v>4</v>
      </c>
      <c r="B3" s="4" t="s">
        <v>5</v>
      </c>
      <c r="C3" s="4" t="s">
        <v>6</v>
      </c>
    </row>
    <row r="4" spans="1:3">
      <c r="A4" s="5" t="s">
        <v>7</v>
      </c>
      <c r="B4" s="6">
        <v>45040</v>
      </c>
      <c r="C4" s="7" t="s">
        <v>8</v>
      </c>
    </row>
    <row r="5" spans="1:3">
      <c r="A5" s="5"/>
      <c r="B5" s="6"/>
      <c r="C5" s="49"/>
    </row>
    <row r="6" spans="1:3">
      <c r="A6" s="5"/>
      <c r="B6" s="6"/>
      <c r="C6" s="7"/>
    </row>
  </sheetData>
  <phoneticPr fontId="1"/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view="pageBreakPreview" zoomScale="85" zoomScaleNormal="85" zoomScaleSheetLayoutView="85" workbookViewId="0">
      <selection activeCell="K18" sqref="K18"/>
    </sheetView>
  </sheetViews>
  <sheetFormatPr defaultRowHeight="18"/>
  <cols>
    <col min="1" max="1" width="3.09765625" customWidth="1"/>
  </cols>
  <sheetData>
    <row r="1" spans="1:15">
      <c r="A1" s="208"/>
      <c r="B1" s="208"/>
      <c r="C1" s="118"/>
      <c r="D1" s="118"/>
      <c r="E1" s="118"/>
      <c r="F1" s="118"/>
      <c r="G1" s="118"/>
      <c r="H1" s="118"/>
      <c r="I1" s="118"/>
      <c r="J1" s="118"/>
    </row>
    <row r="2" spans="1:15">
      <c r="A2" s="209" t="s">
        <v>171</v>
      </c>
      <c r="B2" s="209"/>
      <c r="C2" s="118"/>
      <c r="D2" s="118"/>
      <c r="E2" s="118"/>
      <c r="F2" s="118"/>
      <c r="G2" s="118"/>
      <c r="H2" s="118"/>
      <c r="I2" s="118"/>
      <c r="J2" s="118"/>
    </row>
    <row r="3" spans="1:15">
      <c r="A3" s="118"/>
      <c r="B3" s="119" t="s">
        <v>172</v>
      </c>
      <c r="C3" s="118"/>
      <c r="D3" s="118"/>
      <c r="E3" s="118"/>
      <c r="F3" s="118"/>
      <c r="G3" s="118"/>
      <c r="H3" s="118"/>
      <c r="I3" s="118"/>
      <c r="J3" s="118"/>
    </row>
    <row r="4" spans="1:15">
      <c r="A4" s="118"/>
      <c r="B4" s="210" t="s">
        <v>173</v>
      </c>
      <c r="C4" s="210"/>
      <c r="D4" s="210"/>
      <c r="E4" s="210"/>
      <c r="F4" s="210"/>
      <c r="G4" s="210"/>
      <c r="H4" s="210"/>
      <c r="I4" s="118"/>
      <c r="J4" s="118"/>
    </row>
    <row r="5" spans="1:15">
      <c r="A5" s="208"/>
      <c r="B5" s="208"/>
      <c r="C5" s="118"/>
      <c r="D5" s="118"/>
      <c r="E5" s="118"/>
      <c r="F5" s="118"/>
      <c r="G5" s="118"/>
      <c r="H5" s="118"/>
      <c r="I5" s="118"/>
      <c r="J5" s="118"/>
    </row>
    <row r="6" spans="1:15" ht="18" customHeight="1">
      <c r="A6" s="118"/>
      <c r="B6" s="215" t="s">
        <v>174</v>
      </c>
      <c r="C6" s="215"/>
      <c r="D6" s="118"/>
      <c r="E6" s="118"/>
      <c r="F6" s="118"/>
      <c r="G6" s="118"/>
      <c r="H6" s="118"/>
      <c r="I6" s="118"/>
      <c r="J6" s="118"/>
    </row>
    <row r="7" spans="1:15" ht="18" customHeight="1">
      <c r="A7" s="118"/>
      <c r="B7" s="118" t="s">
        <v>175</v>
      </c>
      <c r="C7" s="118"/>
      <c r="D7" s="118"/>
      <c r="E7" s="118"/>
      <c r="F7" s="118"/>
      <c r="G7" s="118"/>
      <c r="H7" s="118"/>
      <c r="I7" s="118"/>
      <c r="J7" s="118"/>
    </row>
    <row r="8" spans="1:15">
      <c r="A8" s="208"/>
      <c r="B8" s="208"/>
      <c r="C8" s="118"/>
      <c r="D8" s="118"/>
      <c r="E8" s="118"/>
      <c r="F8" s="118"/>
      <c r="G8" s="118"/>
      <c r="H8" s="118"/>
      <c r="I8" s="118"/>
      <c r="J8" s="118"/>
    </row>
    <row r="9" spans="1:15" ht="18" customHeight="1">
      <c r="A9" s="118"/>
      <c r="B9" s="211" t="s">
        <v>176</v>
      </c>
      <c r="C9" s="212"/>
      <c r="D9" s="212"/>
      <c r="E9" s="212"/>
      <c r="F9" s="212"/>
      <c r="G9" s="212"/>
      <c r="H9" s="212"/>
      <c r="I9" s="212"/>
      <c r="J9" s="212"/>
    </row>
    <row r="10" spans="1:15" ht="36.75" customHeight="1">
      <c r="A10" s="118"/>
      <c r="B10" s="213" t="s">
        <v>177</v>
      </c>
      <c r="C10" s="214"/>
      <c r="D10" s="214"/>
      <c r="E10" s="214"/>
      <c r="F10" s="214"/>
      <c r="G10" s="214"/>
      <c r="H10" s="214"/>
      <c r="I10" s="214"/>
      <c r="J10" s="214"/>
    </row>
    <row r="11" spans="1:15">
      <c r="A11" s="208"/>
      <c r="B11" s="208"/>
      <c r="C11" s="118"/>
      <c r="D11" s="118"/>
      <c r="E11" s="118"/>
      <c r="F11" s="118"/>
      <c r="G11" s="118"/>
      <c r="H11" s="118"/>
      <c r="I11" s="118"/>
      <c r="J11" s="118"/>
    </row>
    <row r="12" spans="1:15" ht="18" customHeight="1">
      <c r="A12" s="118"/>
      <c r="B12" s="215" t="s">
        <v>178</v>
      </c>
      <c r="C12" s="215"/>
      <c r="D12" s="118"/>
      <c r="E12" s="118"/>
      <c r="F12" s="118"/>
      <c r="G12" s="118"/>
      <c r="H12" s="118"/>
      <c r="I12" s="118"/>
      <c r="J12" s="118"/>
    </row>
    <row r="13" spans="1:15">
      <c r="A13" s="118"/>
      <c r="B13" s="118" t="s">
        <v>179</v>
      </c>
      <c r="C13" s="118"/>
      <c r="D13" s="118"/>
      <c r="E13" s="118"/>
      <c r="F13" s="118"/>
      <c r="G13" s="118"/>
      <c r="H13" s="118"/>
      <c r="I13" s="118"/>
      <c r="J13" s="118"/>
    </row>
    <row r="14" spans="1:15">
      <c r="A14" s="118"/>
      <c r="B14" s="210" t="s">
        <v>180</v>
      </c>
      <c r="C14" s="210"/>
      <c r="D14" s="210"/>
      <c r="E14" s="210"/>
      <c r="F14" s="210"/>
      <c r="G14" s="210"/>
      <c r="H14" s="210"/>
      <c r="I14" s="210"/>
      <c r="J14" s="118"/>
    </row>
    <row r="15" spans="1:15">
      <c r="A15" s="208"/>
      <c r="B15" s="208"/>
      <c r="C15" s="118"/>
      <c r="D15" s="118"/>
      <c r="E15" s="118"/>
      <c r="F15" s="118"/>
      <c r="G15" s="118"/>
      <c r="H15" s="118"/>
      <c r="I15" s="118"/>
      <c r="J15" s="118"/>
    </row>
    <row r="16" spans="1:15" ht="18" customHeight="1">
      <c r="A16" s="118"/>
      <c r="B16" s="119" t="s">
        <v>181</v>
      </c>
      <c r="C16" s="118"/>
      <c r="D16" s="118"/>
      <c r="E16" s="118"/>
      <c r="F16" s="118"/>
      <c r="G16" s="118"/>
      <c r="H16" s="118"/>
      <c r="I16" s="118"/>
      <c r="J16" s="118"/>
      <c r="O16" t="s">
        <v>9</v>
      </c>
    </row>
    <row r="17" spans="1:10" ht="18" customHeight="1">
      <c r="A17" s="118"/>
      <c r="B17" s="118" t="s">
        <v>182</v>
      </c>
      <c r="C17" s="118"/>
      <c r="D17" s="118"/>
      <c r="E17" s="118"/>
      <c r="F17" s="118"/>
      <c r="G17" s="118"/>
      <c r="H17" s="118"/>
      <c r="I17" s="118"/>
      <c r="J17" s="118"/>
    </row>
    <row r="18" spans="1:10">
      <c r="A18" s="118"/>
      <c r="B18" s="210" t="s">
        <v>183</v>
      </c>
      <c r="C18" s="210"/>
      <c r="D18" s="210"/>
      <c r="E18" s="210"/>
      <c r="F18" s="210"/>
      <c r="G18" s="118"/>
      <c r="H18" s="118"/>
      <c r="I18" s="118"/>
      <c r="J18" s="118"/>
    </row>
    <row r="19" spans="1:10">
      <c r="A19" s="208"/>
      <c r="B19" s="208"/>
      <c r="C19" s="118"/>
      <c r="D19" s="118"/>
      <c r="E19" s="118"/>
      <c r="F19" s="118"/>
      <c r="G19" s="118"/>
      <c r="H19" s="118"/>
      <c r="I19" s="118"/>
      <c r="J19" s="118"/>
    </row>
    <row r="20" spans="1:10">
      <c r="A20" s="118"/>
      <c r="B20" s="216" t="s">
        <v>184</v>
      </c>
      <c r="C20" s="216"/>
      <c r="D20" s="216"/>
      <c r="E20" s="118"/>
      <c r="F20" s="118"/>
      <c r="G20" s="118"/>
      <c r="H20" s="118"/>
      <c r="I20" s="118"/>
      <c r="J20" s="118"/>
    </row>
    <row r="21" spans="1:10">
      <c r="A21" s="118"/>
      <c r="B21" s="210" t="s">
        <v>185</v>
      </c>
      <c r="C21" s="210"/>
      <c r="D21" s="210"/>
      <c r="E21" s="210"/>
      <c r="F21" s="210"/>
      <c r="G21" s="210"/>
      <c r="H21" s="210"/>
      <c r="I21" s="210"/>
      <c r="J21" s="118"/>
    </row>
    <row r="22" spans="1:10">
      <c r="A22" s="208"/>
      <c r="B22" s="208"/>
      <c r="C22" s="118"/>
      <c r="D22" s="118"/>
      <c r="E22" s="118"/>
      <c r="F22" s="118"/>
      <c r="G22" s="118"/>
      <c r="H22" s="118"/>
      <c r="I22" s="118"/>
      <c r="J22" s="118"/>
    </row>
    <row r="23" spans="1:10">
      <c r="A23" s="118"/>
      <c r="B23" s="118" t="s">
        <v>186</v>
      </c>
      <c r="C23" s="118"/>
      <c r="D23" s="118"/>
      <c r="E23" s="118"/>
      <c r="F23" s="118"/>
      <c r="G23" s="118"/>
      <c r="H23" s="118"/>
      <c r="I23" s="118"/>
      <c r="J23" s="118"/>
    </row>
    <row r="24" spans="1:10">
      <c r="A24" s="118"/>
      <c r="B24" s="210" t="s">
        <v>187</v>
      </c>
      <c r="C24" s="210"/>
      <c r="D24" s="210"/>
      <c r="E24" s="210"/>
      <c r="F24" s="210"/>
      <c r="G24" s="210"/>
      <c r="H24" s="210"/>
      <c r="I24" s="210"/>
      <c r="J24" s="210"/>
    </row>
    <row r="25" spans="1:10">
      <c r="A25" s="118"/>
      <c r="B25" s="210" t="s">
        <v>188</v>
      </c>
      <c r="C25" s="210"/>
      <c r="D25" s="210"/>
      <c r="E25" s="210"/>
      <c r="F25" s="210"/>
      <c r="G25" s="210"/>
      <c r="H25" s="118"/>
      <c r="I25" s="118"/>
      <c r="J25" s="118"/>
    </row>
  </sheetData>
  <mergeCells count="19">
    <mergeCell ref="B24:J24"/>
    <mergeCell ref="B25:G25"/>
    <mergeCell ref="B18:F18"/>
    <mergeCell ref="A19:B19"/>
    <mergeCell ref="B20:D20"/>
    <mergeCell ref="B21:I21"/>
    <mergeCell ref="A22:B22"/>
    <mergeCell ref="A1:B1"/>
    <mergeCell ref="A2:B2"/>
    <mergeCell ref="B14:I14"/>
    <mergeCell ref="A5:B5"/>
    <mergeCell ref="A15:B15"/>
    <mergeCell ref="B9:J9"/>
    <mergeCell ref="B10:J10"/>
    <mergeCell ref="B4:H4"/>
    <mergeCell ref="B6:C6"/>
    <mergeCell ref="A8:B8"/>
    <mergeCell ref="A11:B11"/>
    <mergeCell ref="B12:C12"/>
  </mergeCells>
  <phoneticPr fontId="1"/>
  <pageMargins left="0.7" right="0.7" top="0.75" bottom="0.75" header="0.3" footer="0.3"/>
  <pageSetup paperSize="9" scale="84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view="pageBreakPreview" zoomScale="85" zoomScaleNormal="100" zoomScaleSheetLayoutView="85" workbookViewId="0">
      <selection activeCell="F21" sqref="F21"/>
    </sheetView>
  </sheetViews>
  <sheetFormatPr defaultRowHeight="18"/>
  <cols>
    <col min="1" max="2" width="3.09765625" customWidth="1"/>
    <col min="9" max="9" width="9" customWidth="1"/>
  </cols>
  <sheetData>
    <row r="1" spans="1:12">
      <c r="A1" s="208"/>
      <c r="B1" s="20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>
      <c r="A2" s="209" t="s">
        <v>152</v>
      </c>
      <c r="B2" s="209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>
      <c r="A3" s="118"/>
      <c r="B3" s="238" t="s">
        <v>153</v>
      </c>
      <c r="C3" s="238"/>
      <c r="D3" s="118"/>
      <c r="E3" s="118"/>
      <c r="F3" s="118"/>
      <c r="G3" s="118"/>
      <c r="H3" s="118"/>
      <c r="I3" s="118"/>
      <c r="J3" s="118"/>
      <c r="K3" s="118"/>
      <c r="L3" s="118"/>
    </row>
    <row r="4" spans="1:12">
      <c r="A4" s="208"/>
      <c r="B4" s="235"/>
      <c r="C4" s="236" t="s">
        <v>154</v>
      </c>
      <c r="D4" s="237"/>
      <c r="E4" s="217" t="s">
        <v>155</v>
      </c>
      <c r="F4" s="218"/>
      <c r="G4" s="218"/>
      <c r="H4" s="218"/>
      <c r="I4" s="218"/>
      <c r="J4" s="218"/>
      <c r="K4" s="218"/>
      <c r="L4" s="219"/>
    </row>
    <row r="5" spans="1:12" ht="37.5" customHeight="1">
      <c r="A5" s="208"/>
      <c r="B5" s="235"/>
      <c r="C5" s="229" t="s">
        <v>156</v>
      </c>
      <c r="D5" s="230"/>
      <c r="E5" s="220" t="s">
        <v>157</v>
      </c>
      <c r="F5" s="221"/>
      <c r="G5" s="221"/>
      <c r="H5" s="221"/>
      <c r="I5" s="221"/>
      <c r="J5" s="221"/>
      <c r="K5" s="221"/>
      <c r="L5" s="222"/>
    </row>
    <row r="6" spans="1:12" ht="54" customHeight="1">
      <c r="A6" s="208"/>
      <c r="B6" s="235"/>
      <c r="C6" s="233"/>
      <c r="D6" s="234"/>
      <c r="E6" s="226" t="s">
        <v>158</v>
      </c>
      <c r="F6" s="227"/>
      <c r="G6" s="227"/>
      <c r="H6" s="227"/>
      <c r="I6" s="227"/>
      <c r="J6" s="227"/>
      <c r="K6" s="227"/>
      <c r="L6" s="228"/>
    </row>
    <row r="7" spans="1:12" ht="37.5" customHeight="1">
      <c r="A7" s="208"/>
      <c r="B7" s="235"/>
      <c r="C7" s="229" t="s">
        <v>159</v>
      </c>
      <c r="D7" s="230"/>
      <c r="E7" s="220" t="s">
        <v>157</v>
      </c>
      <c r="F7" s="221"/>
      <c r="G7" s="221"/>
      <c r="H7" s="221"/>
      <c r="I7" s="221"/>
      <c r="J7" s="221"/>
      <c r="K7" s="221"/>
      <c r="L7" s="222"/>
    </row>
    <row r="8" spans="1:12" ht="18" customHeight="1">
      <c r="A8" s="208"/>
      <c r="B8" s="235"/>
      <c r="C8" s="231"/>
      <c r="D8" s="232"/>
      <c r="E8" s="223" t="s">
        <v>160</v>
      </c>
      <c r="F8" s="224"/>
      <c r="G8" s="224"/>
      <c r="H8" s="224"/>
      <c r="I8" s="224"/>
      <c r="J8" s="224"/>
      <c r="K8" s="224"/>
      <c r="L8" s="225"/>
    </row>
    <row r="9" spans="1:12" ht="18" customHeight="1">
      <c r="A9" s="208"/>
      <c r="B9" s="235"/>
      <c r="C9" s="233"/>
      <c r="D9" s="234"/>
      <c r="E9" s="226" t="s">
        <v>161</v>
      </c>
      <c r="F9" s="227"/>
      <c r="G9" s="227"/>
      <c r="H9" s="227"/>
      <c r="I9" s="227"/>
      <c r="J9" s="227"/>
      <c r="K9" s="227"/>
      <c r="L9" s="228"/>
    </row>
    <row r="10" spans="1:12" ht="18" customHeight="1">
      <c r="A10" s="208"/>
      <c r="B10" s="235"/>
      <c r="C10" s="229" t="s">
        <v>162</v>
      </c>
      <c r="D10" s="230"/>
      <c r="E10" s="220" t="s">
        <v>157</v>
      </c>
      <c r="F10" s="221"/>
      <c r="G10" s="221"/>
      <c r="H10" s="221"/>
      <c r="I10" s="221"/>
      <c r="J10" s="221"/>
      <c r="K10" s="221"/>
      <c r="L10" s="222"/>
    </row>
    <row r="11" spans="1:12" ht="18" customHeight="1">
      <c r="A11" s="208"/>
      <c r="B11" s="235"/>
      <c r="C11" s="233"/>
      <c r="D11" s="234"/>
      <c r="E11" s="226" t="s">
        <v>163</v>
      </c>
      <c r="F11" s="227"/>
      <c r="G11" s="227"/>
      <c r="H11" s="227"/>
      <c r="I11" s="227"/>
      <c r="J11" s="227"/>
      <c r="K11" s="227"/>
      <c r="L11" s="228"/>
    </row>
    <row r="12" spans="1:12" ht="18" customHeight="1">
      <c r="A12" s="208"/>
      <c r="B12" s="235"/>
      <c r="C12" s="236" t="s">
        <v>164</v>
      </c>
      <c r="D12" s="237"/>
      <c r="E12" s="217" t="s">
        <v>165</v>
      </c>
      <c r="F12" s="218"/>
      <c r="G12" s="218"/>
      <c r="H12" s="218"/>
      <c r="I12" s="218"/>
      <c r="J12" s="218"/>
      <c r="K12" s="218"/>
      <c r="L12" s="219"/>
    </row>
    <row r="13" spans="1:12">
      <c r="A13" s="208"/>
      <c r="B13" s="235"/>
      <c r="C13" s="236" t="s">
        <v>166</v>
      </c>
      <c r="D13" s="237"/>
      <c r="E13" s="217" t="s">
        <v>167</v>
      </c>
      <c r="F13" s="218"/>
      <c r="G13" s="218"/>
      <c r="H13" s="218"/>
      <c r="I13" s="218"/>
      <c r="J13" s="218"/>
      <c r="K13" s="218"/>
      <c r="L13" s="219"/>
    </row>
    <row r="14" spans="1:12">
      <c r="A14" s="208"/>
      <c r="B14" s="208"/>
      <c r="C14" s="118"/>
      <c r="D14" s="118"/>
      <c r="E14" s="118"/>
      <c r="F14" s="118"/>
      <c r="G14" s="118"/>
      <c r="H14" s="118"/>
      <c r="I14" s="118"/>
      <c r="J14" s="118"/>
      <c r="K14" s="118"/>
      <c r="L14" s="118"/>
    </row>
    <row r="15" spans="1:12">
      <c r="A15" s="118"/>
      <c r="B15" s="238" t="s">
        <v>168</v>
      </c>
      <c r="C15" s="238"/>
      <c r="D15" s="118"/>
      <c r="E15" s="118"/>
      <c r="F15" s="118"/>
      <c r="G15" s="118"/>
      <c r="H15" s="118"/>
      <c r="I15" s="118"/>
      <c r="J15" s="118"/>
      <c r="K15" s="118"/>
      <c r="L15" s="118"/>
    </row>
    <row r="16" spans="1:12">
      <c r="A16" s="208"/>
      <c r="B16" s="235"/>
      <c r="C16" s="239" t="s">
        <v>169</v>
      </c>
      <c r="D16" s="240"/>
      <c r="E16" s="241" t="s">
        <v>170</v>
      </c>
      <c r="F16" s="242"/>
      <c r="G16" s="242"/>
      <c r="H16" s="242"/>
      <c r="I16" s="242"/>
      <c r="J16" s="242"/>
      <c r="K16" s="242"/>
      <c r="L16" s="243"/>
    </row>
  </sheetData>
  <mergeCells count="30">
    <mergeCell ref="B15:C15"/>
    <mergeCell ref="A16:B16"/>
    <mergeCell ref="C16:D16"/>
    <mergeCell ref="E16:L16"/>
    <mergeCell ref="A1:B1"/>
    <mergeCell ref="B3:C3"/>
    <mergeCell ref="A4:B4"/>
    <mergeCell ref="A5:B6"/>
    <mergeCell ref="C5:D6"/>
    <mergeCell ref="A13:B13"/>
    <mergeCell ref="C13:D13"/>
    <mergeCell ref="E13:L13"/>
    <mergeCell ref="A14:B14"/>
    <mergeCell ref="E10:L10"/>
    <mergeCell ref="E11:L11"/>
    <mergeCell ref="A7:B9"/>
    <mergeCell ref="C7:D9"/>
    <mergeCell ref="A10:B11"/>
    <mergeCell ref="C10:D11"/>
    <mergeCell ref="A12:B12"/>
    <mergeCell ref="A2:B2"/>
    <mergeCell ref="C4:D4"/>
    <mergeCell ref="C12:D12"/>
    <mergeCell ref="E12:L12"/>
    <mergeCell ref="E5:L5"/>
    <mergeCell ref="E4:L4"/>
    <mergeCell ref="E7:L7"/>
    <mergeCell ref="E8:L8"/>
    <mergeCell ref="E9:L9"/>
    <mergeCell ref="E6:L6"/>
  </mergeCells>
  <phoneticPr fontId="1"/>
  <pageMargins left="0.7" right="0.7" top="0.75" bottom="0.75" header="0.3" footer="0.3"/>
  <pageSetup paperSize="9" scale="82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20"/>
  <sheetViews>
    <sheetView view="pageBreakPreview" zoomScale="70" zoomScaleNormal="70" zoomScaleSheetLayoutView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21" sqref="D21"/>
    </sheetView>
  </sheetViews>
  <sheetFormatPr defaultRowHeight="18"/>
  <cols>
    <col min="1" max="1" width="8.5" customWidth="1"/>
    <col min="2" max="2" width="3.5" bestFit="1" customWidth="1"/>
    <col min="3" max="3" width="36.69921875" customWidth="1"/>
    <col min="11" max="11" width="61.59765625" customWidth="1"/>
    <col min="12" max="12" width="10.3984375" bestFit="1" customWidth="1"/>
    <col min="13" max="13" width="9.3984375" bestFit="1" customWidth="1"/>
  </cols>
  <sheetData>
    <row r="2" spans="1:12">
      <c r="A2" s="8" t="s">
        <v>10</v>
      </c>
    </row>
    <row r="3" spans="1:12">
      <c r="B3" s="50"/>
      <c r="C3" s="244" t="s">
        <v>11</v>
      </c>
      <c r="D3" s="245"/>
      <c r="E3" s="245"/>
      <c r="F3" s="245"/>
      <c r="G3" s="245"/>
      <c r="H3" s="245"/>
      <c r="I3" s="245"/>
      <c r="J3" s="246"/>
      <c r="K3" s="51"/>
    </row>
    <row r="4" spans="1:12" ht="32.4">
      <c r="B4" s="52"/>
      <c r="C4" s="53" t="s">
        <v>12</v>
      </c>
      <c r="D4" s="53" t="s">
        <v>13</v>
      </c>
      <c r="E4" s="53" t="s">
        <v>14</v>
      </c>
      <c r="F4" s="53" t="s">
        <v>15</v>
      </c>
      <c r="G4" s="53" t="s">
        <v>16</v>
      </c>
      <c r="H4" s="54" t="s">
        <v>17</v>
      </c>
      <c r="I4" s="54" t="s">
        <v>18</v>
      </c>
      <c r="J4" s="53" t="s">
        <v>19</v>
      </c>
      <c r="K4" s="51" t="s">
        <v>20</v>
      </c>
    </row>
    <row r="5" spans="1:12" ht="18.600000000000001" thickBot="1">
      <c r="B5" s="55" t="s">
        <v>21</v>
      </c>
      <c r="C5" s="56"/>
      <c r="D5" s="67"/>
      <c r="E5" s="67"/>
      <c r="F5" s="67"/>
      <c r="G5" s="67"/>
      <c r="H5" s="68"/>
      <c r="I5" s="68"/>
      <c r="J5" s="57"/>
      <c r="K5" s="58"/>
    </row>
    <row r="6" spans="1:12" ht="18.600000000000001" thickTop="1">
      <c r="B6" s="74">
        <v>1</v>
      </c>
      <c r="C6" s="75" t="s">
        <v>22</v>
      </c>
      <c r="D6" s="76">
        <f>main!$J$1</f>
        <v>7</v>
      </c>
      <c r="E6" s="76">
        <f>main!$J$1</f>
        <v>7</v>
      </c>
      <c r="F6" s="76">
        <f>r_uart1_callback_sendend!$J$3</f>
        <v>0</v>
      </c>
      <c r="G6" s="76">
        <f>r_uart1_callback_sendend!$J$4</f>
        <v>0</v>
      </c>
      <c r="H6" s="77">
        <f>(E6+F6+G6)/D6</f>
        <v>1</v>
      </c>
      <c r="I6" s="77">
        <f t="shared" ref="I6:I13" si="0">E6/(D6)</f>
        <v>1</v>
      </c>
      <c r="J6" s="93" t="s">
        <v>232</v>
      </c>
      <c r="K6" s="78"/>
      <c r="L6" s="79"/>
    </row>
    <row r="7" spans="1:12">
      <c r="B7" s="81">
        <f>B6+1</f>
        <v>2</v>
      </c>
      <c r="C7" s="91" t="s">
        <v>233</v>
      </c>
      <c r="D7" s="92">
        <f>r_uart1_callback_sendend!$J$1</f>
        <v>2</v>
      </c>
      <c r="E7" s="92">
        <f>r_uart1_callback_sendend!$J$1</f>
        <v>2</v>
      </c>
      <c r="F7" s="92">
        <v>0</v>
      </c>
      <c r="G7" s="92">
        <v>0</v>
      </c>
      <c r="H7" s="93">
        <f>(E7+F7+G7)/D7</f>
        <v>1</v>
      </c>
      <c r="I7" s="93">
        <f t="shared" si="0"/>
        <v>1</v>
      </c>
      <c r="J7" s="93" t="s">
        <v>232</v>
      </c>
      <c r="K7" s="94"/>
      <c r="L7" s="79"/>
    </row>
    <row r="8" spans="1:12">
      <c r="B8" s="81">
        <v>3</v>
      </c>
      <c r="C8" s="91" t="s">
        <v>231</v>
      </c>
      <c r="D8" s="92">
        <f>r_iica0_callback_master_sendend!$J$1</f>
        <v>1</v>
      </c>
      <c r="E8" s="92">
        <f>r_iica0_callback_master_sendend!$J$1</f>
        <v>1</v>
      </c>
      <c r="F8" s="92">
        <v>0</v>
      </c>
      <c r="G8" s="92">
        <v>0</v>
      </c>
      <c r="H8" s="93">
        <f>(E8+F8+G8)/D8</f>
        <v>1</v>
      </c>
      <c r="I8" s="93">
        <f t="shared" si="0"/>
        <v>1</v>
      </c>
      <c r="J8" s="93" t="s">
        <v>232</v>
      </c>
      <c r="K8" s="94"/>
      <c r="L8" s="79"/>
    </row>
    <row r="9" spans="1:12">
      <c r="B9" s="81">
        <v>4</v>
      </c>
      <c r="C9" s="91" t="s">
        <v>234</v>
      </c>
      <c r="D9" s="92">
        <f>TemperatureSensor_Init!$J$1</f>
        <v>2</v>
      </c>
      <c r="E9" s="92">
        <f>TemperatureSensor_Init!$J$1</f>
        <v>2</v>
      </c>
      <c r="F9" s="92">
        <v>0</v>
      </c>
      <c r="G9" s="92">
        <v>0</v>
      </c>
      <c r="H9" s="93">
        <f>(E9+F9+G9)/D9</f>
        <v>1</v>
      </c>
      <c r="I9" s="93">
        <f t="shared" si="0"/>
        <v>1</v>
      </c>
      <c r="J9" s="93" t="s">
        <v>232</v>
      </c>
      <c r="K9" s="94"/>
      <c r="L9" s="79"/>
    </row>
    <row r="10" spans="1:12">
      <c r="B10" s="124">
        <v>5</v>
      </c>
      <c r="C10" s="117" t="s">
        <v>238</v>
      </c>
      <c r="D10" s="92">
        <f>Temperature_Get!$J$1</f>
        <v>2</v>
      </c>
      <c r="E10" s="92">
        <f>Temperature_Get!$J$1</f>
        <v>2</v>
      </c>
      <c r="F10" s="92">
        <v>0</v>
      </c>
      <c r="G10" s="92">
        <v>0</v>
      </c>
      <c r="H10" s="93">
        <f>(E6+F6+G6)/D6</f>
        <v>1</v>
      </c>
      <c r="I10" s="93">
        <f t="shared" si="0"/>
        <v>1</v>
      </c>
      <c r="J10" s="93" t="s">
        <v>232</v>
      </c>
      <c r="K10" s="94"/>
      <c r="L10" s="79"/>
    </row>
    <row r="11" spans="1:12">
      <c r="B11" s="124">
        <v>6</v>
      </c>
      <c r="C11" s="91" t="s">
        <v>235</v>
      </c>
      <c r="D11" s="92">
        <f>Temperature_Display!$J$1</f>
        <v>3</v>
      </c>
      <c r="E11" s="92">
        <f xml:space="preserve"> Temperature_Display!$J$2</f>
        <v>3</v>
      </c>
      <c r="F11" s="92">
        <v>0</v>
      </c>
      <c r="G11" s="92">
        <v>0</v>
      </c>
      <c r="H11" s="93">
        <f>(E11+F11+G11)/D11</f>
        <v>1</v>
      </c>
      <c r="I11" s="93">
        <f>E11/(D11)</f>
        <v>1</v>
      </c>
      <c r="J11" s="93" t="s">
        <v>232</v>
      </c>
      <c r="K11" s="94"/>
      <c r="L11" s="79"/>
    </row>
    <row r="12" spans="1:12">
      <c r="B12" s="81">
        <v>7</v>
      </c>
      <c r="C12" s="117" t="s">
        <v>236</v>
      </c>
      <c r="D12" s="92">
        <f>Average_10tGetData!$J$1</f>
        <v>2</v>
      </c>
      <c r="E12" s="92">
        <f>Average_10tGetData!$J$2</f>
        <v>2</v>
      </c>
      <c r="F12" s="92">
        <v>0</v>
      </c>
      <c r="G12" s="92">
        <v>0</v>
      </c>
      <c r="H12" s="93">
        <f>(E6+F6+G6)/D6</f>
        <v>1</v>
      </c>
      <c r="I12" s="93">
        <f t="shared" si="0"/>
        <v>1</v>
      </c>
      <c r="J12" s="93" t="s">
        <v>232</v>
      </c>
      <c r="K12" s="94"/>
      <c r="L12" s="79"/>
    </row>
    <row r="13" spans="1:12">
      <c r="B13" s="81">
        <v>8</v>
      </c>
      <c r="C13" s="91" t="s">
        <v>237</v>
      </c>
      <c r="D13" s="92">
        <f>Switch_TimeChange!$J$1</f>
        <v>7</v>
      </c>
      <c r="E13" s="92">
        <f>Switch_TimeChange!$J$1</f>
        <v>7</v>
      </c>
      <c r="F13" s="92">
        <v>0</v>
      </c>
      <c r="G13" s="92">
        <v>0</v>
      </c>
      <c r="H13" s="93">
        <f>(E6+F6+G6)/D6</f>
        <v>1</v>
      </c>
      <c r="I13" s="93">
        <f t="shared" si="0"/>
        <v>1</v>
      </c>
      <c r="J13" s="93" t="s">
        <v>232</v>
      </c>
      <c r="K13" s="94"/>
      <c r="L13" s="79"/>
    </row>
    <row r="14" spans="1:12">
      <c r="B14" s="81">
        <v>9</v>
      </c>
      <c r="C14" s="91" t="s">
        <v>213</v>
      </c>
      <c r="D14" s="92">
        <f>結合テスト!$J$1</f>
        <v>13</v>
      </c>
      <c r="E14" s="92">
        <f>結合テスト!$J$2</f>
        <v>13</v>
      </c>
      <c r="F14" s="92">
        <v>0</v>
      </c>
      <c r="G14" s="92">
        <v>0</v>
      </c>
      <c r="H14" s="93">
        <f>(E6+F6+G6)/D6</f>
        <v>1</v>
      </c>
      <c r="I14" s="93">
        <f>E14/(D14)</f>
        <v>1</v>
      </c>
      <c r="J14" s="93" t="s">
        <v>232</v>
      </c>
      <c r="K14" s="94"/>
      <c r="L14" s="79"/>
    </row>
    <row r="15" spans="1:12" ht="18.600000000000001" thickBot="1">
      <c r="B15" s="81"/>
      <c r="C15" s="80"/>
      <c r="D15" s="59"/>
      <c r="E15" s="59"/>
      <c r="F15" s="59"/>
      <c r="G15" s="59"/>
      <c r="H15" s="60"/>
      <c r="I15" s="60"/>
      <c r="J15" s="62"/>
      <c r="K15" s="61"/>
    </row>
    <row r="16" spans="1:12">
      <c r="B16" s="10"/>
      <c r="C16" s="63" t="s">
        <v>23</v>
      </c>
      <c r="D16" s="64">
        <f>SUM(D6:D15)</f>
        <v>39</v>
      </c>
      <c r="E16" s="64">
        <f>SUM(E6:E15)</f>
        <v>39</v>
      </c>
      <c r="F16" s="64">
        <f>SUM(F6:F15)</f>
        <v>0</v>
      </c>
      <c r="G16" s="64">
        <f>SUM(G6:G15)</f>
        <v>0</v>
      </c>
      <c r="H16" s="65">
        <f>(E16+F16+G16)/D16</f>
        <v>1</v>
      </c>
      <c r="I16" s="65">
        <f>E16/D16</f>
        <v>1</v>
      </c>
      <c r="J16" s="66"/>
      <c r="K16" s="11"/>
    </row>
    <row r="20" spans="1:1">
      <c r="A20" s="72"/>
    </row>
  </sheetData>
  <mergeCells count="1">
    <mergeCell ref="C3:J3"/>
  </mergeCells>
  <phoneticPr fontId="1"/>
  <hyperlinks>
    <hyperlink ref="C6" location="main!A1" display="Detector_main"/>
    <hyperlink ref="C9" location="TemperatureSensor_Init!Print_Area" display="TemperatureSensor_Init"/>
    <hyperlink ref="C10" location="'3. テスト項目一覧'!A1" display="Temperature_Get"/>
    <hyperlink ref="C11" location="'3. テスト項目一覧'!A1" display="Temperature_Display"/>
    <hyperlink ref="C12" location="Average_10tGetData!Print_Area" display="Average_10tGetData"/>
    <hyperlink ref="C13" location="Switch_TimeChange!Print_Area" display="Switch_TimeChange"/>
    <hyperlink ref="C14" location="結合テスト!Print_Area" display="結合テスト"/>
    <hyperlink ref="C7" location="r_uart1_callback_sendend!Print_Area" display="r_uart1_callback_sendend"/>
    <hyperlink ref="C8" location="r_iica0_callback_master_sendend!Print_Area" display="r_iica0_callback_master_sendend"/>
    <hyperlink ref="B10:C10" location="Temperature_Get!Print_Area" display="Temperature_Get!Print_Area"/>
    <hyperlink ref="B11:C11" location="Temperature_Display!Print_Area" display="Temperature_Display!Print_Area"/>
  </hyperlink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showGridLines="0" view="pageBreakPreview" zoomScale="70" zoomScaleNormal="70" zoomScaleSheetLayoutView="70" workbookViewId="0">
      <pane ySplit="5" topLeftCell="A26" activePane="bottomLeft" state="frozen"/>
      <selection activeCell="F26" sqref="F26"/>
      <selection pane="bottomLeft" activeCell="F9" sqref="F9"/>
    </sheetView>
  </sheetViews>
  <sheetFormatPr defaultColWidth="9" defaultRowHeight="16.2"/>
  <cols>
    <col min="1" max="1" width="5" style="35" customWidth="1"/>
    <col min="2" max="2" width="21" style="26" bestFit="1" customWidth="1"/>
    <col min="3" max="3" width="17.3984375" style="26" bestFit="1" customWidth="1"/>
    <col min="4" max="4" width="49.69921875" style="26" customWidth="1"/>
    <col min="5" max="6" width="50" style="26" customWidth="1"/>
    <col min="7" max="7" width="9" style="35"/>
    <col min="8" max="8" width="13.5" style="35" customWidth="1"/>
    <col min="9" max="9" width="11.3984375" style="36" customWidth="1"/>
    <col min="10" max="10" width="20.59765625" style="35" customWidth="1"/>
    <col min="11" max="16384" width="9" style="26"/>
  </cols>
  <sheetData>
    <row r="1" spans="1:11" s="15" customFormat="1" ht="13.5" customHeight="1">
      <c r="A1" s="247"/>
      <c r="B1" s="248"/>
      <c r="C1" s="248"/>
      <c r="D1" s="248"/>
      <c r="E1" s="248"/>
      <c r="F1" s="37"/>
      <c r="G1" s="38"/>
      <c r="H1" s="39"/>
      <c r="I1" s="12" t="s">
        <v>24</v>
      </c>
      <c r="J1" s="13">
        <f>COUNTIF($A$7:$A$13,"&lt;&gt;")</f>
        <v>7</v>
      </c>
      <c r="K1" s="14"/>
    </row>
    <row r="2" spans="1:11" s="15" customFormat="1">
      <c r="A2" s="73" t="s">
        <v>25</v>
      </c>
      <c r="B2" s="71" t="s">
        <v>26</v>
      </c>
      <c r="C2" s="17" t="s">
        <v>27</v>
      </c>
      <c r="D2" s="17"/>
      <c r="E2" s="17"/>
      <c r="F2" s="40"/>
      <c r="G2" s="41"/>
      <c r="H2" s="42"/>
      <c r="I2" s="18" t="s">
        <v>14</v>
      </c>
      <c r="J2" s="9">
        <f>COUNTIF(G7:G12,"OK")</f>
        <v>6</v>
      </c>
    </row>
    <row r="3" spans="1:11" s="15" customFormat="1">
      <c r="A3" s="16"/>
      <c r="B3" s="71" t="s">
        <v>28</v>
      </c>
      <c r="C3" s="17" t="str">
        <f ca="1">RIGHT(CELL("filename",A1),LEN(CELL("filename",A1))-FIND("]",CELL("filename",A1)))</f>
        <v>main</v>
      </c>
      <c r="D3" s="17"/>
      <c r="E3" s="17"/>
      <c r="F3" s="40"/>
      <c r="G3" s="41"/>
      <c r="H3" s="48"/>
      <c r="I3" s="18" t="s">
        <v>15</v>
      </c>
      <c r="J3" s="9">
        <f>COUNTIF(G7:G12,"NG")</f>
        <v>0</v>
      </c>
    </row>
    <row r="4" spans="1:11" s="15" customFormat="1" ht="16.8" thickBot="1">
      <c r="A4" s="16"/>
      <c r="B4" s="17"/>
      <c r="C4" s="17"/>
      <c r="D4" s="17"/>
      <c r="E4" s="17"/>
      <c r="F4" s="43"/>
      <c r="G4" s="44"/>
      <c r="H4" s="45"/>
      <c r="I4" s="69" t="s">
        <v>29</v>
      </c>
      <c r="J4" s="19">
        <f>COUNTIF(G7:G12,"実施不可")</f>
        <v>0</v>
      </c>
    </row>
    <row r="5" spans="1:11" ht="32.4">
      <c r="A5" s="20" t="s">
        <v>30</v>
      </c>
      <c r="B5" s="21" t="s">
        <v>31</v>
      </c>
      <c r="C5" s="21" t="s">
        <v>32</v>
      </c>
      <c r="D5" s="21" t="s">
        <v>33</v>
      </c>
      <c r="E5" s="21" t="s">
        <v>34</v>
      </c>
      <c r="F5" s="22" t="s">
        <v>52</v>
      </c>
      <c r="G5" s="23" t="s">
        <v>35</v>
      </c>
      <c r="H5" s="24" t="s">
        <v>36</v>
      </c>
      <c r="I5" s="23" t="s">
        <v>37</v>
      </c>
      <c r="J5" s="25" t="s">
        <v>38</v>
      </c>
    </row>
    <row r="6" spans="1:11" s="47" customFormat="1" ht="48.75" customHeight="1">
      <c r="A6" s="249" t="s">
        <v>225</v>
      </c>
      <c r="B6" s="250"/>
      <c r="C6" s="250"/>
      <c r="D6" s="250"/>
      <c r="E6" s="250"/>
      <c r="F6" s="250"/>
      <c r="G6" s="250"/>
      <c r="H6" s="250"/>
      <c r="I6" s="250"/>
      <c r="J6" s="251"/>
    </row>
    <row r="7" spans="1:11" s="33" customFormat="1" ht="64.8">
      <c r="A7" s="200">
        <v>1</v>
      </c>
      <c r="B7" s="34" t="s">
        <v>39</v>
      </c>
      <c r="C7" s="46" t="s">
        <v>40</v>
      </c>
      <c r="D7" s="46" t="s">
        <v>196</v>
      </c>
      <c r="E7" s="28" t="s">
        <v>41</v>
      </c>
      <c r="F7" s="29" t="s">
        <v>120</v>
      </c>
      <c r="G7" s="30" t="s">
        <v>53</v>
      </c>
      <c r="H7" s="31">
        <v>45366</v>
      </c>
      <c r="I7" s="32" t="s">
        <v>98</v>
      </c>
      <c r="J7" s="110" t="s">
        <v>121</v>
      </c>
    </row>
    <row r="8" spans="1:11" s="33" customFormat="1" ht="64.8">
      <c r="A8" s="201">
        <v>2</v>
      </c>
      <c r="B8" s="202"/>
      <c r="C8" s="34" t="s">
        <v>85</v>
      </c>
      <c r="D8" s="34" t="s">
        <v>215</v>
      </c>
      <c r="E8" s="83" t="s">
        <v>41</v>
      </c>
      <c r="F8" s="84" t="s">
        <v>42</v>
      </c>
      <c r="G8" s="85" t="s">
        <v>53</v>
      </c>
      <c r="H8" s="86">
        <v>45366</v>
      </c>
      <c r="I8" s="87" t="s">
        <v>110</v>
      </c>
      <c r="J8" s="114" t="s">
        <v>122</v>
      </c>
    </row>
    <row r="9" spans="1:11" s="33" customFormat="1" ht="97.2">
      <c r="A9" s="201">
        <v>3</v>
      </c>
      <c r="B9" s="202"/>
      <c r="C9" s="34" t="s">
        <v>208</v>
      </c>
      <c r="D9" s="34" t="s">
        <v>209</v>
      </c>
      <c r="E9" s="83" t="s">
        <v>210</v>
      </c>
      <c r="F9" s="84" t="s">
        <v>211</v>
      </c>
      <c r="G9" s="85" t="s">
        <v>53</v>
      </c>
      <c r="H9" s="86">
        <v>45376</v>
      </c>
      <c r="I9" s="87" t="s">
        <v>216</v>
      </c>
      <c r="J9" s="114" t="s">
        <v>212</v>
      </c>
    </row>
    <row r="10" spans="1:11" s="33" customFormat="1" ht="64.8">
      <c r="A10" s="203">
        <v>4</v>
      </c>
      <c r="B10" s="34"/>
      <c r="C10" s="46" t="s">
        <v>214</v>
      </c>
      <c r="D10" s="46" t="s">
        <v>258</v>
      </c>
      <c r="E10" s="28" t="s">
        <v>268</v>
      </c>
      <c r="F10" s="29" t="s">
        <v>259</v>
      </c>
      <c r="G10" s="30" t="s">
        <v>53</v>
      </c>
      <c r="H10" s="31">
        <v>45376</v>
      </c>
      <c r="I10" s="32" t="s">
        <v>269</v>
      </c>
      <c r="J10" s="110" t="s">
        <v>217</v>
      </c>
    </row>
    <row r="11" spans="1:11" s="33" customFormat="1" ht="64.8">
      <c r="A11" s="200">
        <v>5</v>
      </c>
      <c r="B11" s="46"/>
      <c r="C11" s="198"/>
      <c r="D11" s="199" t="s">
        <v>263</v>
      </c>
      <c r="E11" s="28" t="s">
        <v>266</v>
      </c>
      <c r="F11" s="29" t="s">
        <v>260</v>
      </c>
      <c r="G11" s="30" t="s">
        <v>53</v>
      </c>
      <c r="H11" s="31">
        <v>45376</v>
      </c>
      <c r="I11" s="32" t="s">
        <v>270</v>
      </c>
      <c r="J11" s="110" t="s">
        <v>272</v>
      </c>
      <c r="K11" s="112"/>
    </row>
    <row r="12" spans="1:11" s="33" customFormat="1" ht="81">
      <c r="A12" s="200">
        <v>6</v>
      </c>
      <c r="B12" s="46"/>
      <c r="C12" s="198"/>
      <c r="D12" s="199" t="s">
        <v>264</v>
      </c>
      <c r="E12" s="28" t="s">
        <v>267</v>
      </c>
      <c r="F12" s="29" t="s">
        <v>262</v>
      </c>
      <c r="G12" s="30" t="s">
        <v>53</v>
      </c>
      <c r="H12" s="31">
        <v>45376</v>
      </c>
      <c r="I12" s="32" t="s">
        <v>271</v>
      </c>
      <c r="J12" s="110" t="s">
        <v>272</v>
      </c>
      <c r="K12" s="112"/>
    </row>
    <row r="13" spans="1:11" s="33" customFormat="1" ht="81">
      <c r="A13" s="200">
        <v>7</v>
      </c>
      <c r="B13" s="46"/>
      <c r="C13" s="198"/>
      <c r="D13" s="199" t="s">
        <v>265</v>
      </c>
      <c r="E13" s="28" t="s">
        <v>266</v>
      </c>
      <c r="F13" s="29" t="s">
        <v>261</v>
      </c>
      <c r="G13" s="30" t="s">
        <v>53</v>
      </c>
      <c r="H13" s="31">
        <v>45376</v>
      </c>
      <c r="I13" s="32" t="s">
        <v>271</v>
      </c>
      <c r="J13" s="110" t="s">
        <v>273</v>
      </c>
      <c r="K13" s="112"/>
    </row>
    <row r="14" spans="1:11">
      <c r="A14" s="108"/>
      <c r="B14" s="96"/>
      <c r="C14" s="107"/>
      <c r="D14" s="107"/>
      <c r="E14" s="107"/>
      <c r="F14" s="107"/>
      <c r="G14" s="108"/>
      <c r="H14" s="108"/>
      <c r="I14" s="98"/>
      <c r="J14" s="108"/>
      <c r="K14" s="107"/>
    </row>
    <row r="15" spans="1:11">
      <c r="A15" s="108"/>
      <c r="B15" s="96"/>
      <c r="C15" s="107"/>
      <c r="D15" s="107"/>
      <c r="E15" s="107"/>
      <c r="F15" s="107"/>
      <c r="G15" s="108"/>
      <c r="H15" s="108"/>
      <c r="I15" s="98"/>
      <c r="J15" s="108"/>
    </row>
    <row r="16" spans="1:11">
      <c r="A16" s="108"/>
      <c r="B16" s="96"/>
      <c r="C16" s="107"/>
      <c r="D16" s="107"/>
      <c r="E16" s="107"/>
      <c r="F16" s="107"/>
      <c r="G16" s="108"/>
      <c r="H16" s="108"/>
      <c r="I16" s="98"/>
      <c r="J16" s="108"/>
    </row>
    <row r="17" spans="1:10">
      <c r="A17" s="108"/>
      <c r="B17" s="96"/>
      <c r="C17" s="107"/>
      <c r="D17" s="107"/>
      <c r="E17" s="107"/>
      <c r="F17" s="107"/>
      <c r="G17" s="108"/>
      <c r="H17" s="108"/>
      <c r="I17" s="98"/>
      <c r="J17" s="108"/>
    </row>
    <row r="18" spans="1:10">
      <c r="A18" s="108"/>
      <c r="B18" s="96"/>
      <c r="C18" s="107"/>
      <c r="D18" s="107"/>
      <c r="E18" s="107"/>
      <c r="F18" s="107"/>
      <c r="G18" s="108"/>
      <c r="H18" s="108"/>
      <c r="I18" s="98"/>
      <c r="J18" s="108"/>
    </row>
    <row r="19" spans="1:10">
      <c r="A19" s="108"/>
      <c r="B19" s="96"/>
      <c r="C19" s="107"/>
      <c r="D19" s="107"/>
      <c r="E19" s="107"/>
      <c r="F19" s="107"/>
      <c r="G19" s="108"/>
      <c r="H19" s="108"/>
      <c r="I19" s="98"/>
      <c r="J19" s="108"/>
    </row>
    <row r="20" spans="1:10">
      <c r="A20" s="108"/>
      <c r="B20" s="96"/>
      <c r="C20" s="107"/>
      <c r="D20" s="107"/>
      <c r="E20" s="107"/>
      <c r="F20" s="107"/>
      <c r="G20" s="108"/>
      <c r="H20" s="108"/>
      <c r="I20" s="98"/>
      <c r="J20" s="108"/>
    </row>
    <row r="21" spans="1:10">
      <c r="A21" s="108"/>
      <c r="B21" s="96"/>
      <c r="C21" s="107"/>
      <c r="D21" s="107"/>
      <c r="E21" s="107"/>
      <c r="F21" s="107"/>
      <c r="G21" s="108"/>
      <c r="H21" s="108"/>
      <c r="I21" s="98"/>
      <c r="J21" s="108"/>
    </row>
    <row r="22" spans="1:10">
      <c r="A22" s="108"/>
      <c r="B22" s="96"/>
      <c r="C22" s="107"/>
      <c r="D22" s="107"/>
      <c r="E22" s="107"/>
      <c r="F22" s="107"/>
      <c r="G22" s="108"/>
      <c r="H22" s="108"/>
      <c r="I22" s="98"/>
      <c r="J22" s="108"/>
    </row>
    <row r="23" spans="1:10">
      <c r="A23" s="108"/>
      <c r="B23" s="96"/>
      <c r="C23" s="107"/>
      <c r="D23" s="107"/>
      <c r="E23" s="107"/>
      <c r="F23" s="107"/>
      <c r="G23" s="108"/>
      <c r="H23" s="108"/>
      <c r="I23" s="98"/>
      <c r="J23" s="108"/>
    </row>
    <row r="24" spans="1:10">
      <c r="A24" s="108"/>
      <c r="B24" s="96"/>
      <c r="C24" s="107"/>
      <c r="D24" s="107"/>
      <c r="E24" s="107"/>
      <c r="F24" s="107"/>
      <c r="G24" s="108"/>
      <c r="H24" s="108"/>
      <c r="I24" s="98"/>
      <c r="J24" s="108"/>
    </row>
  </sheetData>
  <autoFilter ref="A5:J7"/>
  <mergeCells count="2">
    <mergeCell ref="A1:E1"/>
    <mergeCell ref="A6:J6"/>
  </mergeCells>
  <phoneticPr fontId="1"/>
  <dataValidations count="1">
    <dataValidation type="list" allowBlank="1" showInputMessage="1" showErrorMessage="1" sqref="G7:G13">
      <formula1>$I$2:$I$4</formula1>
    </dataValidation>
  </dataValidations>
  <hyperlinks>
    <hyperlink ref="A2" location="'3. テスト項目一覧'!A1" display="一覧"/>
  </hyperlinks>
  <pageMargins left="0.78740157480314965" right="0.78740157480314965" top="0.59055118110236227" bottom="0.59055118110236227" header="0.31496062992125984" footer="0.31496062992125984"/>
  <pageSetup paperSize="9" scale="47" fitToHeight="0" orientation="landscape" r:id="rId1"/>
  <headerFooter alignWithMargins="0">
    <oddHeader>&amp;R技術資料番号：SFT-510154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showGridLines="0" view="pageBreakPreview" zoomScale="70" zoomScaleNormal="70" zoomScaleSheetLayoutView="70" workbookViewId="0">
      <pane ySplit="5" topLeftCell="A6" activePane="bottomLeft" state="frozen"/>
      <selection activeCell="F26" sqref="F26"/>
      <selection pane="bottomLeft" activeCell="E21" sqref="E21"/>
    </sheetView>
  </sheetViews>
  <sheetFormatPr defaultColWidth="9" defaultRowHeight="16.2"/>
  <cols>
    <col min="1" max="1" width="5" style="35" customWidth="1"/>
    <col min="2" max="2" width="21" style="26" bestFit="1" customWidth="1"/>
    <col min="3" max="3" width="17.3984375" style="26" bestFit="1" customWidth="1"/>
    <col min="4" max="4" width="49.69921875" style="26" customWidth="1"/>
    <col min="5" max="6" width="50" style="26" customWidth="1"/>
    <col min="7" max="7" width="9" style="35"/>
    <col min="8" max="8" width="13.5" style="35" customWidth="1"/>
    <col min="9" max="9" width="11.3984375" style="36" customWidth="1"/>
    <col min="10" max="10" width="20.59765625" style="35" customWidth="1"/>
    <col min="11" max="16384" width="9" style="26"/>
  </cols>
  <sheetData>
    <row r="1" spans="1:11" s="15" customFormat="1" ht="13.5" customHeight="1">
      <c r="A1" s="247"/>
      <c r="B1" s="248"/>
      <c r="C1" s="248"/>
      <c r="D1" s="248"/>
      <c r="E1" s="248"/>
      <c r="F1" s="37"/>
      <c r="G1" s="38"/>
      <c r="H1" s="39"/>
      <c r="I1" s="12" t="s">
        <v>24</v>
      </c>
      <c r="J1" s="13">
        <f>COUNTIF($A$7:$A$9,"&lt;&gt;")</f>
        <v>2</v>
      </c>
      <c r="K1" s="14"/>
    </row>
    <row r="2" spans="1:11" s="15" customFormat="1">
      <c r="A2" s="73" t="s">
        <v>25</v>
      </c>
      <c r="B2" s="71" t="s">
        <v>26</v>
      </c>
      <c r="C2" s="17" t="s">
        <v>190</v>
      </c>
      <c r="D2" s="17"/>
      <c r="E2" s="17"/>
      <c r="F2" s="40"/>
      <c r="G2" s="41"/>
      <c r="H2" s="42"/>
      <c r="I2" s="18" t="s">
        <v>14</v>
      </c>
      <c r="J2" s="9">
        <f>COUNTIF(G7:G9,"OK")</f>
        <v>2</v>
      </c>
    </row>
    <row r="3" spans="1:11" s="15" customFormat="1" ht="32.4">
      <c r="A3" s="16"/>
      <c r="B3" s="71" t="s">
        <v>28</v>
      </c>
      <c r="C3" s="17" t="str">
        <f ca="1">RIGHT(CELL("filename",A1),LEN(CELL("filename",A1))-FIND("]",CELL("filename",A1)))</f>
        <v>r_uart1_callback_sendend</v>
      </c>
      <c r="D3" s="17"/>
      <c r="E3" s="17"/>
      <c r="F3" s="40"/>
      <c r="G3" s="41"/>
      <c r="H3" s="48"/>
      <c r="I3" s="18" t="s">
        <v>15</v>
      </c>
      <c r="J3" s="9">
        <f>COUNTIF(G7:G9,"NG")</f>
        <v>0</v>
      </c>
    </row>
    <row r="4" spans="1:11" s="15" customFormat="1" ht="16.8" thickBot="1">
      <c r="A4" s="16"/>
      <c r="B4" s="17"/>
      <c r="C4" s="17"/>
      <c r="D4" s="17"/>
      <c r="E4" s="17"/>
      <c r="F4" s="43"/>
      <c r="G4" s="44"/>
      <c r="H4" s="45"/>
      <c r="I4" s="69" t="s">
        <v>29</v>
      </c>
      <c r="J4" s="19">
        <f>COUNTIF(G7:G9,"実施不可")</f>
        <v>0</v>
      </c>
    </row>
    <row r="5" spans="1:11" ht="32.4">
      <c r="A5" s="20" t="s">
        <v>30</v>
      </c>
      <c r="B5" s="21" t="s">
        <v>31</v>
      </c>
      <c r="C5" s="21" t="s">
        <v>32</v>
      </c>
      <c r="D5" s="21" t="s">
        <v>33</v>
      </c>
      <c r="E5" s="21" t="s">
        <v>34</v>
      </c>
      <c r="F5" s="22" t="s">
        <v>52</v>
      </c>
      <c r="G5" s="23" t="s">
        <v>35</v>
      </c>
      <c r="H5" s="24" t="s">
        <v>36</v>
      </c>
      <c r="I5" s="23" t="s">
        <v>37</v>
      </c>
      <c r="J5" s="25" t="s">
        <v>38</v>
      </c>
    </row>
    <row r="6" spans="1:11" s="47" customFormat="1" ht="48.75" customHeight="1">
      <c r="A6" s="249" t="s">
        <v>225</v>
      </c>
      <c r="B6" s="250"/>
      <c r="C6" s="250"/>
      <c r="D6" s="250"/>
      <c r="E6" s="250"/>
      <c r="F6" s="250"/>
      <c r="G6" s="250"/>
      <c r="H6" s="250"/>
      <c r="I6" s="250"/>
      <c r="J6" s="251"/>
    </row>
    <row r="7" spans="1:11" s="33" customFormat="1" ht="32.4" customHeight="1">
      <c r="A7" s="120">
        <v>1</v>
      </c>
      <c r="B7" s="90" t="s">
        <v>197</v>
      </c>
      <c r="C7" s="121" t="s">
        <v>198</v>
      </c>
      <c r="D7" s="46" t="s">
        <v>202</v>
      </c>
      <c r="E7" s="28" t="s">
        <v>199</v>
      </c>
      <c r="F7" s="29" t="s">
        <v>201</v>
      </c>
      <c r="G7" s="30" t="s">
        <v>53</v>
      </c>
      <c r="H7" s="31">
        <v>45376</v>
      </c>
      <c r="I7" s="32" t="s">
        <v>207</v>
      </c>
      <c r="J7" s="110" t="s">
        <v>200</v>
      </c>
    </row>
    <row r="8" spans="1:11" s="33" customFormat="1" ht="48.6">
      <c r="A8" s="122">
        <v>2</v>
      </c>
      <c r="B8" s="89"/>
      <c r="C8" s="123" t="s">
        <v>198</v>
      </c>
      <c r="D8" s="34" t="s">
        <v>203</v>
      </c>
      <c r="E8" s="83" t="s">
        <v>204</v>
      </c>
      <c r="F8" s="84" t="s">
        <v>205</v>
      </c>
      <c r="G8" s="85" t="s">
        <v>53</v>
      </c>
      <c r="H8" s="86">
        <v>45376</v>
      </c>
      <c r="I8" s="87" t="s">
        <v>207</v>
      </c>
      <c r="J8" s="114" t="s">
        <v>206</v>
      </c>
    </row>
    <row r="9" spans="1:11">
      <c r="A9" s="98"/>
      <c r="B9" s="96"/>
      <c r="C9" s="99"/>
      <c r="D9" s="99"/>
      <c r="E9" s="100"/>
      <c r="F9" s="101"/>
      <c r="G9" s="102"/>
      <c r="H9" s="103"/>
      <c r="I9" s="104"/>
      <c r="J9" s="105"/>
    </row>
    <row r="10" spans="1:11">
      <c r="A10" s="106"/>
      <c r="B10" s="96"/>
      <c r="C10" s="107"/>
      <c r="D10" s="107"/>
      <c r="E10" s="107"/>
      <c r="F10" s="107"/>
      <c r="G10" s="108"/>
      <c r="H10" s="108"/>
      <c r="I10" s="98"/>
      <c r="J10" s="108"/>
    </row>
    <row r="11" spans="1:11">
      <c r="A11" s="108"/>
      <c r="B11" s="96"/>
      <c r="C11" s="107"/>
      <c r="D11" s="107"/>
      <c r="E11" s="107"/>
      <c r="F11" s="107"/>
      <c r="G11" s="108"/>
      <c r="H11" s="108"/>
      <c r="I11" s="98"/>
      <c r="J11" s="108"/>
    </row>
    <row r="12" spans="1:11">
      <c r="A12" s="108"/>
      <c r="B12" s="96"/>
      <c r="C12" s="107"/>
      <c r="D12" s="107"/>
      <c r="E12" s="107"/>
      <c r="F12" s="107"/>
      <c r="G12" s="108"/>
      <c r="H12" s="108"/>
      <c r="I12" s="98"/>
      <c r="J12" s="108"/>
    </row>
    <row r="13" spans="1:11">
      <c r="A13" s="108"/>
      <c r="B13" s="96"/>
      <c r="C13" s="107"/>
      <c r="D13" s="107"/>
      <c r="E13" s="107"/>
      <c r="F13" s="107"/>
      <c r="G13" s="108"/>
      <c r="H13" s="108"/>
      <c r="I13" s="98"/>
      <c r="J13" s="108"/>
    </row>
    <row r="14" spans="1:11">
      <c r="A14" s="108"/>
      <c r="B14" s="96"/>
      <c r="C14" s="107"/>
      <c r="D14" s="107"/>
      <c r="E14" s="107"/>
      <c r="F14" s="107"/>
      <c r="G14" s="108"/>
      <c r="H14" s="108"/>
      <c r="I14" s="98"/>
      <c r="J14" s="108"/>
    </row>
    <row r="15" spans="1:11">
      <c r="A15" s="108"/>
      <c r="B15" s="96"/>
      <c r="C15" s="107"/>
      <c r="D15" s="107"/>
      <c r="E15" s="107"/>
      <c r="F15" s="107"/>
      <c r="G15" s="108"/>
      <c r="H15" s="108"/>
      <c r="I15" s="98"/>
      <c r="J15" s="108"/>
    </row>
    <row r="16" spans="1:11">
      <c r="A16" s="108"/>
      <c r="B16" s="96"/>
      <c r="C16" s="107"/>
      <c r="D16" s="107"/>
      <c r="E16" s="107"/>
      <c r="F16" s="107"/>
      <c r="G16" s="108"/>
      <c r="H16" s="108"/>
      <c r="I16" s="98"/>
      <c r="J16" s="108"/>
    </row>
    <row r="17" spans="1:10">
      <c r="A17" s="108"/>
      <c r="B17" s="96"/>
      <c r="C17" s="107"/>
      <c r="D17" s="107"/>
      <c r="E17" s="107"/>
      <c r="F17" s="107"/>
      <c r="G17" s="108"/>
      <c r="H17" s="108"/>
      <c r="I17" s="98"/>
      <c r="J17" s="108"/>
    </row>
    <row r="18" spans="1:10">
      <c r="A18" s="108"/>
      <c r="B18" s="96"/>
      <c r="C18" s="107"/>
      <c r="D18" s="107"/>
      <c r="E18" s="107"/>
      <c r="F18" s="107"/>
      <c r="G18" s="108"/>
      <c r="H18" s="108"/>
      <c r="I18" s="98"/>
      <c r="J18" s="108"/>
    </row>
  </sheetData>
  <autoFilter ref="A5:J7"/>
  <mergeCells count="2">
    <mergeCell ref="A1:E1"/>
    <mergeCell ref="A6:J6"/>
  </mergeCells>
  <phoneticPr fontId="1"/>
  <dataValidations count="1">
    <dataValidation type="list" allowBlank="1" showInputMessage="1" showErrorMessage="1" sqref="G7:G9">
      <formula1>$I$2:$I$4</formula1>
    </dataValidation>
  </dataValidations>
  <hyperlinks>
    <hyperlink ref="A2" location="'3. テスト項目一覧'!A1" display="一覧"/>
  </hyperlinks>
  <pageMargins left="0.78740157480314965" right="0.78740157480314965" top="0.59055118110236227" bottom="0.59055118110236227" header="0.31496062992125984" footer="0.31496062992125984"/>
  <pageSetup paperSize="9" scale="47" fitToHeight="0" orientation="landscape" r:id="rId1"/>
  <headerFooter alignWithMargins="0">
    <oddHeader>&amp;R技術資料番号：SFT-510154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showGridLines="0" view="pageBreakPreview" zoomScale="70" zoomScaleNormal="70" zoomScaleSheetLayoutView="70" workbookViewId="0">
      <pane ySplit="5" topLeftCell="A6" activePane="bottomLeft" state="frozen"/>
      <selection activeCell="F26" sqref="F26"/>
      <selection pane="bottomLeft" activeCell="E22" sqref="E22"/>
    </sheetView>
  </sheetViews>
  <sheetFormatPr defaultColWidth="9" defaultRowHeight="16.2"/>
  <cols>
    <col min="1" max="1" width="5" style="35" customWidth="1"/>
    <col min="2" max="2" width="21" style="26" bestFit="1" customWidth="1"/>
    <col min="3" max="3" width="17.3984375" style="26" bestFit="1" customWidth="1"/>
    <col min="4" max="4" width="49.69921875" style="26" customWidth="1"/>
    <col min="5" max="6" width="50" style="26" customWidth="1"/>
    <col min="7" max="7" width="9" style="35"/>
    <col min="8" max="8" width="13.5" style="35" customWidth="1"/>
    <col min="9" max="9" width="11.3984375" style="36" customWidth="1"/>
    <col min="10" max="10" width="20.59765625" style="35" customWidth="1"/>
    <col min="11" max="16384" width="9" style="26"/>
  </cols>
  <sheetData>
    <row r="1" spans="1:11" s="15" customFormat="1" ht="13.5" customHeight="1">
      <c r="A1" s="247"/>
      <c r="B1" s="248"/>
      <c r="C1" s="248"/>
      <c r="D1" s="248"/>
      <c r="E1" s="248"/>
      <c r="F1" s="37"/>
      <c r="G1" s="38"/>
      <c r="H1" s="39"/>
      <c r="I1" s="12" t="s">
        <v>24</v>
      </c>
      <c r="J1" s="13">
        <f>COUNTIF($A$7:$A$9,"&lt;&gt;")</f>
        <v>1</v>
      </c>
      <c r="K1" s="14"/>
    </row>
    <row r="2" spans="1:11" s="15" customFormat="1">
      <c r="A2" s="73" t="s">
        <v>25</v>
      </c>
      <c r="B2" s="71" t="s">
        <v>26</v>
      </c>
      <c r="C2" s="17" t="s">
        <v>189</v>
      </c>
      <c r="D2" s="17"/>
      <c r="E2" s="17"/>
      <c r="F2" s="40"/>
      <c r="G2" s="41"/>
      <c r="H2" s="42"/>
      <c r="I2" s="18" t="s">
        <v>14</v>
      </c>
      <c r="J2" s="9">
        <f>COUNTIF(G7:G9,"OK")</f>
        <v>1</v>
      </c>
    </row>
    <row r="3" spans="1:11" s="15" customFormat="1" ht="32.4">
      <c r="A3" s="16"/>
      <c r="B3" s="71" t="s">
        <v>28</v>
      </c>
      <c r="C3" s="17" t="str">
        <f ca="1">RIGHT(CELL("filename",A1),LEN(CELL("filename",A1))-FIND("]",CELL("filename",A1)))</f>
        <v>r_iica0_callback_master_sendend</v>
      </c>
      <c r="D3" s="17"/>
      <c r="E3" s="17"/>
      <c r="F3" s="40"/>
      <c r="G3" s="41"/>
      <c r="H3" s="48"/>
      <c r="I3" s="18" t="s">
        <v>15</v>
      </c>
      <c r="J3" s="9">
        <f>COUNTIF(G7:G9,"NG")</f>
        <v>0</v>
      </c>
    </row>
    <row r="4" spans="1:11" s="15" customFormat="1" ht="16.8" thickBot="1">
      <c r="A4" s="16"/>
      <c r="B4" s="17"/>
      <c r="C4" s="17"/>
      <c r="D4" s="17"/>
      <c r="E4" s="17"/>
      <c r="F4" s="43"/>
      <c r="G4" s="44"/>
      <c r="H4" s="45"/>
      <c r="I4" s="69" t="s">
        <v>29</v>
      </c>
      <c r="J4" s="19">
        <f>COUNTIF(G7:G9,"実施不可")</f>
        <v>0</v>
      </c>
    </row>
    <row r="5" spans="1:11" ht="32.4">
      <c r="A5" s="20" t="s">
        <v>30</v>
      </c>
      <c r="B5" s="21" t="s">
        <v>31</v>
      </c>
      <c r="C5" s="21" t="s">
        <v>32</v>
      </c>
      <c r="D5" s="21" t="s">
        <v>33</v>
      </c>
      <c r="E5" s="21" t="s">
        <v>34</v>
      </c>
      <c r="F5" s="22" t="s">
        <v>52</v>
      </c>
      <c r="G5" s="23" t="s">
        <v>35</v>
      </c>
      <c r="H5" s="24" t="s">
        <v>36</v>
      </c>
      <c r="I5" s="23" t="s">
        <v>37</v>
      </c>
      <c r="J5" s="25" t="s">
        <v>38</v>
      </c>
    </row>
    <row r="6" spans="1:11" s="47" customFormat="1" ht="48.75" customHeight="1">
      <c r="A6" s="249" t="s">
        <v>225</v>
      </c>
      <c r="B6" s="250"/>
      <c r="C6" s="250"/>
      <c r="D6" s="250"/>
      <c r="E6" s="250"/>
      <c r="F6" s="250"/>
      <c r="G6" s="250"/>
      <c r="H6" s="250"/>
      <c r="I6" s="250"/>
      <c r="J6" s="251"/>
    </row>
    <row r="7" spans="1:11" s="33" customFormat="1" ht="32.4">
      <c r="A7" s="82">
        <v>1</v>
      </c>
      <c r="B7" s="95" t="s">
        <v>239</v>
      </c>
      <c r="C7" s="34" t="s">
        <v>51</v>
      </c>
      <c r="D7" s="34" t="s">
        <v>240</v>
      </c>
      <c r="E7" s="83" t="s">
        <v>241</v>
      </c>
      <c r="F7" s="84" t="s">
        <v>242</v>
      </c>
      <c r="G7" s="85" t="s">
        <v>53</v>
      </c>
      <c r="H7" s="86">
        <v>45369</v>
      </c>
      <c r="I7" s="87" t="s">
        <v>97</v>
      </c>
      <c r="J7" s="97" t="s">
        <v>41</v>
      </c>
    </row>
    <row r="8" spans="1:11" s="33" customFormat="1">
      <c r="A8" s="98"/>
      <c r="B8" s="96"/>
      <c r="C8" s="99"/>
      <c r="D8" s="99"/>
      <c r="E8" s="100"/>
      <c r="F8" s="101"/>
      <c r="G8" s="102"/>
      <c r="H8" s="103"/>
      <c r="I8" s="104"/>
      <c r="J8" s="105"/>
    </row>
    <row r="9" spans="1:11">
      <c r="A9" s="98"/>
      <c r="B9" s="96"/>
      <c r="C9" s="107"/>
      <c r="D9" s="116"/>
      <c r="E9" s="100"/>
      <c r="F9" s="101"/>
      <c r="G9" s="102"/>
      <c r="H9" s="103"/>
      <c r="I9" s="104"/>
      <c r="J9" s="105"/>
    </row>
    <row r="10" spans="1:11">
      <c r="A10" s="106"/>
      <c r="B10" s="96"/>
      <c r="C10" s="107"/>
      <c r="D10" s="116"/>
      <c r="E10" s="100"/>
      <c r="F10" s="101"/>
      <c r="G10" s="102"/>
      <c r="H10" s="103"/>
      <c r="I10" s="104"/>
      <c r="J10" s="105"/>
    </row>
    <row r="11" spans="1:11">
      <c r="A11" s="108"/>
      <c r="B11" s="96"/>
      <c r="C11" s="107"/>
      <c r="D11" s="107"/>
      <c r="E11" s="107"/>
      <c r="F11" s="107"/>
      <c r="G11" s="108"/>
      <c r="H11" s="108"/>
      <c r="I11" s="98"/>
      <c r="J11" s="108"/>
    </row>
    <row r="12" spans="1:11">
      <c r="A12" s="108"/>
      <c r="B12" s="96"/>
      <c r="C12" s="107"/>
      <c r="D12" s="107"/>
      <c r="E12" s="107"/>
      <c r="F12" s="107"/>
      <c r="G12" s="108"/>
      <c r="H12" s="108"/>
      <c r="I12" s="98"/>
      <c r="J12" s="108"/>
    </row>
    <row r="13" spans="1:11">
      <c r="A13" s="108"/>
      <c r="B13" s="96"/>
      <c r="C13" s="107"/>
      <c r="D13" s="107"/>
      <c r="E13" s="107"/>
      <c r="F13" s="107"/>
      <c r="G13" s="108"/>
      <c r="H13" s="108"/>
      <c r="I13" s="98"/>
      <c r="J13" s="108"/>
    </row>
    <row r="14" spans="1:11">
      <c r="A14" s="108"/>
      <c r="B14" s="96"/>
      <c r="C14" s="107"/>
      <c r="D14" s="107"/>
      <c r="E14" s="107"/>
      <c r="F14" s="107"/>
      <c r="G14" s="108"/>
      <c r="H14" s="108"/>
      <c r="I14" s="98"/>
      <c r="J14" s="108"/>
    </row>
    <row r="15" spans="1:11">
      <c r="A15" s="108"/>
      <c r="B15" s="96"/>
      <c r="C15" s="107"/>
      <c r="D15" s="107"/>
      <c r="E15" s="107"/>
      <c r="F15" s="107"/>
      <c r="G15" s="108"/>
      <c r="H15" s="108"/>
      <c r="I15" s="98"/>
      <c r="J15" s="108"/>
    </row>
    <row r="16" spans="1:11">
      <c r="A16" s="108"/>
      <c r="B16" s="96"/>
      <c r="C16" s="107"/>
      <c r="D16" s="107"/>
      <c r="E16" s="107"/>
      <c r="F16" s="107"/>
      <c r="G16" s="108"/>
      <c r="H16" s="108"/>
      <c r="I16" s="98"/>
      <c r="J16" s="108"/>
    </row>
  </sheetData>
  <autoFilter ref="A5:J7"/>
  <mergeCells count="2">
    <mergeCell ref="A1:E1"/>
    <mergeCell ref="A6:J6"/>
  </mergeCells>
  <phoneticPr fontId="1"/>
  <dataValidations count="1">
    <dataValidation type="list" allowBlank="1" showInputMessage="1" showErrorMessage="1" sqref="G7:G10">
      <formula1>$I$2:$I$4</formula1>
    </dataValidation>
  </dataValidations>
  <hyperlinks>
    <hyperlink ref="A2" location="'3. テスト項目一覧'!A1" display="一覧"/>
  </hyperlinks>
  <pageMargins left="0.78740157480314965" right="0.78740157480314965" top="0.59055118110236227" bottom="0.59055118110236227" header="0.31496062992125984" footer="0.31496062992125984"/>
  <pageSetup paperSize="9" scale="47" fitToHeight="0" orientation="landscape" r:id="rId1"/>
  <headerFooter alignWithMargins="0">
    <oddHeader>&amp;R技術資料番号：SFT-510154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showGridLines="0" view="pageBreakPreview" zoomScale="70" zoomScaleNormal="70" zoomScaleSheetLayoutView="70" workbookViewId="0">
      <pane ySplit="5" topLeftCell="A10" activePane="bottomLeft" state="frozen"/>
      <selection activeCell="F26" sqref="F26"/>
      <selection pane="bottomLeft" activeCell="F16" sqref="F16"/>
    </sheetView>
  </sheetViews>
  <sheetFormatPr defaultColWidth="9" defaultRowHeight="16.2"/>
  <cols>
    <col min="1" max="1" width="5" style="35" customWidth="1"/>
    <col min="2" max="2" width="21" style="26" bestFit="1" customWidth="1"/>
    <col min="3" max="3" width="17.3984375" style="26" bestFit="1" customWidth="1"/>
    <col min="4" max="4" width="49.69921875" style="26" customWidth="1"/>
    <col min="5" max="6" width="50" style="26" customWidth="1"/>
    <col min="7" max="7" width="9" style="35"/>
    <col min="8" max="8" width="13.5" style="35" customWidth="1"/>
    <col min="9" max="9" width="11.3984375" style="36" customWidth="1"/>
    <col min="10" max="10" width="20.59765625" style="35" customWidth="1"/>
    <col min="11" max="16384" width="9" style="26"/>
  </cols>
  <sheetData>
    <row r="1" spans="1:11" s="15" customFormat="1" ht="13.5" customHeight="1">
      <c r="A1" s="247"/>
      <c r="B1" s="248"/>
      <c r="C1" s="248"/>
      <c r="D1" s="248"/>
      <c r="E1" s="248"/>
      <c r="F1" s="37"/>
      <c r="G1" s="38"/>
      <c r="H1" s="39"/>
      <c r="I1" s="12" t="s">
        <v>24</v>
      </c>
      <c r="J1" s="13">
        <f>COUNTIF($A$7:$A$8,"&lt;&gt;")</f>
        <v>2</v>
      </c>
      <c r="K1" s="14"/>
    </row>
    <row r="2" spans="1:11" s="15" customFormat="1">
      <c r="A2" s="73" t="s">
        <v>25</v>
      </c>
      <c r="B2" s="71" t="s">
        <v>26</v>
      </c>
      <c r="C2" s="17" t="s">
        <v>192</v>
      </c>
      <c r="D2" s="17"/>
      <c r="E2" s="17"/>
      <c r="F2" s="40"/>
      <c r="G2" s="41"/>
      <c r="H2" s="42"/>
      <c r="I2" s="18" t="s">
        <v>14</v>
      </c>
      <c r="J2" s="9">
        <f>COUNTIF(G7:G8,"OK")</f>
        <v>2</v>
      </c>
    </row>
    <row r="3" spans="1:11" s="15" customFormat="1" ht="32.4">
      <c r="A3" s="16"/>
      <c r="B3" s="71" t="s">
        <v>28</v>
      </c>
      <c r="C3" s="17" t="str">
        <f ca="1">RIGHT(CELL("filename",A1),LEN(CELL("filename",A1))-FIND("]",CELL("filename",A1)))</f>
        <v>TemperatureSensor_Init</v>
      </c>
      <c r="D3" s="17"/>
      <c r="E3" s="17"/>
      <c r="F3" s="40"/>
      <c r="G3" s="41"/>
      <c r="H3" s="48"/>
      <c r="I3" s="18" t="s">
        <v>15</v>
      </c>
      <c r="J3" s="9">
        <f>COUNTIF(G7:G8,"NG")</f>
        <v>0</v>
      </c>
    </row>
    <row r="4" spans="1:11" s="15" customFormat="1" ht="16.8" thickBot="1">
      <c r="A4" s="16"/>
      <c r="B4" s="17"/>
      <c r="C4" s="17"/>
      <c r="D4" s="17"/>
      <c r="E4" s="17"/>
      <c r="F4" s="43"/>
      <c r="G4" s="44"/>
      <c r="H4" s="45"/>
      <c r="I4" s="69" t="s">
        <v>29</v>
      </c>
      <c r="J4" s="19">
        <f>COUNTIF(G7:G8,"実施不可")</f>
        <v>0</v>
      </c>
    </row>
    <row r="5" spans="1:11" ht="32.4">
      <c r="A5" s="20" t="s">
        <v>30</v>
      </c>
      <c r="B5" s="21" t="s">
        <v>31</v>
      </c>
      <c r="C5" s="21" t="s">
        <v>32</v>
      </c>
      <c r="D5" s="21" t="s">
        <v>33</v>
      </c>
      <c r="E5" s="21" t="s">
        <v>34</v>
      </c>
      <c r="F5" s="22" t="s">
        <v>52</v>
      </c>
      <c r="G5" s="23" t="s">
        <v>35</v>
      </c>
      <c r="H5" s="24" t="s">
        <v>36</v>
      </c>
      <c r="I5" s="23" t="s">
        <v>37</v>
      </c>
      <c r="J5" s="25" t="s">
        <v>38</v>
      </c>
    </row>
    <row r="6" spans="1:11" s="47" customFormat="1" ht="48.75" customHeight="1">
      <c r="A6" s="249" t="s">
        <v>225</v>
      </c>
      <c r="B6" s="250"/>
      <c r="C6" s="250"/>
      <c r="D6" s="250"/>
      <c r="E6" s="250"/>
      <c r="F6" s="250"/>
      <c r="G6" s="250"/>
      <c r="H6" s="250"/>
      <c r="I6" s="250"/>
      <c r="J6" s="251"/>
    </row>
    <row r="7" spans="1:11" s="33" customFormat="1" ht="48.6">
      <c r="A7" s="82">
        <v>1</v>
      </c>
      <c r="B7" s="95" t="s">
        <v>230</v>
      </c>
      <c r="C7" s="34" t="s">
        <v>51</v>
      </c>
      <c r="D7" s="34" t="s">
        <v>61</v>
      </c>
      <c r="E7" s="83" t="s">
        <v>62</v>
      </c>
      <c r="F7" s="84" t="s">
        <v>59</v>
      </c>
      <c r="G7" s="85" t="s">
        <v>53</v>
      </c>
      <c r="H7" s="86">
        <v>45369</v>
      </c>
      <c r="I7" s="87" t="s">
        <v>98</v>
      </c>
      <c r="J7" s="97" t="s">
        <v>60</v>
      </c>
    </row>
    <row r="8" spans="1:11" ht="64.8">
      <c r="A8" s="82">
        <v>2</v>
      </c>
      <c r="B8" s="95" t="s">
        <v>229</v>
      </c>
      <c r="C8" s="34" t="s">
        <v>51</v>
      </c>
      <c r="D8" s="34" t="s">
        <v>228</v>
      </c>
      <c r="E8" s="83" t="s">
        <v>227</v>
      </c>
      <c r="F8" s="84" t="s">
        <v>226</v>
      </c>
      <c r="G8" s="85" t="s">
        <v>53</v>
      </c>
      <c r="H8" s="86">
        <v>45369</v>
      </c>
      <c r="I8" s="87" t="s">
        <v>98</v>
      </c>
      <c r="J8" s="97" t="s">
        <v>60</v>
      </c>
    </row>
    <row r="9" spans="1:11">
      <c r="A9" s="115"/>
      <c r="B9" s="115"/>
      <c r="C9" s="115"/>
      <c r="D9" s="115"/>
      <c r="E9" s="115"/>
      <c r="F9" s="115"/>
      <c r="G9" s="115"/>
      <c r="H9" s="115"/>
      <c r="I9" s="115"/>
      <c r="J9" s="115"/>
    </row>
    <row r="10" spans="1:11">
      <c r="A10" s="115"/>
      <c r="B10" s="115"/>
      <c r="C10" s="115"/>
      <c r="D10" s="115"/>
      <c r="E10" s="115"/>
      <c r="F10" s="115"/>
      <c r="G10" s="115"/>
      <c r="H10" s="115"/>
      <c r="I10" s="115"/>
      <c r="J10" s="115"/>
    </row>
    <row r="11" spans="1:11">
      <c r="A11" s="115"/>
      <c r="B11" s="115"/>
      <c r="C11" s="115"/>
      <c r="D11" s="115"/>
      <c r="E11" s="115"/>
      <c r="F11" s="115"/>
      <c r="G11" s="115"/>
      <c r="H11" s="115"/>
      <c r="I11" s="115"/>
      <c r="J11" s="115"/>
    </row>
    <row r="12" spans="1:11">
      <c r="A12" s="115"/>
      <c r="B12" s="115"/>
      <c r="C12" s="115"/>
      <c r="D12" s="115"/>
      <c r="E12" s="115"/>
      <c r="F12" s="115"/>
      <c r="G12" s="115"/>
      <c r="H12" s="115"/>
      <c r="I12" s="115"/>
      <c r="J12" s="115"/>
    </row>
    <row r="13" spans="1:11">
      <c r="A13" s="115"/>
      <c r="B13" s="115"/>
      <c r="C13" s="115"/>
      <c r="D13" s="115"/>
      <c r="E13" s="115"/>
      <c r="F13" s="115"/>
      <c r="G13" s="115"/>
      <c r="H13" s="115"/>
      <c r="I13" s="115"/>
      <c r="J13" s="115"/>
    </row>
    <row r="14" spans="1:11">
      <c r="A14" s="115"/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1">
      <c r="A15" s="115"/>
      <c r="B15" s="115"/>
      <c r="C15" s="115"/>
      <c r="D15" s="115"/>
      <c r="E15" s="115"/>
      <c r="F15" s="115"/>
      <c r="G15" s="115"/>
      <c r="H15" s="115"/>
      <c r="I15" s="115"/>
      <c r="J15" s="115"/>
    </row>
    <row r="16" spans="1:11">
      <c r="A16" s="115"/>
      <c r="B16" s="115"/>
      <c r="C16" s="115"/>
      <c r="D16" s="115"/>
      <c r="E16" s="115"/>
      <c r="F16" s="115"/>
      <c r="G16" s="115"/>
      <c r="H16" s="115"/>
      <c r="I16" s="115"/>
      <c r="J16" s="115"/>
    </row>
    <row r="17" spans="1:10">
      <c r="A17" s="115"/>
      <c r="B17" s="115"/>
      <c r="C17" s="115"/>
      <c r="D17" s="115"/>
      <c r="E17" s="115"/>
      <c r="F17" s="115"/>
      <c r="G17" s="115"/>
      <c r="H17" s="115"/>
      <c r="I17" s="115"/>
      <c r="J17" s="115"/>
    </row>
    <row r="18" spans="1:10">
      <c r="A18" s="115"/>
      <c r="B18" s="115"/>
      <c r="C18" s="115"/>
      <c r="D18" s="115"/>
      <c r="E18" s="115"/>
      <c r="F18" s="115"/>
      <c r="G18" s="115"/>
      <c r="H18" s="115"/>
      <c r="I18" s="115"/>
      <c r="J18" s="115"/>
    </row>
    <row r="19" spans="1:10">
      <c r="A19" s="115"/>
      <c r="B19" s="115"/>
      <c r="C19" s="115"/>
      <c r="D19" s="115"/>
      <c r="E19" s="115"/>
      <c r="F19" s="115"/>
      <c r="G19" s="115"/>
      <c r="H19" s="115"/>
      <c r="I19" s="115"/>
      <c r="J19" s="115"/>
    </row>
    <row r="20" spans="1:10">
      <c r="A20" s="115"/>
      <c r="B20" s="115"/>
      <c r="C20" s="115"/>
      <c r="D20" s="115"/>
      <c r="E20" s="115"/>
      <c r="F20" s="115"/>
      <c r="G20" s="115"/>
      <c r="H20" s="115"/>
      <c r="I20" s="115"/>
      <c r="J20" s="115"/>
    </row>
    <row r="21" spans="1:10">
      <c r="A21" s="115"/>
      <c r="B21" s="115"/>
      <c r="C21" s="115"/>
      <c r="D21" s="115"/>
      <c r="E21" s="115"/>
      <c r="F21" s="115"/>
      <c r="G21" s="115"/>
      <c r="H21" s="115"/>
      <c r="I21" s="115"/>
      <c r="J21" s="115"/>
    </row>
    <row r="22" spans="1:10">
      <c r="A22" s="115"/>
      <c r="B22" s="115"/>
      <c r="C22" s="115"/>
      <c r="D22" s="115"/>
      <c r="E22" s="115"/>
      <c r="F22" s="115"/>
      <c r="G22" s="115"/>
      <c r="H22" s="115"/>
      <c r="I22" s="115"/>
      <c r="J22" s="115"/>
    </row>
    <row r="23" spans="1:10">
      <c r="A23" s="115"/>
      <c r="B23" s="115"/>
      <c r="C23" s="115"/>
      <c r="D23" s="115"/>
      <c r="E23" s="115"/>
      <c r="F23" s="115"/>
      <c r="G23" s="115"/>
      <c r="H23" s="115"/>
      <c r="I23" s="115"/>
      <c r="J23" s="115"/>
    </row>
  </sheetData>
  <autoFilter ref="A5:J7"/>
  <mergeCells count="2">
    <mergeCell ref="A1:E1"/>
    <mergeCell ref="A6:J6"/>
  </mergeCells>
  <phoneticPr fontId="1"/>
  <dataValidations count="1">
    <dataValidation type="list" allowBlank="1" showInputMessage="1" showErrorMessage="1" sqref="G7 G8">
      <formula1>$I$2:$I$4</formula1>
    </dataValidation>
  </dataValidations>
  <hyperlinks>
    <hyperlink ref="A2" location="'3. テスト項目一覧'!A1" display="一覧"/>
  </hyperlinks>
  <pageMargins left="0.78740157480314965" right="0.78740157480314965" top="0.59055118110236227" bottom="0.59055118110236227" header="0.31496062992125984" footer="0.31496062992125984"/>
  <pageSetup paperSize="9" scale="47" fitToHeight="0" orientation="landscape" r:id="rId1"/>
  <headerFooter alignWithMargins="0">
    <oddHeader>&amp;R技術資料番号：SFT-510154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281c49-7b6d-4f8c-afe3-9ff903bcd5b8">
      <Terms xmlns="http://schemas.microsoft.com/office/infopath/2007/PartnerControls"/>
    </lcf76f155ced4ddcb4097134ff3c332f>
    <TaxCatchAll xmlns="266e6b36-48df-40d6-b278-0c40cd134f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8BCE3E583F9946A089D4DA09BE58AB" ma:contentTypeVersion="15" ma:contentTypeDescription="新しいドキュメントを作成します。" ma:contentTypeScope="" ma:versionID="24cf551886406e10122f8645743f8c0e">
  <xsd:schema xmlns:xsd="http://www.w3.org/2001/XMLSchema" xmlns:xs="http://www.w3.org/2001/XMLSchema" xmlns:p="http://schemas.microsoft.com/office/2006/metadata/properties" xmlns:ns2="6a281c49-7b6d-4f8c-afe3-9ff903bcd5b8" xmlns:ns3="266e6b36-48df-40d6-b278-0c40cd134fd3" targetNamespace="http://schemas.microsoft.com/office/2006/metadata/properties" ma:root="true" ma:fieldsID="bab7b2a6b3cff336674d54cd2875888b" ns2:_="" ns3:_="">
    <xsd:import namespace="6a281c49-7b6d-4f8c-afe3-9ff903bcd5b8"/>
    <xsd:import namespace="266e6b36-48df-40d6-b278-0c40cd134f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81c49-7b6d-4f8c-afe3-9ff903bcd5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fbd16ee0-8672-45c7-8bba-fb6804a9ad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e6b36-48df-40d6-b278-0c40cd134f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ab03f54-8046-4279-81d5-9da848d4c144}" ma:internalName="TaxCatchAll" ma:showField="CatchAllData" ma:web="266e6b36-48df-40d6-b278-0c40cd134f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82DE11-2E24-462F-9481-E94C0A13EF57}">
  <ds:schemaRefs>
    <ds:schemaRef ds:uri="http://purl.org/dc/elements/1.1/"/>
    <ds:schemaRef ds:uri="266e6b36-48df-40d6-b278-0c40cd134fd3"/>
    <ds:schemaRef ds:uri="http://purl.org/dc/dcmitype/"/>
    <ds:schemaRef ds:uri="6a281c49-7b6d-4f8c-afe3-9ff903bcd5b8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C1B0EB4-ADD5-464F-A2FB-94A905D18C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81c49-7b6d-4f8c-afe3-9ff903bcd5b8"/>
    <ds:schemaRef ds:uri="266e6b36-48df-40d6-b278-0c40cd134f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3D71D6-7072-4963-A5CF-37F463016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改訂履歴</vt:lpstr>
      <vt:lpstr>1.概要</vt:lpstr>
      <vt:lpstr>2. 環境</vt:lpstr>
      <vt:lpstr>3. テスト項目一覧</vt:lpstr>
      <vt:lpstr>main</vt:lpstr>
      <vt:lpstr>r_uart1_callback_sendend</vt:lpstr>
      <vt:lpstr>r_iica0_callback_master_sendend</vt:lpstr>
      <vt:lpstr>TemperatureSensor_Init</vt:lpstr>
      <vt:lpstr>Temperature_Display</vt:lpstr>
      <vt:lpstr>Temperature_Get</vt:lpstr>
      <vt:lpstr>Average_10tGetData</vt:lpstr>
      <vt:lpstr>Switch_TimeChange</vt:lpstr>
      <vt:lpstr>結合テスト</vt:lpstr>
      <vt:lpstr>'1.概要'!Print_Area</vt:lpstr>
      <vt:lpstr>'2. 環境'!Print_Area</vt:lpstr>
      <vt:lpstr>Average_10tGetData!Print_Area</vt:lpstr>
      <vt:lpstr>main!Print_Area</vt:lpstr>
      <vt:lpstr>r_iica0_callback_master_sendend!Print_Area</vt:lpstr>
      <vt:lpstr>r_uart1_callback_sendend!Print_Area</vt:lpstr>
      <vt:lpstr>Switch_TimeChange!Print_Area</vt:lpstr>
      <vt:lpstr>Temperature_Display!Print_Area</vt:lpstr>
      <vt:lpstr>Temperature_Get!Print_Area</vt:lpstr>
      <vt:lpstr>TemperatureSensor_Init!Print_Area</vt:lpstr>
      <vt:lpstr>結合テスト!Print_Area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masuda</dc:creator>
  <cp:keywords/>
  <dc:description/>
  <cp:lastModifiedBy>E4C1</cp:lastModifiedBy>
  <cp:revision/>
  <dcterms:created xsi:type="dcterms:W3CDTF">2020-03-19T01:54:31Z</dcterms:created>
  <dcterms:modified xsi:type="dcterms:W3CDTF">2024-04-09T05:57:33Z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1440b5f8-7e74-4751-bf11-fb53aecd22d3</vt:lpwstr>
  </property>
  <property fmtid="{D5CDD505-2E9C-101B-9397-08002B2CF9AE}" pid="3" name="ContentTypeId">
    <vt:lpwstr>0x010100988BCE3E583F9946A089D4DA09BE58AB</vt:lpwstr>
  </property>
  <property fmtid="{D5CDD505-2E9C-101B-9397-08002B2CF9AE}" pid="4" name="MediaServiceImageTags">
    <vt:lpwstr/>
  </property>
</Properties>
</file>