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977034\Desktop\"/>
    </mc:Choice>
  </mc:AlternateContent>
  <xr:revisionPtr revIDLastSave="0" documentId="13_ncr:1_{864165F8-F63D-46A3-82D6-3983B1835E2B}" xr6:coauthVersionLast="41" xr6:coauthVersionMax="41" xr10:uidLastSave="{00000000-0000-0000-0000-000000000000}"/>
  <bookViews>
    <workbookView xWindow="-120" yWindow="-120" windowWidth="24240" windowHeight="13140" tabRatio="599" xr2:uid="{00000000-000D-0000-FFFF-FFFF00000000}"/>
  </bookViews>
  <sheets>
    <sheet name="cc" sheetId="1" r:id="rId1"/>
    <sheet name="tc" sheetId="2" r:id="rId2"/>
  </sheets>
  <externalReferences>
    <externalReference r:id="rId3"/>
    <externalReference r:id="rId4"/>
  </externalReferences>
  <definedNames>
    <definedName name="_xlnm._FilterDatabase" localSheetId="0" hidden="1">cc!$A$4:$BI$522</definedName>
    <definedName name="_xlnm._FilterDatabase" localSheetId="1" hidden="1">tc!$A$4:$BL$522</definedName>
  </definedNames>
  <calcPr calcId="181029"/>
</workbook>
</file>

<file path=xl/calcChain.xml><?xml version="1.0" encoding="utf-8"?>
<calcChain xmlns="http://schemas.openxmlformats.org/spreadsheetml/2006/main">
  <c r="AP259" i="1" l="1"/>
  <c r="AP227" i="1"/>
  <c r="AP225" i="1"/>
  <c r="AP223" i="1"/>
  <c r="AP181" i="1"/>
  <c r="AP9" i="1"/>
  <c r="BH8" i="1"/>
  <c r="BH10" i="1"/>
  <c r="BH12" i="1"/>
  <c r="BH14" i="1"/>
  <c r="BH16" i="1"/>
  <c r="BH18" i="1"/>
  <c r="BH20" i="1"/>
  <c r="BH22" i="1"/>
  <c r="BH24" i="1"/>
  <c r="BH26" i="1"/>
  <c r="BH28" i="1"/>
  <c r="BH30" i="1"/>
  <c r="BH32" i="1"/>
  <c r="BH34" i="1"/>
  <c r="BH36" i="1"/>
  <c r="BH38" i="1"/>
  <c r="BH40" i="1"/>
  <c r="BH42" i="1"/>
  <c r="BH44" i="1"/>
  <c r="BH46" i="1"/>
  <c r="BH48" i="1"/>
  <c r="BH50" i="1"/>
  <c r="BH52" i="1"/>
  <c r="BH54" i="1"/>
  <c r="BH56" i="1"/>
  <c r="BH58" i="1"/>
  <c r="BH60" i="1"/>
  <c r="BH62" i="1"/>
  <c r="BH64" i="1"/>
  <c r="BH66" i="1"/>
  <c r="BH68" i="1"/>
  <c r="BH70" i="1"/>
  <c r="BH72" i="1"/>
  <c r="BH74" i="1"/>
  <c r="BH76" i="1"/>
  <c r="BH78" i="1"/>
  <c r="BH80" i="1"/>
  <c r="BH82" i="1"/>
  <c r="BH84" i="1"/>
  <c r="BH86" i="1"/>
  <c r="BH88" i="1"/>
  <c r="BH90" i="1"/>
  <c r="BH92" i="1"/>
  <c r="BH94" i="1"/>
  <c r="BH96" i="1"/>
  <c r="BH98" i="1"/>
  <c r="BH100" i="1"/>
  <c r="BH102" i="1"/>
  <c r="BH104" i="1"/>
  <c r="BH106" i="1"/>
  <c r="BH108" i="1"/>
  <c r="BH110" i="1"/>
  <c r="BH112" i="1"/>
  <c r="BH114" i="1"/>
  <c r="BH116" i="1"/>
  <c r="BH118" i="1"/>
  <c r="BH120" i="1"/>
  <c r="BH122" i="1"/>
  <c r="BH124" i="1"/>
  <c r="BH126" i="1"/>
  <c r="BH128" i="1"/>
  <c r="BH130" i="1"/>
  <c r="BH132" i="1"/>
  <c r="BH134" i="1"/>
  <c r="BH136" i="1"/>
  <c r="BH138" i="1"/>
  <c r="BH140" i="1"/>
  <c r="BH142" i="1"/>
  <c r="BH144" i="1"/>
  <c r="BH146" i="1"/>
  <c r="BH148" i="1"/>
  <c r="BH150" i="1"/>
  <c r="BH152" i="1"/>
  <c r="BH154" i="1"/>
  <c r="BH156" i="1"/>
  <c r="BH158" i="1"/>
  <c r="BH160" i="1"/>
  <c r="BH162" i="1"/>
  <c r="BH164" i="1"/>
  <c r="BH166" i="1"/>
  <c r="BH168" i="1"/>
  <c r="BH170" i="1"/>
  <c r="BH172" i="1"/>
  <c r="BH174" i="1"/>
  <c r="BH176" i="1"/>
  <c r="BH178" i="1"/>
  <c r="BH180" i="1"/>
  <c r="BH182" i="1"/>
  <c r="BH184" i="1"/>
  <c r="BH186" i="1"/>
  <c r="BH188" i="1"/>
  <c r="BH190" i="1"/>
  <c r="BH192" i="1"/>
  <c r="BH194" i="1"/>
  <c r="BH196" i="1"/>
  <c r="BH198" i="1"/>
  <c r="BH200" i="1"/>
  <c r="BH202" i="1"/>
  <c r="BH204" i="1"/>
  <c r="BH206" i="1"/>
  <c r="BH208" i="1"/>
  <c r="BH210" i="1"/>
  <c r="BH212" i="1"/>
  <c r="BH214" i="1"/>
  <c r="BH216" i="1"/>
  <c r="BH218" i="1"/>
  <c r="BH220" i="1"/>
  <c r="BH222" i="1"/>
  <c r="BH224" i="1"/>
  <c r="BH226" i="1"/>
  <c r="BH228" i="1"/>
  <c r="BH230" i="1"/>
  <c r="BH232" i="1"/>
  <c r="BH234" i="1"/>
  <c r="BH236" i="1"/>
  <c r="BH238" i="1"/>
  <c r="BH240" i="1"/>
  <c r="BH242" i="1"/>
  <c r="BH244" i="1"/>
  <c r="BH246" i="1"/>
  <c r="BH248" i="1"/>
  <c r="BH250" i="1"/>
  <c r="BH252" i="1"/>
  <c r="BH254" i="1"/>
  <c r="BH256" i="1"/>
  <c r="BH258" i="1"/>
  <c r="BH260" i="1"/>
  <c r="BH262" i="1"/>
  <c r="BH264" i="1"/>
  <c r="BH266" i="1"/>
  <c r="BH268" i="1"/>
  <c r="BH270" i="1"/>
  <c r="BH272" i="1"/>
  <c r="BH274" i="1"/>
  <c r="BH276" i="1"/>
  <c r="BH278" i="1"/>
  <c r="BH280" i="1"/>
  <c r="BH282" i="1"/>
  <c r="BH284" i="1"/>
  <c r="BH286" i="1"/>
  <c r="BH288" i="1"/>
  <c r="BH290" i="1"/>
  <c r="BH292" i="1"/>
  <c r="BH294" i="1"/>
  <c r="BH296" i="1"/>
  <c r="BH298" i="1"/>
  <c r="BH300" i="1"/>
  <c r="BH302" i="1"/>
  <c r="BH304" i="1"/>
  <c r="BH306" i="1"/>
  <c r="BH308" i="1"/>
  <c r="BH310" i="1"/>
  <c r="BH312" i="1"/>
  <c r="BH314" i="1"/>
  <c r="BH316" i="1"/>
  <c r="BH318" i="1"/>
  <c r="BH320" i="1"/>
  <c r="BH322" i="1"/>
  <c r="BH324" i="1"/>
  <c r="BH326" i="1"/>
  <c r="BH328" i="1"/>
  <c r="BH330" i="1"/>
  <c r="BH332" i="1"/>
  <c r="BH334" i="1"/>
  <c r="BH336" i="1"/>
  <c r="BH338" i="1"/>
  <c r="BH340" i="1"/>
  <c r="BH342" i="1"/>
  <c r="BH344" i="1"/>
  <c r="BH346" i="1"/>
  <c r="BH348" i="1"/>
  <c r="BH350" i="1"/>
  <c r="BH352" i="1"/>
  <c r="BH354" i="1"/>
  <c r="BH356" i="1"/>
  <c r="BH358" i="1"/>
  <c r="BH360" i="1"/>
  <c r="BH362" i="1"/>
  <c r="BH364" i="1"/>
  <c r="BH366" i="1"/>
  <c r="BH368" i="1"/>
  <c r="BH370" i="1"/>
  <c r="BH372" i="1"/>
  <c r="BH374" i="1"/>
  <c r="BH376" i="1"/>
  <c r="BH378" i="1"/>
  <c r="BH380" i="1"/>
  <c r="BH382" i="1"/>
  <c r="BH384" i="1"/>
  <c r="BH386" i="1"/>
  <c r="BH388" i="1"/>
  <c r="BH390" i="1"/>
  <c r="BH392" i="1"/>
  <c r="BH394" i="1"/>
  <c r="BH396" i="1"/>
  <c r="BH398" i="1"/>
  <c r="BH400" i="1"/>
  <c r="BH402" i="1"/>
  <c r="BH404" i="1"/>
  <c r="BH406" i="1"/>
  <c r="BH408" i="1"/>
  <c r="BH410" i="1"/>
  <c r="BH412" i="1"/>
  <c r="BH414" i="1"/>
  <c r="BH416" i="1"/>
  <c r="BH418" i="1"/>
  <c r="BH420" i="1"/>
  <c r="BH422" i="1"/>
  <c r="BH424" i="1"/>
  <c r="BH426" i="1"/>
  <c r="BH428" i="1"/>
  <c r="BH430" i="1"/>
  <c r="BH432" i="1"/>
  <c r="BH434" i="1"/>
  <c r="BH436" i="1"/>
  <c r="BH438" i="1"/>
  <c r="BH440" i="1"/>
  <c r="BH442" i="1"/>
  <c r="BH444" i="1"/>
  <c r="BH446" i="1"/>
  <c r="BH448" i="1"/>
  <c r="BH450" i="1"/>
  <c r="BH452" i="1"/>
  <c r="BH454" i="1"/>
  <c r="BH456" i="1"/>
  <c r="BH458" i="1"/>
  <c r="BH460" i="1"/>
  <c r="BH462" i="1"/>
  <c r="BH464" i="1"/>
  <c r="BH466" i="1"/>
  <c r="BH468" i="1"/>
  <c r="BH470" i="1"/>
  <c r="BH472" i="1"/>
  <c r="BH474" i="1"/>
  <c r="BH476" i="1"/>
  <c r="BH478" i="1"/>
  <c r="BH480" i="1"/>
  <c r="BH482" i="1"/>
  <c r="BH484" i="1"/>
  <c r="BH486" i="1"/>
  <c r="BH488" i="1"/>
  <c r="BH490" i="1"/>
  <c r="BH492" i="1"/>
  <c r="BH494" i="1"/>
  <c r="BH496" i="1"/>
  <c r="BH498" i="1"/>
  <c r="BH500" i="1"/>
  <c r="BH502" i="1"/>
  <c r="BH504" i="1"/>
  <c r="BH506" i="1"/>
  <c r="BH508" i="1"/>
  <c r="BH510" i="1"/>
  <c r="BH512" i="1"/>
  <c r="BH514" i="1"/>
  <c r="BH516" i="1"/>
  <c r="BH518" i="1"/>
  <c r="BH520" i="1"/>
  <c r="BH522" i="1"/>
  <c r="BH6" i="1"/>
  <c r="BG7" i="1"/>
  <c r="BG9" i="1"/>
  <c r="BG11" i="1"/>
  <c r="BG13" i="1"/>
  <c r="BG15" i="1"/>
  <c r="BG17" i="1"/>
  <c r="BG19" i="1"/>
  <c r="BG21" i="1"/>
  <c r="BG23" i="1"/>
  <c r="BG25" i="1"/>
  <c r="BG27" i="1"/>
  <c r="BG29" i="1"/>
  <c r="BG31" i="1"/>
  <c r="BG33" i="1"/>
  <c r="BG35" i="1"/>
  <c r="BG37" i="1"/>
  <c r="BG39" i="1"/>
  <c r="BG41" i="1"/>
  <c r="BG43" i="1"/>
  <c r="BG45" i="1"/>
  <c r="BG47" i="1"/>
  <c r="BG49" i="1"/>
  <c r="BG51" i="1"/>
  <c r="BG53" i="1"/>
  <c r="BG55" i="1"/>
  <c r="BG57" i="1"/>
  <c r="BG59" i="1"/>
  <c r="BG61" i="1"/>
  <c r="BG63" i="1"/>
  <c r="BG65" i="1"/>
  <c r="BG67" i="1"/>
  <c r="BG69" i="1"/>
  <c r="BG71" i="1"/>
  <c r="BG73" i="1"/>
  <c r="BG75" i="1"/>
  <c r="BG77" i="1"/>
  <c r="BG79" i="1"/>
  <c r="BG81" i="1"/>
  <c r="BG83" i="1"/>
  <c r="BG85" i="1"/>
  <c r="BG87" i="1"/>
  <c r="BG89" i="1"/>
  <c r="BG91" i="1"/>
  <c r="BG93" i="1"/>
  <c r="BG95" i="1"/>
  <c r="BG97" i="1"/>
  <c r="BG99" i="1"/>
  <c r="BG101" i="1"/>
  <c r="BG103" i="1"/>
  <c r="BG105" i="1"/>
  <c r="BG107" i="1"/>
  <c r="BG109" i="1"/>
  <c r="BG111" i="1"/>
  <c r="BG113" i="1"/>
  <c r="BG115" i="1"/>
  <c r="BG117" i="1"/>
  <c r="BG119" i="1"/>
  <c r="BG121" i="1"/>
  <c r="BG123" i="1"/>
  <c r="BG125" i="1"/>
  <c r="BG127" i="1"/>
  <c r="BG129" i="1"/>
  <c r="BG131" i="1"/>
  <c r="BG133" i="1"/>
  <c r="BG135" i="1"/>
  <c r="BG137" i="1"/>
  <c r="BG139" i="1"/>
  <c r="BG141" i="1"/>
  <c r="BG143" i="1"/>
  <c r="BG145" i="1"/>
  <c r="BG147" i="1"/>
  <c r="BG149" i="1"/>
  <c r="BG151" i="1"/>
  <c r="BG153" i="1"/>
  <c r="BG155" i="1"/>
  <c r="BG157" i="1"/>
  <c r="BG159" i="1"/>
  <c r="BG161" i="1"/>
  <c r="BG163" i="1"/>
  <c r="BG165" i="1"/>
  <c r="BG167" i="1"/>
  <c r="BG169" i="1"/>
  <c r="BG171" i="1"/>
  <c r="BG173" i="1"/>
  <c r="BG175" i="1"/>
  <c r="BG177" i="1"/>
  <c r="BG179" i="1"/>
  <c r="BG181" i="1"/>
  <c r="BG183" i="1"/>
  <c r="BG185" i="1"/>
  <c r="BG187" i="1"/>
  <c r="BG189" i="1"/>
  <c r="BG191" i="1"/>
  <c r="BG193" i="1"/>
  <c r="BG195" i="1"/>
  <c r="BG197" i="1"/>
  <c r="BG199" i="1"/>
  <c r="BG201" i="1"/>
  <c r="BG203" i="1"/>
  <c r="BG205" i="1"/>
  <c r="BG207" i="1"/>
  <c r="BG209" i="1"/>
  <c r="BG211" i="1"/>
  <c r="BG213" i="1"/>
  <c r="BG215" i="1"/>
  <c r="BG217" i="1"/>
  <c r="BG219" i="1"/>
  <c r="BG221" i="1"/>
  <c r="BG223" i="1"/>
  <c r="BG225" i="1"/>
  <c r="BG227" i="1"/>
  <c r="BG229" i="1"/>
  <c r="BG231" i="1"/>
  <c r="BG233" i="1"/>
  <c r="BG235" i="1"/>
  <c r="BG237" i="1"/>
  <c r="BG239" i="1"/>
  <c r="BG241" i="1"/>
  <c r="BG243" i="1"/>
  <c r="BG245" i="1"/>
  <c r="BG247" i="1"/>
  <c r="BG249" i="1"/>
  <c r="BG251" i="1"/>
  <c r="BG253" i="1"/>
  <c r="BG255" i="1"/>
  <c r="BG257" i="1"/>
  <c r="BG259" i="1"/>
  <c r="BG261" i="1"/>
  <c r="BG263" i="1"/>
  <c r="BG265" i="1"/>
  <c r="BG267" i="1"/>
  <c r="BG269" i="1"/>
  <c r="BG271" i="1"/>
  <c r="BG273" i="1"/>
  <c r="BG275" i="1"/>
  <c r="BG277" i="1"/>
  <c r="BG279" i="1"/>
  <c r="BG281" i="1"/>
  <c r="BG283" i="1"/>
  <c r="BG285" i="1"/>
  <c r="BG287" i="1"/>
  <c r="BG289" i="1"/>
  <c r="BG291" i="1"/>
  <c r="BG293" i="1"/>
  <c r="BG295" i="1"/>
  <c r="BG297" i="1"/>
  <c r="BG299" i="1"/>
  <c r="BG301" i="1"/>
  <c r="BG303" i="1"/>
  <c r="BG305" i="1"/>
  <c r="BG307" i="1"/>
  <c r="BG309" i="1"/>
  <c r="BG311" i="1"/>
  <c r="BG313" i="1"/>
  <c r="BG315" i="1"/>
  <c r="BG317" i="1"/>
  <c r="BG319" i="1"/>
  <c r="BG321" i="1"/>
  <c r="BG323" i="1"/>
  <c r="BG325" i="1"/>
  <c r="BG327" i="1"/>
  <c r="BG329" i="1"/>
  <c r="BG331" i="1"/>
  <c r="BG333" i="1"/>
  <c r="BG335" i="1"/>
  <c r="BG337" i="1"/>
  <c r="BG339" i="1"/>
  <c r="BG341" i="1"/>
  <c r="BG343" i="1"/>
  <c r="BG345" i="1"/>
  <c r="BG347" i="1"/>
  <c r="BG349" i="1"/>
  <c r="BG351" i="1"/>
  <c r="BG353" i="1"/>
  <c r="BG355" i="1"/>
  <c r="BG357" i="1"/>
  <c r="BG359" i="1"/>
  <c r="BG361" i="1"/>
  <c r="BG363" i="1"/>
  <c r="BG365" i="1"/>
  <c r="BG367" i="1"/>
  <c r="BG369" i="1"/>
  <c r="BG371" i="1"/>
  <c r="BG373" i="1"/>
  <c r="BG375" i="1"/>
  <c r="BG377" i="1"/>
  <c r="BG379" i="1"/>
  <c r="BG381" i="1"/>
  <c r="BG383" i="1"/>
  <c r="BG385" i="1"/>
  <c r="BG387" i="1"/>
  <c r="BG389" i="1"/>
  <c r="BG391" i="1"/>
  <c r="BG393" i="1"/>
  <c r="BG395" i="1"/>
  <c r="BG397" i="1"/>
  <c r="BG399" i="1"/>
  <c r="BG401" i="1"/>
  <c r="BG403" i="1"/>
  <c r="BG405" i="1"/>
  <c r="BG407" i="1"/>
  <c r="BG409" i="1"/>
  <c r="BG411" i="1"/>
  <c r="BG413" i="1"/>
  <c r="BG415" i="1"/>
  <c r="BG417" i="1"/>
  <c r="BG419" i="1"/>
  <c r="BG421" i="1"/>
  <c r="BG423" i="1"/>
  <c r="BG425" i="1"/>
  <c r="BG427" i="1"/>
  <c r="BG429" i="1"/>
  <c r="BG431" i="1"/>
  <c r="BG433" i="1"/>
  <c r="BG435" i="1"/>
  <c r="BG437" i="1"/>
  <c r="BG439" i="1"/>
  <c r="BG441" i="1"/>
  <c r="BG443" i="1"/>
  <c r="BG445" i="1"/>
  <c r="BG447" i="1"/>
  <c r="BG449" i="1"/>
  <c r="BG451" i="1"/>
  <c r="BG453" i="1"/>
  <c r="BG455" i="1"/>
  <c r="BG457" i="1"/>
  <c r="BG459" i="1"/>
  <c r="BG461" i="1"/>
  <c r="BG463" i="1"/>
  <c r="BG465" i="1"/>
  <c r="BG467" i="1"/>
  <c r="BG469" i="1"/>
  <c r="BG471" i="1"/>
  <c r="BG473" i="1"/>
  <c r="BG475" i="1"/>
  <c r="BG477" i="1"/>
  <c r="BG479" i="1"/>
  <c r="BG481" i="1"/>
  <c r="BG483" i="1"/>
  <c r="BG485" i="1"/>
  <c r="BG487" i="1"/>
  <c r="BG489" i="1"/>
  <c r="BG491" i="1"/>
  <c r="BG493" i="1"/>
  <c r="BG495" i="1"/>
  <c r="BG497" i="1"/>
  <c r="BG499" i="1"/>
  <c r="BG501" i="1"/>
  <c r="BG503" i="1"/>
  <c r="BG505" i="1"/>
  <c r="BG507" i="1"/>
  <c r="BG509" i="1"/>
  <c r="BG511" i="1"/>
  <c r="BG513" i="1"/>
  <c r="BG515" i="1"/>
  <c r="BG517" i="1"/>
  <c r="BG519" i="1"/>
  <c r="BG521" i="1"/>
  <c r="BG5" i="1"/>
  <c r="AP383" i="1" l="1"/>
  <c r="AP205" i="1"/>
  <c r="AP105" i="1"/>
  <c r="AP19" i="1"/>
  <c r="AP13" i="1"/>
  <c r="AP405" i="1"/>
  <c r="AP403" i="1"/>
  <c r="AP309" i="1"/>
  <c r="AP129" i="1"/>
  <c r="AP67" i="1"/>
  <c r="AP307" i="1"/>
  <c r="AP203" i="1"/>
  <c r="AP127" i="1"/>
  <c r="AP87" i="1"/>
  <c r="AP121" i="1" l="1"/>
  <c r="AP195" i="1"/>
  <c r="AP441" i="1" l="1"/>
  <c r="AP353" i="1"/>
  <c r="AP305" i="1"/>
  <c r="AP165" i="1"/>
  <c r="AP119" i="1"/>
  <c r="AP379" i="1"/>
  <c r="AP351" i="1"/>
  <c r="AP303" i="1"/>
  <c r="AP279" i="1"/>
  <c r="AP275" i="1"/>
  <c r="AP239" i="1"/>
  <c r="AP209" i="1"/>
  <c r="AP71" i="1"/>
  <c r="AP59" i="1"/>
  <c r="AP321" i="1"/>
  <c r="AP253" i="1"/>
  <c r="AP93" i="1"/>
  <c r="AP73" i="1"/>
  <c r="AP45" i="1"/>
  <c r="AP433" i="1"/>
  <c r="AP415" i="1"/>
  <c r="AP391" i="1"/>
  <c r="AP387" i="1"/>
  <c r="AO387" i="1"/>
  <c r="AN387" i="1"/>
  <c r="AP251" i="1"/>
  <c r="AP231" i="1"/>
  <c r="AP167" i="1"/>
  <c r="AP137" i="1" l="1"/>
  <c r="AP377" i="1"/>
  <c r="AP329" i="1"/>
  <c r="AP317" i="1"/>
  <c r="AP177" i="1"/>
  <c r="AP39" i="1"/>
  <c r="AP5" i="1"/>
  <c r="AP445" i="1" l="1"/>
  <c r="AP397" i="1"/>
  <c r="AP365" i="1"/>
  <c r="AP149" i="1"/>
  <c r="AP95" i="1"/>
  <c r="AP407" i="1" l="1"/>
  <c r="AP477" i="1"/>
  <c r="AP447" i="1"/>
  <c r="AP361" i="1"/>
  <c r="AP331" i="1"/>
  <c r="AP323" i="1" l="1"/>
  <c r="AP157" i="1"/>
  <c r="AP495" i="1" l="1"/>
  <c r="AP411" i="1"/>
  <c r="AP413" i="1"/>
  <c r="AP215" i="1"/>
  <c r="AP369" i="1" l="1"/>
  <c r="AP285" i="1"/>
  <c r="AP357" i="1" l="1"/>
  <c r="AP197" i="1"/>
  <c r="AP185" i="1"/>
  <c r="AP15" i="1" l="1"/>
  <c r="AP395" i="1"/>
  <c r="AP81" i="1"/>
  <c r="AP333" i="1"/>
  <c r="AP233" i="1"/>
  <c r="E311" i="1" l="1"/>
  <c r="AP517" i="1" l="1"/>
  <c r="AP61" i="1"/>
  <c r="AP479" i="1" l="1"/>
  <c r="AP315" i="1"/>
  <c r="AP113" i="1"/>
  <c r="AP49" i="1"/>
  <c r="E305" i="2" l="1"/>
  <c r="AM514" i="1" l="1"/>
  <c r="AP513" i="1"/>
  <c r="AO513" i="1"/>
  <c r="AN513" i="1"/>
  <c r="AM513" i="1"/>
  <c r="AM512" i="1"/>
  <c r="AP511" i="1"/>
  <c r="AO511" i="1"/>
  <c r="AN511" i="1"/>
  <c r="AM511" i="1"/>
  <c r="AM496" i="1"/>
  <c r="AO495" i="1"/>
  <c r="AN495" i="1"/>
  <c r="AM495" i="1"/>
  <c r="AM436" i="1"/>
  <c r="AP435" i="1"/>
  <c r="AO435" i="1"/>
  <c r="AN435" i="1"/>
  <c r="AM435" i="1"/>
  <c r="AM434" i="1"/>
  <c r="AO433" i="1"/>
  <c r="AN433" i="1"/>
  <c r="AM433" i="1"/>
  <c r="AM392" i="1"/>
  <c r="AO391" i="1"/>
  <c r="AN391" i="1"/>
  <c r="AM391" i="1"/>
  <c r="AM394" i="1"/>
  <c r="AP393" i="1"/>
  <c r="AO393" i="1"/>
  <c r="AN393" i="1"/>
  <c r="AM393" i="1"/>
  <c r="AM388" i="1"/>
  <c r="AM387" i="1"/>
  <c r="AM384" i="1"/>
  <c r="AO383" i="1"/>
  <c r="AN383" i="1"/>
  <c r="AM383" i="1"/>
  <c r="AM374" i="1"/>
  <c r="AP373" i="1"/>
  <c r="AO373" i="1"/>
  <c r="AN373" i="1"/>
  <c r="AM373" i="1"/>
  <c r="AM366" i="1"/>
  <c r="AO365" i="1"/>
  <c r="AN365" i="1"/>
  <c r="AM365" i="1"/>
  <c r="AM360" i="1"/>
  <c r="AP359" i="1"/>
  <c r="AO359" i="1"/>
  <c r="AN359" i="1"/>
  <c r="AM359" i="1"/>
  <c r="AM354" i="1"/>
  <c r="AO353" i="1"/>
  <c r="AN353" i="1"/>
  <c r="AM353" i="1"/>
  <c r="AM350" i="1"/>
  <c r="AP349" i="1"/>
  <c r="AO349" i="1"/>
  <c r="AN349" i="1"/>
  <c r="AM349" i="1"/>
  <c r="AM346" i="1"/>
  <c r="AP345" i="1"/>
  <c r="AO345" i="1"/>
  <c r="AN345" i="1"/>
  <c r="AM345" i="1"/>
  <c r="AM328" i="1"/>
  <c r="AP327" i="1"/>
  <c r="AO327" i="1"/>
  <c r="AN327" i="1"/>
  <c r="AM327" i="1"/>
  <c r="AM304" i="1"/>
  <c r="AO303" i="1"/>
  <c r="AN303" i="1"/>
  <c r="AM303" i="1"/>
  <c r="AM296" i="1"/>
  <c r="AP295" i="1"/>
  <c r="AO295" i="1"/>
  <c r="AN295" i="1"/>
  <c r="AM295" i="1"/>
  <c r="AM276" i="1"/>
  <c r="AO275" i="1"/>
  <c r="AN275" i="1"/>
  <c r="AM275" i="1"/>
  <c r="AM232" i="1"/>
  <c r="AO231" i="1"/>
  <c r="AN231" i="1"/>
  <c r="AM231" i="1"/>
  <c r="AM224" i="1"/>
  <c r="AO223" i="1"/>
  <c r="AN223" i="1"/>
  <c r="AM223" i="1"/>
  <c r="AM210" i="1"/>
  <c r="AO209" i="1"/>
  <c r="AN209" i="1"/>
  <c r="AM209" i="1"/>
  <c r="AM206" i="1"/>
  <c r="AO205" i="1"/>
  <c r="AN205" i="1"/>
  <c r="AM205" i="1"/>
  <c r="AM186" i="1"/>
  <c r="AO185" i="1"/>
  <c r="AN185" i="1"/>
  <c r="AM185" i="1"/>
  <c r="AM184" i="1"/>
  <c r="AP183" i="1"/>
  <c r="AO183" i="1"/>
  <c r="AN183" i="1"/>
  <c r="AM183" i="1"/>
  <c r="AM148" i="1"/>
  <c r="AP147" i="1"/>
  <c r="AO147" i="1"/>
  <c r="AN147" i="1"/>
  <c r="AM147" i="1"/>
  <c r="AM140" i="1"/>
  <c r="AP139" i="1"/>
  <c r="AO139" i="1"/>
  <c r="AN139" i="1"/>
  <c r="AM139" i="1"/>
  <c r="AM136" i="1"/>
  <c r="AP135" i="1"/>
  <c r="AO135" i="1"/>
  <c r="AN135" i="1"/>
  <c r="AM135" i="1"/>
  <c r="AM126" i="1"/>
  <c r="AP125" i="1"/>
  <c r="AO125" i="1"/>
  <c r="AN125" i="1"/>
  <c r="AM125" i="1"/>
  <c r="AM122" i="1"/>
  <c r="AO121" i="1"/>
  <c r="AN121" i="1"/>
  <c r="AM121" i="1"/>
  <c r="AM98" i="1"/>
  <c r="AP97" i="1"/>
  <c r="AO97" i="1"/>
  <c r="AN97" i="1"/>
  <c r="AM97" i="1"/>
  <c r="AM94" i="1"/>
  <c r="AO93" i="1"/>
  <c r="AN93" i="1"/>
  <c r="AM93" i="1"/>
  <c r="AM86" i="1"/>
  <c r="AP85" i="1"/>
  <c r="AO85" i="1"/>
  <c r="AN85" i="1"/>
  <c r="AM85" i="1"/>
  <c r="AM84" i="1"/>
  <c r="AP83" i="1"/>
  <c r="AO83" i="1"/>
  <c r="AN83" i="1"/>
  <c r="AM83" i="1"/>
  <c r="AM82" i="1"/>
  <c r="AO81" i="1"/>
  <c r="AN81" i="1"/>
  <c r="AM81" i="1"/>
  <c r="AM66" i="1"/>
  <c r="AP65" i="1"/>
  <c r="AO65" i="1"/>
  <c r="AN65" i="1"/>
  <c r="AM65" i="1"/>
  <c r="AM56" i="1"/>
  <c r="AP55" i="1"/>
  <c r="AO55" i="1"/>
  <c r="AN55" i="1"/>
  <c r="AM55" i="1"/>
  <c r="AM52" i="1"/>
  <c r="AP51" i="1"/>
  <c r="AO51" i="1"/>
  <c r="AN51" i="1"/>
  <c r="AM51" i="1"/>
  <c r="AM30" i="1"/>
  <c r="AP29" i="1"/>
  <c r="AO29" i="1"/>
  <c r="AN29" i="1"/>
  <c r="AM29" i="1"/>
  <c r="AM26" i="1"/>
  <c r="AP25" i="1"/>
  <c r="AO25" i="1"/>
  <c r="AN25" i="1"/>
  <c r="AM25" i="1"/>
  <c r="AM20" i="1"/>
  <c r="AO19" i="1"/>
  <c r="AN19" i="1"/>
  <c r="AM19" i="1"/>
  <c r="AM18" i="1"/>
  <c r="AP17" i="1"/>
  <c r="AO17" i="1"/>
  <c r="AN17" i="1"/>
  <c r="AM17" i="1"/>
  <c r="AM522" i="2" l="1"/>
  <c r="AM521" i="2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AM522" i="1"/>
  <c r="AP521" i="1"/>
  <c r="AO521" i="1"/>
  <c r="AN521" i="1"/>
  <c r="AM521" i="1"/>
  <c r="AM520" i="2" l="1"/>
  <c r="AM519" i="2"/>
  <c r="AM520" i="1"/>
  <c r="AP519" i="1"/>
  <c r="AO519" i="1"/>
  <c r="AN519" i="1"/>
  <c r="AM519" i="1"/>
  <c r="AM389" i="2" l="1"/>
  <c r="AM216" i="1" l="1"/>
  <c r="AO215" i="1"/>
  <c r="AN215" i="1"/>
  <c r="AM215" i="1"/>
  <c r="AM518" i="1"/>
  <c r="AO517" i="1"/>
  <c r="AN517" i="1"/>
  <c r="AM517" i="1"/>
  <c r="AM498" i="1"/>
  <c r="AP497" i="1"/>
  <c r="AO497" i="1"/>
  <c r="AN497" i="1"/>
  <c r="AM497" i="1"/>
  <c r="AM484" i="1"/>
  <c r="AP483" i="1"/>
  <c r="AO483" i="1"/>
  <c r="AN483" i="1"/>
  <c r="AM483" i="1"/>
  <c r="AM480" i="1"/>
  <c r="AO479" i="1"/>
  <c r="AN479" i="1"/>
  <c r="AM479" i="1"/>
  <c r="AM472" i="1"/>
  <c r="AP471" i="1"/>
  <c r="AO471" i="1"/>
  <c r="AN471" i="1"/>
  <c r="AM471" i="1"/>
  <c r="AM460" i="1"/>
  <c r="AP459" i="1"/>
  <c r="AO459" i="1"/>
  <c r="AN459" i="1"/>
  <c r="AM459" i="1"/>
  <c r="AM458" i="1"/>
  <c r="AP457" i="1"/>
  <c r="AO457" i="1"/>
  <c r="AN457" i="1"/>
  <c r="AM457" i="1"/>
  <c r="AM430" i="1"/>
  <c r="AP429" i="1"/>
  <c r="AO429" i="1"/>
  <c r="AN429" i="1"/>
  <c r="AM429" i="1"/>
  <c r="AM424" i="1"/>
  <c r="AP423" i="1"/>
  <c r="AO423" i="1"/>
  <c r="AN423" i="1"/>
  <c r="AM423" i="1"/>
  <c r="AM422" i="1"/>
  <c r="AP421" i="1"/>
  <c r="AO421" i="1"/>
  <c r="AN421" i="1"/>
  <c r="AM421" i="1"/>
  <c r="AM416" i="1"/>
  <c r="AO415" i="1"/>
  <c r="AN415" i="1"/>
  <c r="AM415" i="1"/>
  <c r="AM412" i="1"/>
  <c r="AO411" i="1"/>
  <c r="AN411" i="1"/>
  <c r="AM411" i="1"/>
  <c r="AM408" i="1"/>
  <c r="AO407" i="1"/>
  <c r="AN407" i="1"/>
  <c r="AM407" i="1"/>
  <c r="AM402" i="1"/>
  <c r="AP401" i="1"/>
  <c r="AO401" i="1"/>
  <c r="AN401" i="1"/>
  <c r="AM401" i="1"/>
  <c r="AM398" i="1"/>
  <c r="AO397" i="1"/>
  <c r="AN397" i="1"/>
  <c r="AM397" i="1"/>
  <c r="AM396" i="1"/>
  <c r="AO395" i="1"/>
  <c r="AN395" i="1"/>
  <c r="AM395" i="1"/>
  <c r="AM386" i="1"/>
  <c r="AP385" i="1"/>
  <c r="AO385" i="1"/>
  <c r="AN385" i="1"/>
  <c r="AM385" i="1"/>
  <c r="AM376" i="1"/>
  <c r="AP375" i="1"/>
  <c r="AO375" i="1"/>
  <c r="AN375" i="1"/>
  <c r="AM375" i="1"/>
  <c r="AM372" i="1"/>
  <c r="AP371" i="1"/>
  <c r="AO371" i="1"/>
  <c r="AN371" i="1"/>
  <c r="AM371" i="1"/>
  <c r="AM358" i="1"/>
  <c r="AO357" i="1"/>
  <c r="AN357" i="1"/>
  <c r="AM357" i="1"/>
  <c r="AM356" i="1"/>
  <c r="AP355" i="1"/>
  <c r="AO355" i="1"/>
  <c r="AN355" i="1"/>
  <c r="AM355" i="1"/>
  <c r="AM348" i="1"/>
  <c r="AP347" i="1"/>
  <c r="AO347" i="1"/>
  <c r="AN347" i="1"/>
  <c r="AM347" i="1"/>
  <c r="AM332" i="1"/>
  <c r="AO331" i="1"/>
  <c r="AN331" i="1"/>
  <c r="AM331" i="1"/>
  <c r="AM330" i="1"/>
  <c r="AO329" i="1"/>
  <c r="AN329" i="1"/>
  <c r="AM329" i="1"/>
  <c r="AM326" i="1"/>
  <c r="AP325" i="1"/>
  <c r="AO325" i="1"/>
  <c r="AN325" i="1"/>
  <c r="AM325" i="1"/>
  <c r="AM324" i="1"/>
  <c r="AO323" i="1"/>
  <c r="AN323" i="1"/>
  <c r="AM323" i="1"/>
  <c r="AM318" i="1"/>
  <c r="AO317" i="1"/>
  <c r="AN317" i="1"/>
  <c r="AM317" i="1"/>
  <c r="AM316" i="1"/>
  <c r="AO315" i="1"/>
  <c r="AN315" i="1"/>
  <c r="AM315" i="1"/>
  <c r="AM314" i="1"/>
  <c r="AP313" i="1"/>
  <c r="AO313" i="1"/>
  <c r="AN313" i="1"/>
  <c r="AM313" i="1"/>
  <c r="AM310" i="1"/>
  <c r="AO309" i="1"/>
  <c r="AN309" i="1"/>
  <c r="AM309" i="1"/>
  <c r="AM308" i="1"/>
  <c r="AO307" i="1"/>
  <c r="AN307" i="1"/>
  <c r="AM307" i="1"/>
  <c r="AM280" i="1"/>
  <c r="AO279" i="1"/>
  <c r="AN279" i="1"/>
  <c r="AM279" i="1"/>
  <c r="AM248" i="1"/>
  <c r="AP247" i="1"/>
  <c r="AO247" i="1"/>
  <c r="AN247" i="1"/>
  <c r="AM247" i="1"/>
  <c r="AM240" i="1"/>
  <c r="AO239" i="1"/>
  <c r="AN239" i="1"/>
  <c r="AM239" i="1"/>
  <c r="AM234" i="1"/>
  <c r="AO233" i="1"/>
  <c r="AN233" i="1"/>
  <c r="AM233" i="1"/>
  <c r="AM228" i="1"/>
  <c r="AO227" i="1"/>
  <c r="AN227" i="1"/>
  <c r="AM227" i="1"/>
  <c r="AM226" i="1"/>
  <c r="AO225" i="1"/>
  <c r="AN225" i="1"/>
  <c r="AM225" i="1"/>
  <c r="AM182" i="1"/>
  <c r="AO181" i="1"/>
  <c r="AN181" i="1"/>
  <c r="AM181" i="1"/>
  <c r="AM174" i="1"/>
  <c r="AP173" i="1"/>
  <c r="AO173" i="1"/>
  <c r="AN173" i="1"/>
  <c r="AM173" i="1"/>
  <c r="AM162" i="1"/>
  <c r="AP161" i="1"/>
  <c r="AO161" i="1"/>
  <c r="AN161" i="1"/>
  <c r="AM161" i="1"/>
  <c r="AM158" i="1"/>
  <c r="AO157" i="1"/>
  <c r="AN157" i="1"/>
  <c r="AM157" i="1"/>
  <c r="AM152" i="1"/>
  <c r="AP151" i="1"/>
  <c r="AO151" i="1"/>
  <c r="AN151" i="1"/>
  <c r="AM151" i="1"/>
  <c r="AM142" i="1"/>
  <c r="AP141" i="1"/>
  <c r="AO141" i="1"/>
  <c r="AN141" i="1"/>
  <c r="AM141" i="1"/>
  <c r="AM138" i="1"/>
  <c r="AO137" i="1"/>
  <c r="AN137" i="1"/>
  <c r="AM137" i="1"/>
  <c r="AM132" i="1"/>
  <c r="AP131" i="1"/>
  <c r="AO131" i="1"/>
  <c r="AN131" i="1"/>
  <c r="AM131" i="1"/>
  <c r="AM130" i="1"/>
  <c r="AO129" i="1"/>
  <c r="AN129" i="1"/>
  <c r="AM129" i="1"/>
  <c r="AM120" i="1"/>
  <c r="AO119" i="1"/>
  <c r="AN119" i="1"/>
  <c r="AM119" i="1"/>
  <c r="AM114" i="1"/>
  <c r="AO113" i="1"/>
  <c r="AN113" i="1"/>
  <c r="AM113" i="1"/>
  <c r="AM106" i="1"/>
  <c r="AO105" i="1"/>
  <c r="AN105" i="1"/>
  <c r="AM105" i="1"/>
  <c r="AM92" i="1"/>
  <c r="AP91" i="1"/>
  <c r="AO91" i="1"/>
  <c r="AN91" i="1"/>
  <c r="AM91" i="1"/>
  <c r="AM88" i="1"/>
  <c r="AO87" i="1"/>
  <c r="AN87" i="1"/>
  <c r="AM87" i="1"/>
  <c r="AM74" i="1"/>
  <c r="AO73" i="1"/>
  <c r="AN73" i="1"/>
  <c r="AM73" i="1"/>
  <c r="AM50" i="1"/>
  <c r="AO49" i="1"/>
  <c r="AN49" i="1"/>
  <c r="AM49" i="1"/>
  <c r="AM46" i="1"/>
  <c r="AO45" i="1"/>
  <c r="AN45" i="1"/>
  <c r="AM45" i="1"/>
  <c r="AM42" i="1"/>
  <c r="AP41" i="1"/>
  <c r="AO41" i="1"/>
  <c r="AN41" i="1"/>
  <c r="AM41" i="1"/>
  <c r="AM40" i="1"/>
  <c r="AO39" i="1"/>
  <c r="AN39" i="1"/>
  <c r="AM39" i="1"/>
  <c r="AM38" i="1"/>
  <c r="AP37" i="1"/>
  <c r="AO37" i="1"/>
  <c r="AN37" i="1"/>
  <c r="AM37" i="1"/>
  <c r="AM28" i="1"/>
  <c r="AP27" i="1"/>
  <c r="AO27" i="1"/>
  <c r="AN27" i="1"/>
  <c r="AM27" i="1"/>
  <c r="AM14" i="1"/>
  <c r="AO13" i="1"/>
  <c r="AN13" i="1"/>
  <c r="AM13" i="1"/>
  <c r="AP7" i="1"/>
  <c r="AM8" i="1"/>
  <c r="AO7" i="1"/>
  <c r="AN7" i="1"/>
  <c r="AM7" i="1"/>
  <c r="AM516" i="1" l="1"/>
  <c r="AP515" i="1"/>
  <c r="AO515" i="1"/>
  <c r="AN515" i="1"/>
  <c r="AM515" i="1"/>
  <c r="AM518" i="2" l="1"/>
  <c r="AM517" i="2"/>
  <c r="AM516" i="2"/>
  <c r="AM515" i="2"/>
  <c r="AM514" i="2"/>
  <c r="AM513" i="2"/>
  <c r="AM512" i="2"/>
  <c r="AM511" i="2"/>
  <c r="AM510" i="2"/>
  <c r="AM509" i="2"/>
  <c r="AM508" i="2"/>
  <c r="AM507" i="2"/>
  <c r="AM506" i="2"/>
  <c r="AM505" i="2"/>
  <c r="AM504" i="2"/>
  <c r="AM503" i="2"/>
  <c r="AM502" i="2"/>
  <c r="AM501" i="2"/>
  <c r="AM500" i="2"/>
  <c r="AM499" i="2"/>
  <c r="AM498" i="2"/>
  <c r="AM497" i="2"/>
  <c r="AY491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BF491" i="1"/>
  <c r="BE491" i="1"/>
  <c r="BD491" i="1"/>
  <c r="BC491" i="1"/>
  <c r="BB491" i="1"/>
  <c r="BA491" i="1"/>
  <c r="AZ491" i="1"/>
  <c r="AX491" i="1"/>
  <c r="AW491" i="1"/>
  <c r="AV491" i="1"/>
  <c r="AU491" i="1"/>
  <c r="AT491" i="1"/>
  <c r="AS491" i="1"/>
  <c r="AR491" i="1"/>
  <c r="AQ491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M510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M508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M506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M504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M502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M500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241" i="1" l="1"/>
  <c r="AM478" i="1"/>
  <c r="AO477" i="1"/>
  <c r="AN477" i="1"/>
  <c r="AM477" i="1"/>
  <c r="AM474" i="1"/>
  <c r="AP473" i="1"/>
  <c r="AO473" i="1"/>
  <c r="AN473" i="1"/>
  <c r="AM473" i="1"/>
  <c r="AM470" i="1"/>
  <c r="AP469" i="1"/>
  <c r="AO469" i="1"/>
  <c r="AN469" i="1"/>
  <c r="AM469" i="1"/>
  <c r="AM454" i="1"/>
  <c r="AP453" i="1"/>
  <c r="AO453" i="1"/>
  <c r="AN453" i="1"/>
  <c r="AM453" i="1"/>
  <c r="AM428" i="1"/>
  <c r="AP427" i="1"/>
  <c r="AO427" i="1"/>
  <c r="AN427" i="1"/>
  <c r="AM427" i="1"/>
  <c r="AM414" i="1"/>
  <c r="AO413" i="1"/>
  <c r="AN413" i="1"/>
  <c r="AM413" i="1"/>
  <c r="AM406" i="1"/>
  <c r="AO405" i="1"/>
  <c r="AN405" i="1"/>
  <c r="AM405" i="1"/>
  <c r="AM404" i="1"/>
  <c r="AO403" i="1"/>
  <c r="AN403" i="1"/>
  <c r="AM403" i="1"/>
  <c r="AM400" i="1"/>
  <c r="AP399" i="1"/>
  <c r="AO399" i="1"/>
  <c r="AN399" i="1"/>
  <c r="AM399" i="1"/>
  <c r="AM370" i="1"/>
  <c r="AO369" i="1"/>
  <c r="AN369" i="1"/>
  <c r="AM369" i="1"/>
  <c r="AM368" i="1"/>
  <c r="AP367" i="1"/>
  <c r="AO367" i="1"/>
  <c r="AN367" i="1"/>
  <c r="AM367" i="1"/>
  <c r="AM362" i="1"/>
  <c r="AO361" i="1"/>
  <c r="AN361" i="1"/>
  <c r="AM361" i="1"/>
  <c r="AM344" i="1"/>
  <c r="AP343" i="1"/>
  <c r="AO343" i="1"/>
  <c r="AN343" i="1"/>
  <c r="AM343" i="1"/>
  <c r="AM306" i="1"/>
  <c r="AO305" i="1"/>
  <c r="AN305" i="1"/>
  <c r="AM305" i="1"/>
  <c r="AM302" i="1"/>
  <c r="AP301" i="1"/>
  <c r="AO301" i="1"/>
  <c r="AN301" i="1"/>
  <c r="AM301" i="1"/>
  <c r="AM282" i="1"/>
  <c r="AP281" i="1"/>
  <c r="AO281" i="1"/>
  <c r="AN281" i="1"/>
  <c r="AM281" i="1"/>
  <c r="AM266" i="1"/>
  <c r="AP265" i="1"/>
  <c r="AO265" i="1"/>
  <c r="AN265" i="1"/>
  <c r="AM265" i="1"/>
  <c r="AM264" i="1"/>
  <c r="AP263" i="1"/>
  <c r="AO263" i="1"/>
  <c r="AN263" i="1"/>
  <c r="AM263" i="1"/>
  <c r="AM262" i="1"/>
  <c r="AP261" i="1"/>
  <c r="AO261" i="1"/>
  <c r="AN261" i="1"/>
  <c r="AM261" i="1"/>
  <c r="AM260" i="1"/>
  <c r="AO259" i="1"/>
  <c r="AN259" i="1"/>
  <c r="AM259" i="1"/>
  <c r="AM258" i="1"/>
  <c r="AP257" i="1"/>
  <c r="AO257" i="1"/>
  <c r="AN257" i="1"/>
  <c r="AM257" i="1"/>
  <c r="AM256" i="1"/>
  <c r="AP255" i="1"/>
  <c r="AO255" i="1"/>
  <c r="AN255" i="1"/>
  <c r="AM255" i="1"/>
  <c r="AM252" i="1"/>
  <c r="AO251" i="1"/>
  <c r="AN251" i="1"/>
  <c r="AM251" i="1"/>
  <c r="AM250" i="1"/>
  <c r="AP249" i="1"/>
  <c r="AO249" i="1"/>
  <c r="AN249" i="1"/>
  <c r="AM249" i="1"/>
  <c r="AM218" i="1"/>
  <c r="AP217" i="1"/>
  <c r="AO217" i="1"/>
  <c r="AN217" i="1"/>
  <c r="AM217" i="1"/>
  <c r="AM202" i="1"/>
  <c r="AP201" i="1"/>
  <c r="AO201" i="1"/>
  <c r="AN201" i="1"/>
  <c r="AM201" i="1"/>
  <c r="AM156" i="1"/>
  <c r="AP155" i="1"/>
  <c r="AO155" i="1"/>
  <c r="AN155" i="1"/>
  <c r="AM155" i="1"/>
  <c r="AM150" i="1"/>
  <c r="AO149" i="1"/>
  <c r="AN149" i="1"/>
  <c r="AM149" i="1"/>
  <c r="AM128" i="1"/>
  <c r="AO127" i="1"/>
  <c r="AN127" i="1"/>
  <c r="AM127" i="1"/>
  <c r="AM118" i="1"/>
  <c r="AP117" i="1"/>
  <c r="AO117" i="1"/>
  <c r="AN117" i="1"/>
  <c r="AM117" i="1"/>
  <c r="AM488" i="2"/>
  <c r="AM496" i="2" l="1"/>
  <c r="AM495" i="2"/>
  <c r="AM494" i="2"/>
  <c r="AM493" i="2"/>
  <c r="AM492" i="2"/>
  <c r="AM491" i="2"/>
  <c r="AM490" i="2"/>
  <c r="AM489" i="2"/>
  <c r="AM487" i="2"/>
  <c r="AM486" i="2"/>
  <c r="AM485" i="2"/>
  <c r="AM484" i="2"/>
  <c r="AM483" i="2"/>
  <c r="AM482" i="2"/>
  <c r="AM481" i="2"/>
  <c r="AM480" i="2"/>
  <c r="AM479" i="2"/>
  <c r="AM478" i="2"/>
  <c r="AM477" i="2"/>
  <c r="AM476" i="2"/>
  <c r="AM475" i="2"/>
  <c r="AM474" i="2"/>
  <c r="AM473" i="2"/>
  <c r="AM472" i="2"/>
  <c r="AM471" i="2"/>
  <c r="AM470" i="2"/>
  <c r="AM469" i="2"/>
  <c r="AM468" i="2"/>
  <c r="AM467" i="2"/>
  <c r="AM466" i="2"/>
  <c r="AM465" i="2"/>
  <c r="AM464" i="2"/>
  <c r="AM463" i="2"/>
  <c r="AM462" i="2"/>
  <c r="AM461" i="2"/>
  <c r="AM460" i="2"/>
  <c r="AM459" i="2"/>
  <c r="AM458" i="2"/>
  <c r="AM457" i="2"/>
  <c r="AM456" i="2"/>
  <c r="AM455" i="2"/>
  <c r="AM454" i="2"/>
  <c r="AM453" i="2"/>
  <c r="AM452" i="2"/>
  <c r="AM451" i="2"/>
  <c r="AM450" i="2"/>
  <c r="AM449" i="2"/>
  <c r="AM448" i="2"/>
  <c r="AM447" i="2"/>
  <c r="AM446" i="2"/>
  <c r="AM445" i="2"/>
  <c r="AM444" i="2"/>
  <c r="AM443" i="2"/>
  <c r="AM442" i="2"/>
  <c r="AM441" i="2"/>
  <c r="AM440" i="2"/>
  <c r="AM439" i="2"/>
  <c r="AM438" i="2"/>
  <c r="AM437" i="2"/>
  <c r="AM436" i="2"/>
  <c r="AM435" i="2"/>
  <c r="AM434" i="2"/>
  <c r="AM433" i="2"/>
  <c r="AM432" i="2"/>
  <c r="AM431" i="2"/>
  <c r="AM430" i="2"/>
  <c r="AM429" i="2"/>
  <c r="AM428" i="2"/>
  <c r="AM427" i="2"/>
  <c r="AM426" i="2"/>
  <c r="AM425" i="2"/>
  <c r="AM424" i="2"/>
  <c r="AM423" i="2"/>
  <c r="AM422" i="2"/>
  <c r="AM421" i="2"/>
  <c r="AM420" i="2"/>
  <c r="AM419" i="2"/>
  <c r="AM418" i="2"/>
  <c r="AM417" i="2"/>
  <c r="AM416" i="2"/>
  <c r="AM415" i="2"/>
  <c r="AM414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E365" i="2"/>
  <c r="AM364" i="2"/>
  <c r="AM363" i="2"/>
  <c r="E363" i="2"/>
  <c r="AM362" i="2"/>
  <c r="AM361" i="2"/>
  <c r="E361" i="2"/>
  <c r="AM360" i="2"/>
  <c r="AM359" i="2"/>
  <c r="E359" i="2"/>
  <c r="AM358" i="2"/>
  <c r="AM357" i="2"/>
  <c r="E357" i="2"/>
  <c r="AM356" i="2"/>
  <c r="AM355" i="2"/>
  <c r="E355" i="2"/>
  <c r="AM354" i="2"/>
  <c r="AM353" i="2"/>
  <c r="E353" i="2"/>
  <c r="AM352" i="2"/>
  <c r="AM351" i="2"/>
  <c r="E351" i="2"/>
  <c r="AM350" i="2"/>
  <c r="AM349" i="2"/>
  <c r="E349" i="2"/>
  <c r="AM348" i="2"/>
  <c r="AM347" i="2"/>
  <c r="E347" i="2"/>
  <c r="AM346" i="2"/>
  <c r="AM345" i="2"/>
  <c r="E345" i="2"/>
  <c r="AM344" i="2"/>
  <c r="AM343" i="2"/>
  <c r="E343" i="2"/>
  <c r="AM342" i="2"/>
  <c r="AM341" i="2"/>
  <c r="E341" i="2"/>
  <c r="AM340" i="2"/>
  <c r="AM339" i="2"/>
  <c r="E339" i="2"/>
  <c r="AM338" i="2"/>
  <c r="AM337" i="2"/>
  <c r="E337" i="2"/>
  <c r="AM336" i="2"/>
  <c r="AM335" i="2"/>
  <c r="E335" i="2"/>
  <c r="AM334" i="2"/>
  <c r="AM333" i="2"/>
  <c r="E333" i="2"/>
  <c r="AM332" i="2"/>
  <c r="AM331" i="2"/>
  <c r="E331" i="2"/>
  <c r="AM330" i="2"/>
  <c r="AM329" i="2"/>
  <c r="E329" i="2"/>
  <c r="AM328" i="2"/>
  <c r="AM327" i="2"/>
  <c r="E327" i="2"/>
  <c r="AM326" i="2"/>
  <c r="AM325" i="2"/>
  <c r="E325" i="2"/>
  <c r="AM324" i="2"/>
  <c r="AM323" i="2"/>
  <c r="E323" i="2"/>
  <c r="AM322" i="2"/>
  <c r="AM321" i="2"/>
  <c r="E321" i="2"/>
  <c r="AM320" i="2"/>
  <c r="AM319" i="2"/>
  <c r="E319" i="2"/>
  <c r="AM318" i="2"/>
  <c r="AM317" i="2"/>
  <c r="E317" i="2"/>
  <c r="AM316" i="2"/>
  <c r="AM315" i="2"/>
  <c r="E315" i="2"/>
  <c r="AM314" i="2"/>
  <c r="AM313" i="2"/>
  <c r="E313" i="2"/>
  <c r="AM312" i="2"/>
  <c r="AM311" i="2"/>
  <c r="E311" i="2"/>
  <c r="AM310" i="2"/>
  <c r="AM309" i="2"/>
  <c r="E309" i="2"/>
  <c r="AM308" i="2"/>
  <c r="AM307" i="2"/>
  <c r="E307" i="2"/>
  <c r="AM306" i="2"/>
  <c r="AM305" i="2"/>
  <c r="AM304" i="2"/>
  <c r="AM303" i="2"/>
  <c r="E303" i="2"/>
  <c r="AM302" i="2"/>
  <c r="AM301" i="2"/>
  <c r="E301" i="2"/>
  <c r="AM300" i="2"/>
  <c r="AM299" i="2"/>
  <c r="E299" i="2"/>
  <c r="AM298" i="2"/>
  <c r="AM297" i="2"/>
  <c r="E297" i="2"/>
  <c r="AM296" i="2"/>
  <c r="AM295" i="2"/>
  <c r="E295" i="2"/>
  <c r="AM294" i="2"/>
  <c r="AM293" i="2"/>
  <c r="E293" i="2"/>
  <c r="AM292" i="2"/>
  <c r="AM291" i="2"/>
  <c r="E291" i="2"/>
  <c r="AM290" i="2"/>
  <c r="AM289" i="2"/>
  <c r="E289" i="2"/>
  <c r="AM288" i="2"/>
  <c r="AM287" i="2"/>
  <c r="E287" i="2"/>
  <c r="AM286" i="2"/>
  <c r="AM285" i="2"/>
  <c r="E285" i="2"/>
  <c r="AM284" i="2"/>
  <c r="AM283" i="2"/>
  <c r="E283" i="2"/>
  <c r="AM282" i="2"/>
  <c r="AM281" i="2"/>
  <c r="E281" i="2"/>
  <c r="AM280" i="2"/>
  <c r="AM279" i="2"/>
  <c r="E279" i="2"/>
  <c r="AM278" i="2"/>
  <c r="AM277" i="2"/>
  <c r="E277" i="2"/>
  <c r="AM276" i="2"/>
  <c r="AM275" i="2"/>
  <c r="E275" i="2"/>
  <c r="AM274" i="2"/>
  <c r="AM273" i="2"/>
  <c r="E273" i="2"/>
  <c r="AM272" i="2"/>
  <c r="AM271" i="2"/>
  <c r="E271" i="2"/>
  <c r="AM270" i="2"/>
  <c r="AM269" i="2"/>
  <c r="E269" i="2"/>
  <c r="AM268" i="2"/>
  <c r="AM267" i="2"/>
  <c r="E267" i="2"/>
  <c r="AM266" i="2"/>
  <c r="AM265" i="2"/>
  <c r="E265" i="2"/>
  <c r="AM264" i="2"/>
  <c r="AM263" i="2"/>
  <c r="E263" i="2"/>
  <c r="AM262" i="2"/>
  <c r="AM261" i="2"/>
  <c r="E261" i="2"/>
  <c r="AM260" i="2"/>
  <c r="AM259" i="2"/>
  <c r="E259" i="2"/>
  <c r="AM258" i="2"/>
  <c r="AM257" i="2"/>
  <c r="E257" i="2"/>
  <c r="AM256" i="2"/>
  <c r="AM255" i="2"/>
  <c r="E255" i="2"/>
  <c r="AM254" i="2"/>
  <c r="AM253" i="2"/>
  <c r="E253" i="2"/>
  <c r="AM252" i="2"/>
  <c r="AM251" i="2"/>
  <c r="E251" i="2"/>
  <c r="AM250" i="2"/>
  <c r="AM249" i="2"/>
  <c r="E249" i="2"/>
  <c r="AM248" i="2"/>
  <c r="AM247" i="2"/>
  <c r="E247" i="2"/>
  <c r="AM246" i="2"/>
  <c r="AM245" i="2"/>
  <c r="E245" i="2"/>
  <c r="AM244" i="2"/>
  <c r="AM243" i="2"/>
  <c r="E243" i="2"/>
  <c r="AM242" i="2"/>
  <c r="AM241" i="2"/>
  <c r="E241" i="2"/>
  <c r="AM240" i="2"/>
  <c r="AM239" i="2"/>
  <c r="E239" i="2"/>
  <c r="AM238" i="2"/>
  <c r="AM237" i="2"/>
  <c r="E237" i="2"/>
  <c r="AM236" i="2"/>
  <c r="AM235" i="2"/>
  <c r="E235" i="2"/>
  <c r="AM234" i="2"/>
  <c r="AM233" i="2"/>
  <c r="E233" i="2"/>
  <c r="AM232" i="2"/>
  <c r="AM231" i="2"/>
  <c r="E231" i="2"/>
  <c r="AM230" i="2"/>
  <c r="AM229" i="2"/>
  <c r="E229" i="2"/>
  <c r="AM228" i="2"/>
  <c r="AM227" i="2"/>
  <c r="E227" i="2"/>
  <c r="AM226" i="2"/>
  <c r="AM225" i="2"/>
  <c r="E225" i="2"/>
  <c r="AM224" i="2"/>
  <c r="AM223" i="2"/>
  <c r="E223" i="2"/>
  <c r="AM222" i="2"/>
  <c r="AM221" i="2"/>
  <c r="E221" i="2"/>
  <c r="AM220" i="2"/>
  <c r="AM219" i="2"/>
  <c r="E219" i="2"/>
  <c r="AM218" i="2"/>
  <c r="AM217" i="2"/>
  <c r="E217" i="2"/>
  <c r="AM216" i="2"/>
  <c r="AM215" i="2"/>
  <c r="E215" i="2"/>
  <c r="AM214" i="2"/>
  <c r="AM213" i="2"/>
  <c r="E213" i="2"/>
  <c r="AM212" i="2"/>
  <c r="AM211" i="2"/>
  <c r="E211" i="2"/>
  <c r="AM210" i="2"/>
  <c r="AM209" i="2"/>
  <c r="E209" i="2"/>
  <c r="AM208" i="2"/>
  <c r="AM207" i="2"/>
  <c r="E207" i="2"/>
  <c r="AM206" i="2"/>
  <c r="AM205" i="2"/>
  <c r="E205" i="2"/>
  <c r="AM204" i="2"/>
  <c r="AM203" i="2"/>
  <c r="E203" i="2"/>
  <c r="AM202" i="2"/>
  <c r="AM201" i="2"/>
  <c r="E201" i="2"/>
  <c r="AM200" i="2"/>
  <c r="AM199" i="2"/>
  <c r="E199" i="2"/>
  <c r="AM198" i="2"/>
  <c r="AM197" i="2"/>
  <c r="E197" i="2"/>
  <c r="AM196" i="2"/>
  <c r="AM195" i="2"/>
  <c r="E195" i="2"/>
  <c r="AM194" i="2"/>
  <c r="AM193" i="2"/>
  <c r="E193" i="2"/>
  <c r="AM192" i="2"/>
  <c r="AM191" i="2"/>
  <c r="E191" i="2"/>
  <c r="AM190" i="2"/>
  <c r="AM189" i="2"/>
  <c r="E189" i="2"/>
  <c r="AM188" i="2"/>
  <c r="AM187" i="2"/>
  <c r="E187" i="2"/>
  <c r="AM186" i="2"/>
  <c r="AM185" i="2"/>
  <c r="E185" i="2"/>
  <c r="AM184" i="2"/>
  <c r="AM183" i="2"/>
  <c r="E183" i="2"/>
  <c r="AM182" i="2"/>
  <c r="AM181" i="2"/>
  <c r="E181" i="2"/>
  <c r="AM180" i="2"/>
  <c r="AM179" i="2"/>
  <c r="E179" i="2"/>
  <c r="AM178" i="2"/>
  <c r="AM177" i="2"/>
  <c r="E177" i="2"/>
  <c r="AM176" i="2"/>
  <c r="AM175" i="2"/>
  <c r="E175" i="2"/>
  <c r="AM174" i="2"/>
  <c r="AM173" i="2"/>
  <c r="E173" i="2"/>
  <c r="AM172" i="2"/>
  <c r="AM171" i="2"/>
  <c r="E171" i="2"/>
  <c r="AM170" i="2"/>
  <c r="AM169" i="2"/>
  <c r="E169" i="2"/>
  <c r="AM168" i="2"/>
  <c r="AM167" i="2"/>
  <c r="E167" i="2"/>
  <c r="AM166" i="2"/>
  <c r="AM165" i="2"/>
  <c r="E165" i="2"/>
  <c r="AM164" i="2"/>
  <c r="AM163" i="2"/>
  <c r="E163" i="2"/>
  <c r="AM162" i="2"/>
  <c r="AM161" i="2"/>
  <c r="E161" i="2"/>
  <c r="AM160" i="2"/>
  <c r="AM159" i="2"/>
  <c r="E159" i="2"/>
  <c r="AM158" i="2"/>
  <c r="AM157" i="2"/>
  <c r="E157" i="2"/>
  <c r="AM156" i="2"/>
  <c r="AM155" i="2"/>
  <c r="E155" i="2"/>
  <c r="AM154" i="2"/>
  <c r="AM153" i="2"/>
  <c r="E153" i="2"/>
  <c r="AM152" i="2"/>
  <c r="AM151" i="2"/>
  <c r="E151" i="2"/>
  <c r="AM150" i="2"/>
  <c r="AM149" i="2"/>
  <c r="E149" i="2"/>
  <c r="AM148" i="2"/>
  <c r="AM147" i="2"/>
  <c r="E147" i="2"/>
  <c r="AM146" i="2"/>
  <c r="AM145" i="2"/>
  <c r="E145" i="2"/>
  <c r="AM144" i="2"/>
  <c r="AM143" i="2"/>
  <c r="E143" i="2"/>
  <c r="AM142" i="2"/>
  <c r="AM141" i="2"/>
  <c r="E141" i="2"/>
  <c r="AM140" i="2"/>
  <c r="AM139" i="2"/>
  <c r="E139" i="2"/>
  <c r="AM138" i="2"/>
  <c r="AM137" i="2"/>
  <c r="E137" i="2"/>
  <c r="AM136" i="2"/>
  <c r="AM135" i="2"/>
  <c r="E135" i="2"/>
  <c r="AM134" i="2"/>
  <c r="AM133" i="2"/>
  <c r="E133" i="2"/>
  <c r="AM132" i="2"/>
  <c r="AM131" i="2"/>
  <c r="E131" i="2"/>
  <c r="AM130" i="2"/>
  <c r="AM129" i="2"/>
  <c r="E129" i="2"/>
  <c r="AM128" i="2"/>
  <c r="AM127" i="2"/>
  <c r="E127" i="2"/>
  <c r="AM126" i="2"/>
  <c r="AM125" i="2"/>
  <c r="E125" i="2"/>
  <c r="AM124" i="2"/>
  <c r="AM123" i="2"/>
  <c r="E123" i="2"/>
  <c r="AM122" i="2"/>
  <c r="AM121" i="2"/>
  <c r="E121" i="2"/>
  <c r="AM120" i="2"/>
  <c r="AM119" i="2"/>
  <c r="E119" i="2"/>
  <c r="AM118" i="2"/>
  <c r="AM117" i="2"/>
  <c r="E117" i="2"/>
  <c r="AM116" i="2"/>
  <c r="AM115" i="2"/>
  <c r="E115" i="2"/>
  <c r="AM114" i="2"/>
  <c r="AM113" i="2"/>
  <c r="E113" i="2"/>
  <c r="AM112" i="2"/>
  <c r="AM111" i="2"/>
  <c r="E111" i="2"/>
  <c r="AM110" i="2"/>
  <c r="AM109" i="2"/>
  <c r="E109" i="2"/>
  <c r="AM108" i="2"/>
  <c r="AM107" i="2"/>
  <c r="E107" i="2"/>
  <c r="AM106" i="2"/>
  <c r="AM105" i="2"/>
  <c r="E105" i="2"/>
  <c r="AM104" i="2"/>
  <c r="AM103" i="2"/>
  <c r="E103" i="2"/>
  <c r="AM102" i="2"/>
  <c r="AM101" i="2"/>
  <c r="E101" i="2"/>
  <c r="AM100" i="2"/>
  <c r="AM99" i="2"/>
  <c r="E99" i="2"/>
  <c r="AM98" i="2"/>
  <c r="AM97" i="2"/>
  <c r="E97" i="2"/>
  <c r="AM96" i="2"/>
  <c r="AM95" i="2"/>
  <c r="E95" i="2"/>
  <c r="AM94" i="2"/>
  <c r="AM93" i="2"/>
  <c r="E93" i="2"/>
  <c r="AM92" i="2"/>
  <c r="AM91" i="2"/>
  <c r="E91" i="2"/>
  <c r="AM90" i="2"/>
  <c r="AM89" i="2"/>
  <c r="E89" i="2"/>
  <c r="AM88" i="2"/>
  <c r="AM87" i="2"/>
  <c r="E87" i="2"/>
  <c r="AM86" i="2"/>
  <c r="AM85" i="2"/>
  <c r="E85" i="2"/>
  <c r="AM84" i="2"/>
  <c r="AM83" i="2"/>
  <c r="E83" i="2"/>
  <c r="AM82" i="2"/>
  <c r="AM81" i="2"/>
  <c r="E81" i="2"/>
  <c r="AM80" i="2"/>
  <c r="AM79" i="2"/>
  <c r="E79" i="2"/>
  <c r="AM78" i="2"/>
  <c r="AM77" i="2"/>
  <c r="E77" i="2"/>
  <c r="AM76" i="2"/>
  <c r="AM75" i="2"/>
  <c r="E75" i="2"/>
  <c r="AM74" i="2"/>
  <c r="AM73" i="2"/>
  <c r="E73" i="2"/>
  <c r="AM72" i="2"/>
  <c r="AM71" i="2"/>
  <c r="E71" i="2"/>
  <c r="AM70" i="2"/>
  <c r="AM69" i="2"/>
  <c r="E69" i="2"/>
  <c r="AM68" i="2"/>
  <c r="AM67" i="2"/>
  <c r="E67" i="2"/>
  <c r="AM66" i="2"/>
  <c r="AM65" i="2"/>
  <c r="E65" i="2"/>
  <c r="AM64" i="2"/>
  <c r="AM63" i="2"/>
  <c r="E63" i="2"/>
  <c r="AM62" i="2"/>
  <c r="AM61" i="2"/>
  <c r="E61" i="2"/>
  <c r="AM60" i="2"/>
  <c r="AM59" i="2"/>
  <c r="E59" i="2"/>
  <c r="AM58" i="2"/>
  <c r="AM57" i="2"/>
  <c r="E57" i="2"/>
  <c r="AM56" i="2"/>
  <c r="AM55" i="2"/>
  <c r="E55" i="2"/>
  <c r="AM54" i="2"/>
  <c r="AM53" i="2"/>
  <c r="E53" i="2"/>
  <c r="AM52" i="2"/>
  <c r="AM51" i="2"/>
  <c r="E51" i="2"/>
  <c r="AM50" i="2"/>
  <c r="AM49" i="2"/>
  <c r="E49" i="2"/>
  <c r="AM48" i="2"/>
  <c r="AM47" i="2"/>
  <c r="E47" i="2"/>
  <c r="AM46" i="2"/>
  <c r="AM45" i="2"/>
  <c r="E45" i="2"/>
  <c r="AM44" i="2"/>
  <c r="AM43" i="2"/>
  <c r="E43" i="2"/>
  <c r="AM42" i="2"/>
  <c r="AM41" i="2"/>
  <c r="E41" i="2"/>
  <c r="AM40" i="2"/>
  <c r="AM39" i="2"/>
  <c r="E39" i="2"/>
  <c r="AM38" i="2"/>
  <c r="AM37" i="2"/>
  <c r="E37" i="2"/>
  <c r="AM36" i="2"/>
  <c r="AM35" i="2"/>
  <c r="E35" i="2"/>
  <c r="AM34" i="2"/>
  <c r="AM33" i="2"/>
  <c r="E33" i="2"/>
  <c r="AM32" i="2"/>
  <c r="AM31" i="2"/>
  <c r="E31" i="2"/>
  <c r="AM30" i="2"/>
  <c r="AM29" i="2"/>
  <c r="E29" i="2"/>
  <c r="AM28" i="2"/>
  <c r="AM27" i="2"/>
  <c r="E27" i="2"/>
  <c r="AM26" i="2"/>
  <c r="AM25" i="2"/>
  <c r="E25" i="2"/>
  <c r="AM24" i="2"/>
  <c r="AM23" i="2"/>
  <c r="E23" i="2"/>
  <c r="AM22" i="2"/>
  <c r="AM21" i="2"/>
  <c r="E21" i="2"/>
  <c r="AM20" i="2"/>
  <c r="AM19" i="2"/>
  <c r="E19" i="2"/>
  <c r="AM18" i="2"/>
  <c r="AM17" i="2"/>
  <c r="E17" i="2"/>
  <c r="AM16" i="2"/>
  <c r="AM15" i="2"/>
  <c r="E15" i="2"/>
  <c r="AM14" i="2"/>
  <c r="AM13" i="2"/>
  <c r="E13" i="2"/>
  <c r="AM12" i="2"/>
  <c r="AM11" i="2"/>
  <c r="E11" i="2"/>
  <c r="AM10" i="2"/>
  <c r="AM9" i="2"/>
  <c r="E9" i="2"/>
  <c r="AM8" i="2"/>
  <c r="AM7" i="2"/>
  <c r="E7" i="2"/>
  <c r="AM6" i="2"/>
  <c r="AM5" i="2"/>
  <c r="E5" i="2"/>
  <c r="AM494" i="1"/>
  <c r="AP493" i="1"/>
  <c r="AO493" i="1"/>
  <c r="AN493" i="1"/>
  <c r="AM493" i="1"/>
  <c r="AM492" i="1"/>
  <c r="AP491" i="1"/>
  <c r="AO491" i="1"/>
  <c r="AN491" i="1"/>
  <c r="AM491" i="1"/>
  <c r="AM490" i="1"/>
  <c r="AP489" i="1"/>
  <c r="AO489" i="1"/>
  <c r="AN489" i="1"/>
  <c r="AM489" i="1"/>
  <c r="AM488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M486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M482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M476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M468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M466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M464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M462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M456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M452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M450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M448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O447" i="1"/>
  <c r="AN447" i="1"/>
  <c r="AM447" i="1"/>
  <c r="AM446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O445" i="1"/>
  <c r="AN445" i="1"/>
  <c r="AM445" i="1"/>
  <c r="AM444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M442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O441" i="1"/>
  <c r="AN441" i="1"/>
  <c r="AM441" i="1"/>
  <c r="AM440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M438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M432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M426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M420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M418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M410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M390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M382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M380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O379" i="1"/>
  <c r="AN379" i="1"/>
  <c r="AM379" i="1"/>
  <c r="AM378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O377" i="1"/>
  <c r="AN377" i="1"/>
  <c r="AM377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E367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E365" i="1"/>
  <c r="AM364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E363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E361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E359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E357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E355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E353" i="1"/>
  <c r="AM352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O351" i="1"/>
  <c r="AN351" i="1"/>
  <c r="AM351" i="1"/>
  <c r="E351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E349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E347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E345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E343" i="1"/>
  <c r="AM342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E341" i="1"/>
  <c r="AM340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E339" i="1"/>
  <c r="AM338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E337" i="1"/>
  <c r="AM336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E335" i="1"/>
  <c r="AM334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O333" i="1"/>
  <c r="AN333" i="1"/>
  <c r="AM333" i="1"/>
  <c r="E333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E331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E329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E327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E325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E323" i="1"/>
  <c r="AM322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O321" i="1"/>
  <c r="AN321" i="1"/>
  <c r="AM321" i="1"/>
  <c r="E321" i="1"/>
  <c r="AM320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E319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E317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E315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E313" i="1"/>
  <c r="AM312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E309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E307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E305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E303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E301" i="1"/>
  <c r="AM300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E299" i="1"/>
  <c r="AM298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E297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E295" i="1"/>
  <c r="AM294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E293" i="1"/>
  <c r="AM292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E291" i="1"/>
  <c r="AM290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E289" i="1"/>
  <c r="AM288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E287" i="1"/>
  <c r="AM286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O285" i="1"/>
  <c r="AN285" i="1"/>
  <c r="AM285" i="1"/>
  <c r="E285" i="1"/>
  <c r="AM284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E283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E281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E279" i="1"/>
  <c r="AM278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E277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E275" i="1"/>
  <c r="AM274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E273" i="1"/>
  <c r="AM272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E271" i="1"/>
  <c r="AM270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E269" i="1"/>
  <c r="AM268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E267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E265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E263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E261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E259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E257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E255" i="1"/>
  <c r="AM254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O253" i="1"/>
  <c r="AN253" i="1"/>
  <c r="AM253" i="1"/>
  <c r="E253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E251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E249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E247" i="1"/>
  <c r="AM246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E245" i="1"/>
  <c r="AM244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E243" i="1"/>
  <c r="AM242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O241" i="1"/>
  <c r="AN241" i="1"/>
  <c r="AM241" i="1"/>
  <c r="E241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E239" i="1"/>
  <c r="AM238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E237" i="1"/>
  <c r="AM236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E235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E233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E231" i="1"/>
  <c r="AM230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E229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E227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E225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E223" i="1"/>
  <c r="AM222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E221" i="1"/>
  <c r="AM220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E219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E217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E215" i="1"/>
  <c r="AM214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E213" i="1"/>
  <c r="AM212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E211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E209" i="1"/>
  <c r="AM208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E207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E205" i="1"/>
  <c r="AM204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O203" i="1"/>
  <c r="AN203" i="1"/>
  <c r="AM203" i="1"/>
  <c r="E203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E201" i="1"/>
  <c r="AM200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E199" i="1"/>
  <c r="AM198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O197" i="1"/>
  <c r="AN197" i="1"/>
  <c r="AM197" i="1"/>
  <c r="E197" i="1"/>
  <c r="AM196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O195" i="1"/>
  <c r="AN195" i="1"/>
  <c r="AM195" i="1"/>
  <c r="E195" i="1"/>
  <c r="AM194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E193" i="1"/>
  <c r="AM192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E191" i="1"/>
  <c r="AM190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E189" i="1"/>
  <c r="AM188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E187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E185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E183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E181" i="1"/>
  <c r="AM180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E179" i="1"/>
  <c r="AM178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O177" i="1"/>
  <c r="AN177" i="1"/>
  <c r="AM177" i="1"/>
  <c r="E177" i="1"/>
  <c r="AM176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E175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E173" i="1"/>
  <c r="AM172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E171" i="1"/>
  <c r="AM170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E169" i="1"/>
  <c r="AM168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O167" i="1"/>
  <c r="AN167" i="1"/>
  <c r="AM167" i="1"/>
  <c r="E167" i="1"/>
  <c r="AM166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O165" i="1"/>
  <c r="AN165" i="1"/>
  <c r="AM165" i="1"/>
  <c r="E165" i="1"/>
  <c r="AM164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E163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E161" i="1"/>
  <c r="AM160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E159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E157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E155" i="1"/>
  <c r="AM154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E153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E151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E149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E147" i="1"/>
  <c r="AM146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E145" i="1"/>
  <c r="AM144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E143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E141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E139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E137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E135" i="1"/>
  <c r="AM134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E133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E131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E129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E127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E125" i="1"/>
  <c r="AM124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E123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E121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E119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E117" i="1"/>
  <c r="AM116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E115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E113" i="1"/>
  <c r="AM112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E111" i="1"/>
  <c r="AM110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E109" i="1"/>
  <c r="AM108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E107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E105" i="1"/>
  <c r="AM104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E103" i="1"/>
  <c r="AM102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E101" i="1"/>
  <c r="AM100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E99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E97" i="1"/>
  <c r="AM96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O95" i="1"/>
  <c r="AN95" i="1"/>
  <c r="AM95" i="1"/>
  <c r="E95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E93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E91" i="1"/>
  <c r="AM90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E89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E87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E85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E83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E81" i="1"/>
  <c r="AM80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E79" i="1"/>
  <c r="AM78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E77" i="1"/>
  <c r="AM76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E75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E73" i="1"/>
  <c r="AM72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O71" i="1"/>
  <c r="AN71" i="1"/>
  <c r="AM71" i="1"/>
  <c r="E71" i="1"/>
  <c r="AM70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E69" i="1"/>
  <c r="AM68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O67" i="1"/>
  <c r="AN67" i="1"/>
  <c r="AM67" i="1"/>
  <c r="E67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E65" i="1"/>
  <c r="AM64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E63" i="1"/>
  <c r="AM62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O61" i="1"/>
  <c r="AN61" i="1"/>
  <c r="AM61" i="1"/>
  <c r="E61" i="1"/>
  <c r="AM60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O59" i="1"/>
  <c r="AN59" i="1"/>
  <c r="AM59" i="1"/>
  <c r="E59" i="1"/>
  <c r="AM58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E57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E55" i="1"/>
  <c r="AM54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E53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E51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E49" i="1"/>
  <c r="AM48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E47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E45" i="1"/>
  <c r="AM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E43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E41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E39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E37" i="1"/>
  <c r="AM36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E35" i="1"/>
  <c r="AM34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E33" i="1"/>
  <c r="AM32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E31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E29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E27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E25" i="1"/>
  <c r="AM24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E23" i="1"/>
  <c r="AM22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E21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E19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E17" i="1"/>
  <c r="AM16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O15" i="1"/>
  <c r="AN15" i="1"/>
  <c r="AM15" i="1"/>
  <c r="E15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E13" i="1"/>
  <c r="AM12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E11" i="1"/>
  <c r="AM10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O9" i="1"/>
  <c r="AN9" i="1"/>
  <c r="AM9" i="1"/>
  <c r="E9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E7" i="1"/>
  <c r="AM6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O5" i="1"/>
  <c r="AN5" i="1"/>
  <c r="AM5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Thi Hoai</author>
    <author>Phan Thi Toi</author>
  </authors>
  <commentList>
    <comment ref="H35" authorId="0" shapeId="0" xr:uid="{F6C18656-B498-428B-BE92-94784FF98543}">
      <text>
        <r>
          <rPr>
            <b/>
            <sz val="9"/>
            <color indexed="81"/>
            <rFont val="Tahoma"/>
            <family val="2"/>
          </rPr>
          <t>Nguyen Thi Hoai:</t>
        </r>
        <r>
          <rPr>
            <sz val="9"/>
            <color indexed="81"/>
            <rFont val="Tahoma"/>
            <family val="2"/>
          </rPr>
          <t xml:space="preserve">
KHACH HANG </t>
        </r>
      </text>
    </comment>
    <comment ref="O35" authorId="0" shapeId="0" xr:uid="{41D156F8-C510-42C2-B5CD-BE18AAC9726C}">
      <text>
        <r>
          <rPr>
            <b/>
            <sz val="9"/>
            <color indexed="81"/>
            <rFont val="Tahoma"/>
            <family val="2"/>
          </rPr>
          <t>Nguyen Thi Hoai:</t>
        </r>
        <r>
          <rPr>
            <sz val="9"/>
            <color indexed="81"/>
            <rFont val="Tahoma"/>
            <family val="2"/>
          </rPr>
          <t xml:space="preserve">
KHACH HANG </t>
        </r>
      </text>
    </comment>
    <comment ref="AC35" authorId="0" shapeId="0" xr:uid="{75A8C4A5-EBF0-40B9-8330-32A3A8485657}">
      <text>
        <r>
          <rPr>
            <b/>
            <sz val="9"/>
            <color indexed="81"/>
            <rFont val="Tahoma"/>
            <family val="2"/>
          </rPr>
          <t>Nguyen Thi Hoai:</t>
        </r>
        <r>
          <rPr>
            <sz val="9"/>
            <color indexed="81"/>
            <rFont val="Tahoma"/>
            <family val="2"/>
          </rPr>
          <t xml:space="preserve">
KHACH HANG </t>
        </r>
      </text>
    </comment>
    <comment ref="H325" authorId="1" shapeId="0" xr:uid="{E58AD3DE-75DA-4E02-97CB-73FBF410763D}">
      <text>
        <r>
          <rPr>
            <b/>
            <sz val="9"/>
            <color indexed="81"/>
            <rFont val="Tahoma"/>
            <family val="2"/>
          </rPr>
          <t>Phan Thi Toi:</t>
        </r>
        <r>
          <rPr>
            <sz val="9"/>
            <color indexed="81"/>
            <rFont val="Tahoma"/>
            <family val="2"/>
          </rPr>
          <t xml:space="preserve">
khach hàng</t>
        </r>
      </text>
    </comment>
    <comment ref="O325" authorId="1" shapeId="0" xr:uid="{1CA6B995-D708-433E-8362-4C872CCC58CC}">
      <text>
        <r>
          <rPr>
            <b/>
            <sz val="9"/>
            <color indexed="81"/>
            <rFont val="Tahoma"/>
            <family val="2"/>
          </rPr>
          <t>Phan Thi Toi:</t>
        </r>
        <r>
          <rPr>
            <sz val="9"/>
            <color indexed="81"/>
            <rFont val="Tahoma"/>
            <family val="2"/>
          </rPr>
          <t xml:space="preserve">
khach hàng</t>
        </r>
      </text>
    </comment>
    <comment ref="AC325" authorId="1" shapeId="0" xr:uid="{E0193F58-932F-45C2-8A64-50458D1AAD46}">
      <text>
        <r>
          <rPr>
            <b/>
            <sz val="9"/>
            <color indexed="81"/>
            <rFont val="Tahoma"/>
            <family val="2"/>
          </rPr>
          <t>Phan Thi Toi:</t>
        </r>
        <r>
          <rPr>
            <sz val="9"/>
            <color indexed="81"/>
            <rFont val="Tahoma"/>
            <family val="2"/>
          </rPr>
          <t xml:space="preserve">
khach hàng</t>
        </r>
      </text>
    </comment>
  </commentList>
</comments>
</file>

<file path=xl/sharedStrings.xml><?xml version="1.0" encoding="utf-8"?>
<sst xmlns="http://schemas.openxmlformats.org/spreadsheetml/2006/main" count="10265" uniqueCount="950">
  <si>
    <t>Funing Precision Component
Co.,Limited</t>
  </si>
  <si>
    <t>MST（税号）: ……………………</t>
  </si>
  <si>
    <t>TT</t>
  </si>
  <si>
    <t>單位</t>
    <phoneticPr fontId="5" type="noConversion"/>
  </si>
  <si>
    <t>Bộ phận
部門</t>
  </si>
  <si>
    <t>Tổng cộng</t>
  </si>
  <si>
    <t>二</t>
    <phoneticPr fontId="5" type="noConversion"/>
  </si>
  <si>
    <t>三</t>
    <phoneticPr fontId="5" type="noConversion"/>
  </si>
  <si>
    <t>四</t>
    <phoneticPr fontId="5" type="noConversion"/>
  </si>
  <si>
    <t>五</t>
    <phoneticPr fontId="5" type="noConversion"/>
  </si>
  <si>
    <t>六</t>
    <phoneticPr fontId="5" type="noConversion"/>
  </si>
  <si>
    <t>日</t>
    <phoneticPr fontId="5" type="noConversion"/>
  </si>
  <si>
    <t>一</t>
    <phoneticPr fontId="5" type="noConversion"/>
  </si>
  <si>
    <t>O</t>
    <phoneticPr fontId="9" type="noConversion"/>
  </si>
  <si>
    <t>LV</t>
  </si>
  <si>
    <t>N</t>
  </si>
  <si>
    <t>V</t>
  </si>
  <si>
    <t>B</t>
  </si>
  <si>
    <t>BL</t>
    <phoneticPr fontId="9" type="noConversion"/>
  </si>
  <si>
    <t>BT</t>
    <phoneticPr fontId="9" type="noConversion"/>
  </si>
  <si>
    <t>KT</t>
    <phoneticPr fontId="9" type="noConversion"/>
  </si>
  <si>
    <t>L</t>
    <phoneticPr fontId="9" type="noConversion"/>
  </si>
  <si>
    <t>D</t>
    <phoneticPr fontId="9" type="noConversion"/>
  </si>
  <si>
    <t>K</t>
  </si>
  <si>
    <t>H</t>
  </si>
  <si>
    <t>T</t>
  </si>
  <si>
    <t>CT</t>
  </si>
  <si>
    <t>A</t>
  </si>
  <si>
    <t>TS</t>
  </si>
  <si>
    <t>P</t>
  </si>
  <si>
    <t>C</t>
    <phoneticPr fontId="5" type="noConversion"/>
  </si>
  <si>
    <t>TT</t>
    <phoneticPr fontId="5" type="noConversion"/>
  </si>
  <si>
    <t>MNV
工號</t>
    <phoneticPr fontId="5" type="noConversion"/>
  </si>
  <si>
    <r>
      <t xml:space="preserve">Bộ phận
</t>
    </r>
    <r>
      <rPr>
        <sz val="8"/>
        <rFont val="細明體"/>
        <family val="3"/>
        <charset val="136"/>
      </rPr>
      <t>部門</t>
    </r>
    <phoneticPr fontId="5" type="noConversion"/>
  </si>
  <si>
    <r>
      <t xml:space="preserve">Ngày vào
</t>
    </r>
    <r>
      <rPr>
        <sz val="8"/>
        <rFont val="細明體"/>
        <family val="3"/>
        <charset val="136"/>
      </rPr>
      <t>入廠日期</t>
    </r>
    <phoneticPr fontId="5" type="noConversion"/>
  </si>
  <si>
    <t>Sun</t>
    <phoneticPr fontId="9" type="noConversion"/>
  </si>
  <si>
    <t>CPEII</t>
    <phoneticPr fontId="9" type="noConversion"/>
  </si>
  <si>
    <t>QA</t>
    <phoneticPr fontId="9" type="noConversion"/>
  </si>
  <si>
    <t>Ca 3</t>
  </si>
  <si>
    <t>V0901757</t>
    <phoneticPr fontId="9" type="noConversion"/>
  </si>
  <si>
    <t>Chu Thị Thuỷ</t>
    <phoneticPr fontId="9" type="noConversion"/>
  </si>
  <si>
    <t>周氏水</t>
    <phoneticPr fontId="21" type="noConversion"/>
  </si>
  <si>
    <t>V0901763</t>
    <phoneticPr fontId="9" type="noConversion"/>
  </si>
  <si>
    <t>Nguyễn Thị Hiên</t>
    <phoneticPr fontId="9" type="noConversion"/>
  </si>
  <si>
    <t>阮氏軒</t>
    <phoneticPr fontId="21" type="noConversion"/>
  </si>
  <si>
    <t>V0901944</t>
    <phoneticPr fontId="9" type="noConversion"/>
  </si>
  <si>
    <t>Nguyễn Thị Vân</t>
    <phoneticPr fontId="9" type="noConversion"/>
  </si>
  <si>
    <t>阮氏云</t>
    <phoneticPr fontId="21" type="noConversion"/>
  </si>
  <si>
    <t>V0902326</t>
    <phoneticPr fontId="9" type="noConversion"/>
  </si>
  <si>
    <t>Hoàng Văn Thương</t>
    <phoneticPr fontId="9" type="noConversion"/>
  </si>
  <si>
    <t>黃文商</t>
    <phoneticPr fontId="21" type="noConversion"/>
  </si>
  <si>
    <t>V0901770</t>
    <phoneticPr fontId="9" type="noConversion"/>
  </si>
  <si>
    <t>NguyễnThị Hiền</t>
    <phoneticPr fontId="9" type="noConversion"/>
  </si>
  <si>
    <t>阮氏賢</t>
    <phoneticPr fontId="21" type="noConversion"/>
  </si>
  <si>
    <t>V0903938</t>
    <phoneticPr fontId="9" type="noConversion"/>
  </si>
  <si>
    <t>Vũ Thị Thái</t>
    <phoneticPr fontId="9" type="noConversion"/>
  </si>
  <si>
    <t>武氏泰</t>
    <phoneticPr fontId="21" type="noConversion"/>
  </si>
  <si>
    <t>V0902964</t>
    <phoneticPr fontId="9" type="noConversion"/>
  </si>
  <si>
    <t>Linh Bích Nguyệt</t>
    <phoneticPr fontId="9" type="noConversion"/>
  </si>
  <si>
    <t>玲碧月</t>
    <phoneticPr fontId="21" type="noConversion"/>
  </si>
  <si>
    <t>V0903666</t>
    <phoneticPr fontId="9" type="noConversion"/>
  </si>
  <si>
    <t>Phạm Ngọc Thích</t>
    <phoneticPr fontId="9" type="noConversion"/>
  </si>
  <si>
    <t>範玉喜</t>
    <phoneticPr fontId="21" type="noConversion"/>
  </si>
  <si>
    <t>V0901665</t>
    <phoneticPr fontId="9" type="noConversion"/>
  </si>
  <si>
    <t>Vi Thị Ngâm</t>
    <phoneticPr fontId="9" type="noConversion"/>
  </si>
  <si>
    <t>韋氏飲</t>
    <phoneticPr fontId="21" type="noConversion"/>
  </si>
  <si>
    <t>V0904727</t>
    <phoneticPr fontId="9" type="noConversion"/>
  </si>
  <si>
    <t>Nguyễn Văn Lê</t>
    <phoneticPr fontId="9" type="noConversion"/>
  </si>
  <si>
    <t>阮文黎</t>
    <phoneticPr fontId="21" type="noConversion"/>
  </si>
  <si>
    <t>V0905359</t>
    <phoneticPr fontId="9" type="noConversion"/>
  </si>
  <si>
    <t>Nguyễn Văn Cường</t>
    <phoneticPr fontId="9" type="noConversion"/>
  </si>
  <si>
    <t>阮文強</t>
    <phoneticPr fontId="21" type="noConversion"/>
  </si>
  <si>
    <t>V0905723</t>
    <phoneticPr fontId="9" type="noConversion"/>
  </si>
  <si>
    <t>Hoàng Thị Tranh</t>
    <phoneticPr fontId="9" type="noConversion"/>
  </si>
  <si>
    <t>黃氏妝</t>
    <phoneticPr fontId="21" type="noConversion"/>
  </si>
  <si>
    <t>V0905726</t>
    <phoneticPr fontId="9" type="noConversion"/>
  </si>
  <si>
    <t>Đặng Thị Hồng Gấm</t>
    <phoneticPr fontId="9" type="noConversion"/>
  </si>
  <si>
    <t>鄧氏紅錦</t>
    <phoneticPr fontId="21" type="noConversion"/>
  </si>
  <si>
    <t>V0905704</t>
    <phoneticPr fontId="9" type="noConversion"/>
  </si>
  <si>
    <t>Đặng Thị Thái</t>
    <phoneticPr fontId="9" type="noConversion"/>
  </si>
  <si>
    <t>鄧氏泰</t>
    <phoneticPr fontId="21" type="noConversion"/>
  </si>
  <si>
    <t>V0906129</t>
    <phoneticPr fontId="9" type="noConversion"/>
  </si>
  <si>
    <t>Chu Thị Êm</t>
    <phoneticPr fontId="9" type="noConversion"/>
  </si>
  <si>
    <t>周氏安</t>
    <phoneticPr fontId="21" type="noConversion"/>
  </si>
  <si>
    <t>V0907063</t>
    <phoneticPr fontId="9" type="noConversion"/>
  </si>
  <si>
    <t>Triệu Thị Loan</t>
    <phoneticPr fontId="9" type="noConversion"/>
  </si>
  <si>
    <t>趙氏鸞</t>
    <phoneticPr fontId="21" type="noConversion"/>
  </si>
  <si>
    <t>V0907254</t>
    <phoneticPr fontId="9" type="noConversion"/>
  </si>
  <si>
    <t>Trịnh Thị Thu Hồng</t>
    <phoneticPr fontId="9" type="noConversion"/>
  </si>
  <si>
    <t>鄭氏青紅</t>
    <phoneticPr fontId="21" type="noConversion"/>
  </si>
  <si>
    <t>V0908258</t>
    <phoneticPr fontId="9" type="noConversion"/>
  </si>
  <si>
    <t>Nguyễn Thị Chiên</t>
    <phoneticPr fontId="9" type="noConversion"/>
  </si>
  <si>
    <t>阮氏沾</t>
    <phoneticPr fontId="21" type="noConversion"/>
  </si>
  <si>
    <t>V0909441</t>
    <phoneticPr fontId="9" type="noConversion"/>
  </si>
  <si>
    <t>Nguyễn Thị Hoài</t>
    <phoneticPr fontId="9" type="noConversion"/>
  </si>
  <si>
    <t>阮氏懷</t>
    <phoneticPr fontId="21" type="noConversion"/>
  </si>
  <si>
    <t>V0910413</t>
    <phoneticPr fontId="9" type="noConversion"/>
  </si>
  <si>
    <t>Cao Thị Hường</t>
    <phoneticPr fontId="9" type="noConversion"/>
  </si>
  <si>
    <t xml:space="preserve">高氏紅 </t>
    <phoneticPr fontId="21" type="noConversion"/>
  </si>
  <si>
    <t>V0910764</t>
    <phoneticPr fontId="9" type="noConversion"/>
  </si>
  <si>
    <t>Nguyễn Thị Mai</t>
    <phoneticPr fontId="9" type="noConversion"/>
  </si>
  <si>
    <t>阮氏梅</t>
    <phoneticPr fontId="21" type="noConversion"/>
  </si>
  <si>
    <t>V0904830</t>
    <phoneticPr fontId="9" type="noConversion"/>
  </si>
  <si>
    <t>Thân Mậu Hậu</t>
    <phoneticPr fontId="9" type="noConversion"/>
  </si>
  <si>
    <r>
      <t>申戊后</t>
    </r>
    <r>
      <rPr>
        <sz val="8"/>
        <rFont val="Times New Roman"/>
        <family val="1"/>
      </rPr>
      <t xml:space="preserve"> </t>
    </r>
    <phoneticPr fontId="21" type="noConversion"/>
  </si>
  <si>
    <t>V0904069</t>
    <phoneticPr fontId="9" type="noConversion"/>
  </si>
  <si>
    <t>Nguyễn Đức Hợp</t>
    <phoneticPr fontId="9" type="noConversion"/>
  </si>
  <si>
    <t>阮德合</t>
    <phoneticPr fontId="21" type="noConversion"/>
  </si>
  <si>
    <t>V1300036</t>
    <phoneticPr fontId="9" type="noConversion"/>
  </si>
  <si>
    <t>Nguyễn Minh Hảo</t>
    <phoneticPr fontId="9" type="noConversion"/>
  </si>
  <si>
    <t>阮明好</t>
    <phoneticPr fontId="21" type="noConversion"/>
  </si>
  <si>
    <t>V1300144</t>
    <phoneticPr fontId="9" type="noConversion"/>
  </si>
  <si>
    <t>Nguyễn Thị Huyền</t>
    <phoneticPr fontId="9" type="noConversion"/>
  </si>
  <si>
    <r>
      <t>阮氏玄</t>
    </r>
    <r>
      <rPr>
        <sz val="8"/>
        <rFont val="Times New Roman"/>
        <family val="1"/>
      </rPr>
      <t xml:space="preserve"> </t>
    </r>
    <phoneticPr fontId="21" type="noConversion"/>
  </si>
  <si>
    <t>V0904380</t>
    <phoneticPr fontId="9" type="noConversion"/>
  </si>
  <si>
    <t>Ma Thị Vỳ</t>
    <phoneticPr fontId="9" type="noConversion"/>
  </si>
  <si>
    <t>麻氏偉</t>
    <phoneticPr fontId="21" type="noConversion"/>
  </si>
  <si>
    <t>V1300263</t>
    <phoneticPr fontId="9" type="noConversion"/>
  </si>
  <si>
    <t>Nguyễn Thị Sang</t>
    <phoneticPr fontId="9" type="noConversion"/>
  </si>
  <si>
    <t>阮氏裳</t>
    <phoneticPr fontId="21" type="noConversion"/>
  </si>
  <si>
    <t>V0910216</t>
    <phoneticPr fontId="9" type="noConversion"/>
  </si>
  <si>
    <t>Trần Thị Tuất</t>
    <phoneticPr fontId="9" type="noConversion"/>
  </si>
  <si>
    <t>陳氏戌</t>
    <phoneticPr fontId="21" type="noConversion"/>
  </si>
  <si>
    <t>V0907654</t>
    <phoneticPr fontId="9" type="noConversion"/>
  </si>
  <si>
    <t>Nguyễn Thị Thảo</t>
    <phoneticPr fontId="9" type="noConversion"/>
  </si>
  <si>
    <t>阮氏草</t>
    <phoneticPr fontId="21" type="noConversion"/>
  </si>
  <si>
    <t>V0912442</t>
    <phoneticPr fontId="9" type="noConversion"/>
  </si>
  <si>
    <t>Lý Thị Thìn</t>
    <phoneticPr fontId="9" type="noConversion"/>
  </si>
  <si>
    <t>李氏龍</t>
    <phoneticPr fontId="21" type="noConversion"/>
  </si>
  <si>
    <t>V0912520</t>
    <phoneticPr fontId="9" type="noConversion"/>
  </si>
  <si>
    <t>Nguyễn Thị Thông</t>
    <phoneticPr fontId="9" type="noConversion"/>
  </si>
  <si>
    <r>
      <t>阮氏通</t>
    </r>
    <r>
      <rPr>
        <sz val="8"/>
        <rFont val="Times New Roman"/>
        <family val="1"/>
      </rPr>
      <t xml:space="preserve"> </t>
    </r>
    <phoneticPr fontId="21" type="noConversion"/>
  </si>
  <si>
    <t>V0912678</t>
    <phoneticPr fontId="9" type="noConversion"/>
  </si>
  <si>
    <t>Trần Thị Liềng</t>
    <phoneticPr fontId="9" type="noConversion"/>
  </si>
  <si>
    <t>陳氏連</t>
    <phoneticPr fontId="21" type="noConversion"/>
  </si>
  <si>
    <t>V0912788</t>
    <phoneticPr fontId="9" type="noConversion"/>
  </si>
  <si>
    <t>Nguyễn Thị Lý</t>
    <phoneticPr fontId="9" type="noConversion"/>
  </si>
  <si>
    <t>阮氏李</t>
    <phoneticPr fontId="21" type="noConversion"/>
  </si>
  <si>
    <t>V0912794</t>
    <phoneticPr fontId="9" type="noConversion"/>
  </si>
  <si>
    <t>Nông Thị Lướt</t>
    <phoneticPr fontId="9" type="noConversion"/>
  </si>
  <si>
    <t>農氏飛</t>
    <phoneticPr fontId="21" type="noConversion"/>
  </si>
  <si>
    <t>V0913035</t>
    <phoneticPr fontId="9" type="noConversion"/>
  </si>
  <si>
    <t>Đỗ Thị Hậu</t>
    <phoneticPr fontId="9" type="noConversion"/>
  </si>
  <si>
    <t>杜氏后</t>
    <phoneticPr fontId="21" type="noConversion"/>
  </si>
  <si>
    <t>V0913181</t>
    <phoneticPr fontId="9" type="noConversion"/>
  </si>
  <si>
    <t>Nguyễn Thị Ngọc Ánh</t>
    <phoneticPr fontId="9" type="noConversion"/>
  </si>
  <si>
    <t>阮氏玉映</t>
    <phoneticPr fontId="21" type="noConversion"/>
  </si>
  <si>
    <t>V0913217</t>
    <phoneticPr fontId="9" type="noConversion"/>
  </si>
  <si>
    <t>Đào Thị Hương</t>
    <phoneticPr fontId="9" type="noConversion"/>
  </si>
  <si>
    <t>陶氏香</t>
    <phoneticPr fontId="21" type="noConversion"/>
  </si>
  <si>
    <t>V0913286</t>
    <phoneticPr fontId="9" type="noConversion"/>
  </si>
  <si>
    <t>Nguyễn Thị Lương</t>
    <phoneticPr fontId="9" type="noConversion"/>
  </si>
  <si>
    <t>阮氏梁</t>
    <phoneticPr fontId="21" type="noConversion"/>
  </si>
  <si>
    <t>V0913825</t>
    <phoneticPr fontId="9" type="noConversion"/>
  </si>
  <si>
    <t>Nguyễn Thị Hồng Tâm</t>
    <phoneticPr fontId="9" type="noConversion"/>
  </si>
  <si>
    <t>阮氏紅心</t>
    <phoneticPr fontId="21" type="noConversion"/>
  </si>
  <si>
    <t>V0913858</t>
    <phoneticPr fontId="9" type="noConversion"/>
  </si>
  <si>
    <t>Lưu Văn Trung</t>
    <phoneticPr fontId="9" type="noConversion"/>
  </si>
  <si>
    <t>劉文忠</t>
    <phoneticPr fontId="21" type="noConversion"/>
  </si>
  <si>
    <t>V0913830</t>
    <phoneticPr fontId="9" type="noConversion"/>
  </si>
  <si>
    <t>Đỗ Văn Nam</t>
    <phoneticPr fontId="9" type="noConversion"/>
  </si>
  <si>
    <t>杜文南</t>
    <phoneticPr fontId="21" type="noConversion"/>
  </si>
  <si>
    <t>V0915349</t>
    <phoneticPr fontId="9" type="noConversion"/>
  </si>
  <si>
    <t>Đỗ Thị Hòa</t>
    <phoneticPr fontId="9" type="noConversion"/>
  </si>
  <si>
    <t>杜氏和</t>
    <phoneticPr fontId="21" type="noConversion"/>
  </si>
  <si>
    <t>V0915354</t>
    <phoneticPr fontId="9" type="noConversion"/>
  </si>
  <si>
    <r>
      <t>Lương Ki</t>
    </r>
    <r>
      <rPr>
        <sz val="8"/>
        <rFont val="細明體"/>
        <family val="3"/>
        <charset val="136"/>
      </rPr>
      <t>ề</t>
    </r>
    <r>
      <rPr>
        <sz val="8"/>
        <rFont val="Times New Roman"/>
        <family val="1"/>
      </rPr>
      <t>u Oanh</t>
    </r>
    <phoneticPr fontId="9" type="noConversion"/>
  </si>
  <si>
    <t>梁橋鶯</t>
    <phoneticPr fontId="21" type="noConversion"/>
  </si>
  <si>
    <t>V0915357</t>
    <phoneticPr fontId="9" type="noConversion"/>
  </si>
  <si>
    <t>Ngô Hồng Nhung</t>
    <phoneticPr fontId="9" type="noConversion"/>
  </si>
  <si>
    <t>吳紅絨</t>
    <phoneticPr fontId="21" type="noConversion"/>
  </si>
  <si>
    <t>V0912333</t>
    <phoneticPr fontId="9" type="noConversion"/>
  </si>
  <si>
    <t>Vũ Thị Đào</t>
    <phoneticPr fontId="9" type="noConversion"/>
  </si>
  <si>
    <t>武氏桃</t>
    <phoneticPr fontId="21" type="noConversion"/>
  </si>
  <si>
    <t>V0301290</t>
    <phoneticPr fontId="9" type="noConversion"/>
  </si>
  <si>
    <t>Nguyễn Thị Liễu</t>
    <phoneticPr fontId="9" type="noConversion"/>
  </si>
  <si>
    <t>阮氏柳</t>
    <phoneticPr fontId="21" type="noConversion"/>
  </si>
  <si>
    <t>V0916126</t>
    <phoneticPr fontId="9" type="noConversion"/>
  </si>
  <si>
    <t>Trần Văn Tùng</t>
    <phoneticPr fontId="9" type="noConversion"/>
  </si>
  <si>
    <t>陳文松</t>
    <phoneticPr fontId="21" type="noConversion"/>
  </si>
  <si>
    <t>V0916140</t>
    <phoneticPr fontId="9" type="noConversion"/>
  </si>
  <si>
    <t>Đặng Thúy Hồng</t>
    <phoneticPr fontId="9" type="noConversion"/>
  </si>
  <si>
    <t>鄧翠紅</t>
    <phoneticPr fontId="21" type="noConversion"/>
  </si>
  <si>
    <t>V0916246</t>
    <phoneticPr fontId="9" type="noConversion"/>
  </si>
  <si>
    <t>Vi Thị Hiện</t>
    <phoneticPr fontId="9" type="noConversion"/>
  </si>
  <si>
    <t>韋氏顯</t>
    <phoneticPr fontId="21" type="noConversion"/>
  </si>
  <si>
    <t>V0916459</t>
    <phoneticPr fontId="9" type="noConversion"/>
  </si>
  <si>
    <t>Trịnh Văn Thắng</t>
    <phoneticPr fontId="9" type="noConversion"/>
  </si>
  <si>
    <t>鄭文生</t>
    <phoneticPr fontId="21" type="noConversion"/>
  </si>
  <si>
    <t>V0916596</t>
    <phoneticPr fontId="9" type="noConversion"/>
  </si>
  <si>
    <t>'Đinh Văn Tân</t>
    <phoneticPr fontId="9" type="noConversion"/>
  </si>
  <si>
    <r>
      <t>'</t>
    </r>
    <r>
      <rPr>
        <sz val="8"/>
        <rFont val="細明體"/>
        <family val="3"/>
        <charset val="136"/>
      </rPr>
      <t>丁文新</t>
    </r>
    <phoneticPr fontId="21" type="noConversion"/>
  </si>
  <si>
    <t>V0916937</t>
    <phoneticPr fontId="9" type="noConversion"/>
  </si>
  <si>
    <t>'Nguyễn Văn Thịnh</t>
    <phoneticPr fontId="9" type="noConversion"/>
  </si>
  <si>
    <t>阮文盛</t>
    <phoneticPr fontId="21" type="noConversion"/>
  </si>
  <si>
    <t>V0917274</t>
    <phoneticPr fontId="9" type="noConversion"/>
  </si>
  <si>
    <r>
      <t>Hoàng Thị Tuy</t>
    </r>
    <r>
      <rPr>
        <sz val="8"/>
        <rFont val="細明體"/>
        <family val="3"/>
        <charset val="136"/>
      </rPr>
      <t>ế</t>
    </r>
    <r>
      <rPr>
        <sz val="8"/>
        <rFont val="Times New Roman"/>
        <family val="1"/>
      </rPr>
      <t>t Nhung</t>
    </r>
    <phoneticPr fontId="9" type="noConversion"/>
  </si>
  <si>
    <t>黃氏雪蓉</t>
    <phoneticPr fontId="21" type="noConversion"/>
  </si>
  <si>
    <t>V0902669</t>
    <phoneticPr fontId="9" type="noConversion"/>
  </si>
  <si>
    <t>Nguyễn Thị Phượng</t>
    <phoneticPr fontId="9" type="noConversion"/>
  </si>
  <si>
    <t>阮氏鳳</t>
    <phoneticPr fontId="21" type="noConversion"/>
  </si>
  <si>
    <t>V0917612</t>
    <phoneticPr fontId="9" type="noConversion"/>
  </si>
  <si>
    <t>Hoàng Văn Nam</t>
    <phoneticPr fontId="9" type="noConversion"/>
  </si>
  <si>
    <t>黃文南</t>
    <phoneticPr fontId="21" type="noConversion"/>
  </si>
  <si>
    <t>V0917738</t>
    <phoneticPr fontId="9" type="noConversion"/>
  </si>
  <si>
    <t>Đặng Thị Mai</t>
    <phoneticPr fontId="9" type="noConversion"/>
  </si>
  <si>
    <t>鄧氏梅</t>
    <phoneticPr fontId="21" type="noConversion"/>
  </si>
  <si>
    <t>V0917740</t>
    <phoneticPr fontId="9" type="noConversion"/>
  </si>
  <si>
    <t>Lại Thị Phương</t>
    <phoneticPr fontId="9" type="noConversion"/>
  </si>
  <si>
    <t>賴氏芳</t>
    <phoneticPr fontId="21" type="noConversion"/>
  </si>
  <si>
    <t>V0917743</t>
    <phoneticPr fontId="9" type="noConversion"/>
  </si>
  <si>
    <t>Nguyễn Đức Hoan</t>
    <phoneticPr fontId="9" type="noConversion"/>
  </si>
  <si>
    <t>阮德喜</t>
    <phoneticPr fontId="21" type="noConversion"/>
  </si>
  <si>
    <t>V0917919</t>
    <phoneticPr fontId="9" type="noConversion"/>
  </si>
  <si>
    <t>Hoàng Thị Mảnh</t>
    <phoneticPr fontId="9" type="noConversion"/>
  </si>
  <si>
    <t>黃氏孟</t>
    <phoneticPr fontId="21" type="noConversion"/>
  </si>
  <si>
    <t>V0917936</t>
    <phoneticPr fontId="9" type="noConversion"/>
  </si>
  <si>
    <t>Nguyễn Văn Hoàng</t>
    <phoneticPr fontId="9" type="noConversion"/>
  </si>
  <si>
    <t>阮文黃</t>
    <phoneticPr fontId="21" type="noConversion"/>
  </si>
  <si>
    <t>V0918529</t>
    <phoneticPr fontId="9" type="noConversion"/>
  </si>
  <si>
    <t>Giáp Thị Lụa</t>
    <phoneticPr fontId="9" type="noConversion"/>
  </si>
  <si>
    <t>甲氏綢</t>
    <phoneticPr fontId="21" type="noConversion"/>
  </si>
  <si>
    <t>V0918995</t>
    <phoneticPr fontId="9" type="noConversion"/>
  </si>
  <si>
    <t>Mai Văn Việt</t>
    <phoneticPr fontId="9" type="noConversion"/>
  </si>
  <si>
    <t>梅文越</t>
    <phoneticPr fontId="21" type="noConversion"/>
  </si>
  <si>
    <t>V0919055</t>
    <phoneticPr fontId="9" type="noConversion"/>
  </si>
  <si>
    <t>Nguyễn Thị Hường</t>
    <phoneticPr fontId="9" type="noConversion"/>
  </si>
  <si>
    <t>阮氏紅</t>
    <phoneticPr fontId="21" type="noConversion"/>
  </si>
  <si>
    <t>V0919125</t>
    <phoneticPr fontId="9" type="noConversion"/>
  </si>
  <si>
    <t>Nguyễn Thị Hồng</t>
    <phoneticPr fontId="9" type="noConversion"/>
  </si>
  <si>
    <t>V0919166</t>
    <phoneticPr fontId="9" type="noConversion"/>
  </si>
  <si>
    <t>Nguyễn Thị Thanh Hương</t>
    <phoneticPr fontId="9" type="noConversion"/>
  </si>
  <si>
    <t>阮氏青香</t>
    <phoneticPr fontId="21" type="noConversion"/>
  </si>
  <si>
    <t>V0918266</t>
    <phoneticPr fontId="9" type="noConversion"/>
  </si>
  <si>
    <t>Vi Thị Phương</t>
    <phoneticPr fontId="9" type="noConversion"/>
  </si>
  <si>
    <r>
      <t>韋氏芳</t>
    </r>
    <r>
      <rPr>
        <sz val="12"/>
        <color indexed="8"/>
        <rFont val="Times New Roman"/>
        <family val="1"/>
      </rPr>
      <t xml:space="preserve"> </t>
    </r>
    <phoneticPr fontId="21" type="noConversion"/>
  </si>
  <si>
    <t>V0919355</t>
    <phoneticPr fontId="9" type="noConversion"/>
  </si>
  <si>
    <t>Lý Quang Vũ</t>
    <phoneticPr fontId="9" type="noConversion"/>
  </si>
  <si>
    <t>李光武</t>
    <phoneticPr fontId="21" type="noConversion"/>
  </si>
  <si>
    <t>V0919867</t>
    <phoneticPr fontId="9" type="noConversion"/>
  </si>
  <si>
    <t>Nguyễn Thị Hương</t>
    <phoneticPr fontId="9" type="noConversion"/>
  </si>
  <si>
    <t>阮氏香</t>
    <phoneticPr fontId="21" type="noConversion"/>
  </si>
  <si>
    <t>V0919942</t>
    <phoneticPr fontId="9" type="noConversion"/>
  </si>
  <si>
    <t>Hà Văn Thiệu</t>
    <phoneticPr fontId="9" type="noConversion"/>
  </si>
  <si>
    <t>何文紹</t>
    <phoneticPr fontId="21" type="noConversion"/>
  </si>
  <si>
    <t>V0920015</t>
    <phoneticPr fontId="9" type="noConversion"/>
  </si>
  <si>
    <t>Nguyễn Thị Thoan</t>
    <phoneticPr fontId="9" type="noConversion"/>
  </si>
  <si>
    <t>阮氏團</t>
    <phoneticPr fontId="21" type="noConversion"/>
  </si>
  <si>
    <t>V0920456</t>
    <phoneticPr fontId="9" type="noConversion"/>
  </si>
  <si>
    <r>
      <t>Nguyễn Hữu Chi</t>
    </r>
    <r>
      <rPr>
        <sz val="10"/>
        <rFont val="細明體"/>
        <family val="3"/>
        <charset val="136"/>
      </rPr>
      <t>ế</t>
    </r>
    <r>
      <rPr>
        <sz val="10"/>
        <rFont val="Times New Roman"/>
        <family val="1"/>
      </rPr>
      <t>n</t>
    </r>
    <phoneticPr fontId="9" type="noConversion"/>
  </si>
  <si>
    <t>阮友戰</t>
    <phoneticPr fontId="21" type="noConversion"/>
  </si>
  <si>
    <t>V0920473</t>
    <phoneticPr fontId="9" type="noConversion"/>
  </si>
  <si>
    <t>Dương Thị Sầm</t>
    <phoneticPr fontId="9" type="noConversion"/>
  </si>
  <si>
    <t>楊氏山</t>
    <phoneticPr fontId="21" type="noConversion"/>
  </si>
  <si>
    <t>V0920646</t>
    <phoneticPr fontId="9" type="noConversion"/>
  </si>
  <si>
    <t>Hoàng Phương Anh</t>
    <phoneticPr fontId="9" type="noConversion"/>
  </si>
  <si>
    <t>黃芳英</t>
    <phoneticPr fontId="21" type="noConversion"/>
  </si>
  <si>
    <t>V0922210</t>
    <phoneticPr fontId="9" type="noConversion"/>
  </si>
  <si>
    <r>
      <t>Nguyễn Văn X</t>
    </r>
    <r>
      <rPr>
        <sz val="12"/>
        <rFont val="細明體"/>
        <family val="3"/>
        <charset val="136"/>
      </rPr>
      <t>ế</t>
    </r>
    <r>
      <rPr>
        <sz val="12"/>
        <rFont val="Times New Roman"/>
        <family val="1"/>
      </rPr>
      <t>p</t>
    </r>
    <phoneticPr fontId="9" type="noConversion"/>
  </si>
  <si>
    <r>
      <t>阮文排</t>
    </r>
    <r>
      <rPr>
        <sz val="8"/>
        <rFont val="Times New Roman"/>
        <family val="1"/>
      </rPr>
      <t xml:space="preserve"> </t>
    </r>
    <phoneticPr fontId="21" type="noConversion"/>
  </si>
  <si>
    <t>V0922332</t>
    <phoneticPr fontId="9" type="noConversion"/>
  </si>
  <si>
    <t>Phan Ba Minh</t>
    <phoneticPr fontId="9" type="noConversion"/>
  </si>
  <si>
    <r>
      <t>潘伯明</t>
    </r>
    <r>
      <rPr>
        <sz val="8"/>
        <rFont val="Times New Roman"/>
        <family val="1"/>
      </rPr>
      <t xml:space="preserve"> </t>
    </r>
    <phoneticPr fontId="21" type="noConversion"/>
  </si>
  <si>
    <t>V0923448</t>
    <phoneticPr fontId="9" type="noConversion"/>
  </si>
  <si>
    <t>Phan Thị Chinh</t>
    <phoneticPr fontId="9" type="noConversion"/>
  </si>
  <si>
    <t>潘氏征</t>
    <phoneticPr fontId="21" type="noConversion"/>
  </si>
  <si>
    <t>V0923436</t>
    <phoneticPr fontId="9" type="noConversion"/>
  </si>
  <si>
    <t>Lăng Kim Thuận</t>
    <phoneticPr fontId="9" type="noConversion"/>
  </si>
  <si>
    <t>凌金順</t>
    <phoneticPr fontId="21" type="noConversion"/>
  </si>
  <si>
    <t>V0923967</t>
    <phoneticPr fontId="9" type="noConversion"/>
  </si>
  <si>
    <r>
      <t>Nguyễn Thị Mi</t>
    </r>
    <r>
      <rPr>
        <sz val="8"/>
        <rFont val="細明體"/>
        <family val="3"/>
        <charset val="136"/>
      </rPr>
      <t>ề</t>
    </r>
    <r>
      <rPr>
        <sz val="8"/>
        <rFont val="Times New Roman"/>
        <family val="1"/>
      </rPr>
      <t>n</t>
    </r>
    <phoneticPr fontId="9" type="noConversion"/>
  </si>
  <si>
    <t>阮氏綿</t>
    <phoneticPr fontId="21" type="noConversion"/>
  </si>
  <si>
    <t>V0924011</t>
    <phoneticPr fontId="9" type="noConversion"/>
  </si>
  <si>
    <t>Lưu Thị Linh</t>
    <phoneticPr fontId="9" type="noConversion"/>
  </si>
  <si>
    <t>劉氏靈</t>
    <phoneticPr fontId="21" type="noConversion"/>
  </si>
  <si>
    <t>V0924113</t>
    <phoneticPr fontId="9" type="noConversion"/>
  </si>
  <si>
    <t>Vũ Thị Dung</t>
    <phoneticPr fontId="9" type="noConversion"/>
  </si>
  <si>
    <t>武氏蓉</t>
    <phoneticPr fontId="21" type="noConversion"/>
  </si>
  <si>
    <t>V0924601</t>
    <phoneticPr fontId="9" type="noConversion"/>
  </si>
  <si>
    <t>Quách Văn Thông</t>
    <phoneticPr fontId="9" type="noConversion"/>
  </si>
  <si>
    <t>郭文通</t>
    <phoneticPr fontId="21" type="noConversion"/>
  </si>
  <si>
    <t>V0924605</t>
    <phoneticPr fontId="9" type="noConversion"/>
  </si>
  <si>
    <t>La Minh Hiếu</t>
    <phoneticPr fontId="9" type="noConversion"/>
  </si>
  <si>
    <t>羅明孝</t>
    <phoneticPr fontId="21" type="noConversion"/>
  </si>
  <si>
    <t>V0924754</t>
    <phoneticPr fontId="9" type="noConversion"/>
  </si>
  <si>
    <t>Nguyễn Thị Chinh</t>
    <phoneticPr fontId="9" type="noConversion"/>
  </si>
  <si>
    <t>阮氏貞</t>
    <phoneticPr fontId="21" type="noConversion"/>
  </si>
  <si>
    <t>V0925359</t>
    <phoneticPr fontId="9" type="noConversion"/>
  </si>
  <si>
    <t>Lê Thị Vỹ</t>
    <phoneticPr fontId="9" type="noConversion"/>
  </si>
  <si>
    <r>
      <t>黎氏偉</t>
    </r>
    <r>
      <rPr>
        <sz val="10"/>
        <rFont val="Times New Roman"/>
        <family val="1"/>
      </rPr>
      <t xml:space="preserve"> </t>
    </r>
    <phoneticPr fontId="21" type="noConversion"/>
  </si>
  <si>
    <t>V0926138</t>
    <phoneticPr fontId="9" type="noConversion"/>
  </si>
  <si>
    <t>Hoàng Văn Hiệu</t>
    <phoneticPr fontId="9" type="noConversion"/>
  </si>
  <si>
    <t>黃文效</t>
    <phoneticPr fontId="21" type="noConversion"/>
  </si>
  <si>
    <t>V0926365</t>
    <phoneticPr fontId="9" type="noConversion"/>
  </si>
  <si>
    <t>Giáp Thị Kim Oanh</t>
    <phoneticPr fontId="9" type="noConversion"/>
  </si>
  <si>
    <t>甲氏金瑩</t>
    <phoneticPr fontId="21" type="noConversion"/>
  </si>
  <si>
    <t>V0926368</t>
    <phoneticPr fontId="9" type="noConversion"/>
  </si>
  <si>
    <t xml:space="preserve">Lý Văn Quân </t>
    <phoneticPr fontId="9" type="noConversion"/>
  </si>
  <si>
    <t>李文軍</t>
    <phoneticPr fontId="21" type="noConversion"/>
  </si>
  <si>
    <t>V0927142</t>
    <phoneticPr fontId="9" type="noConversion"/>
  </si>
  <si>
    <t>Đoàn Thị Hường</t>
    <phoneticPr fontId="9" type="noConversion"/>
  </si>
  <si>
    <t>團氏香</t>
    <phoneticPr fontId="21" type="noConversion"/>
  </si>
  <si>
    <t>V0913865</t>
    <phoneticPr fontId="9" type="noConversion"/>
  </si>
  <si>
    <t>Mai  Thị Anh</t>
    <phoneticPr fontId="9" type="noConversion"/>
  </si>
  <si>
    <r>
      <t>梅氏英</t>
    </r>
    <r>
      <rPr>
        <sz val="10"/>
        <rFont val="Times New Roman"/>
        <family val="1"/>
      </rPr>
      <t xml:space="preserve"> </t>
    </r>
    <phoneticPr fontId="21" type="noConversion"/>
  </si>
  <si>
    <t>V0927578</t>
    <phoneticPr fontId="9" type="noConversion"/>
  </si>
  <si>
    <t>Nguyễn Thị Duyên</t>
    <phoneticPr fontId="9" type="noConversion"/>
  </si>
  <si>
    <t>阮氏緣</t>
    <phoneticPr fontId="21" type="noConversion"/>
  </si>
  <si>
    <t>V0927141</t>
    <phoneticPr fontId="9" type="noConversion"/>
  </si>
  <si>
    <t>Nguyễn Thanh Tùng</t>
    <phoneticPr fontId="9" type="noConversion"/>
  </si>
  <si>
    <t>阮青送</t>
    <phoneticPr fontId="21" type="noConversion"/>
  </si>
  <si>
    <t>V0928015</t>
    <phoneticPr fontId="9" type="noConversion"/>
  </si>
  <si>
    <t>Nịnh Thị Tích</t>
    <phoneticPr fontId="9" type="noConversion"/>
  </si>
  <si>
    <t>寧氏思</t>
    <phoneticPr fontId="21" type="noConversion"/>
  </si>
  <si>
    <t>V0928838</t>
    <phoneticPr fontId="9" type="noConversion"/>
  </si>
  <si>
    <t>Chu Thị Bền</t>
    <phoneticPr fontId="9" type="noConversion"/>
  </si>
  <si>
    <t>朱氏寶</t>
    <phoneticPr fontId="21" type="noConversion"/>
  </si>
  <si>
    <t>V0928977</t>
    <phoneticPr fontId="9" type="noConversion"/>
  </si>
  <si>
    <t>Hoàng Thị Nhung</t>
    <phoneticPr fontId="9" type="noConversion"/>
  </si>
  <si>
    <t>黃氏絨</t>
    <phoneticPr fontId="21" type="noConversion"/>
  </si>
  <si>
    <t>V0929233</t>
    <phoneticPr fontId="9" type="noConversion"/>
  </si>
  <si>
    <t>Bàn Thị Duyên</t>
    <phoneticPr fontId="9" type="noConversion"/>
  </si>
  <si>
    <t>盤氏緣</t>
    <phoneticPr fontId="21" type="noConversion"/>
  </si>
  <si>
    <t>V0929243</t>
    <phoneticPr fontId="9" type="noConversion"/>
  </si>
  <si>
    <t>Hoàng Thị Thanh</t>
    <phoneticPr fontId="9" type="noConversion"/>
  </si>
  <si>
    <t>黃氏清</t>
    <phoneticPr fontId="21" type="noConversion"/>
  </si>
  <si>
    <t>V0929682</t>
    <phoneticPr fontId="9" type="noConversion"/>
  </si>
  <si>
    <t>Lục Văn Nước</t>
    <phoneticPr fontId="9" type="noConversion"/>
  </si>
  <si>
    <t>陸文水</t>
    <phoneticPr fontId="21" type="noConversion"/>
  </si>
  <si>
    <t>V0931072</t>
    <phoneticPr fontId="9" type="noConversion"/>
  </si>
  <si>
    <t>Phạm Thị Chinh</t>
    <phoneticPr fontId="9" type="noConversion"/>
  </si>
  <si>
    <t>范氏征</t>
    <phoneticPr fontId="21" type="noConversion"/>
  </si>
  <si>
    <t>V0931073</t>
    <phoneticPr fontId="9" type="noConversion"/>
  </si>
  <si>
    <t>Nguyễn Thị Ngọc</t>
    <phoneticPr fontId="9" type="noConversion"/>
  </si>
  <si>
    <t>阮氏玉</t>
    <phoneticPr fontId="21" type="noConversion"/>
  </si>
  <si>
    <t>V0927228</t>
    <phoneticPr fontId="9" type="noConversion"/>
  </si>
  <si>
    <t>Bùi Văn Đồng</t>
    <phoneticPr fontId="9" type="noConversion"/>
  </si>
  <si>
    <t>裴文同</t>
    <phoneticPr fontId="21" type="noConversion"/>
  </si>
  <si>
    <t>V0928428</t>
    <phoneticPr fontId="9" type="noConversion"/>
  </si>
  <si>
    <t>Nguyễn Bá Sơn</t>
    <phoneticPr fontId="9" type="noConversion"/>
  </si>
  <si>
    <t>阮伯山</t>
    <phoneticPr fontId="21" type="noConversion"/>
  </si>
  <si>
    <t>V0928153</t>
    <phoneticPr fontId="9" type="noConversion"/>
  </si>
  <si>
    <t>Hoàng Duy Huynh</t>
    <phoneticPr fontId="9" type="noConversion"/>
  </si>
  <si>
    <t>黃維兄</t>
    <phoneticPr fontId="21" type="noConversion"/>
  </si>
  <si>
    <t>V0931285</t>
    <phoneticPr fontId="9" type="noConversion"/>
  </si>
  <si>
    <t>Nguyễn Thị Nga</t>
    <phoneticPr fontId="9" type="noConversion"/>
  </si>
  <si>
    <t>阮氏娥</t>
    <phoneticPr fontId="21" type="noConversion"/>
  </si>
  <si>
    <t>V0931261</t>
    <phoneticPr fontId="9" type="noConversion"/>
  </si>
  <si>
    <t xml:space="preserve"> Đặng Thị Huyền</t>
    <phoneticPr fontId="9" type="noConversion"/>
  </si>
  <si>
    <t>鄧氏玄</t>
    <phoneticPr fontId="21" type="noConversion"/>
  </si>
  <si>
    <t>V0931272</t>
    <phoneticPr fontId="9" type="noConversion"/>
  </si>
  <si>
    <t>Nguyễn Khắc Giang</t>
    <phoneticPr fontId="9" type="noConversion"/>
  </si>
  <si>
    <t>阮刻江</t>
    <phoneticPr fontId="21" type="noConversion"/>
  </si>
  <si>
    <t>V0931343</t>
    <phoneticPr fontId="9" type="noConversion"/>
  </si>
  <si>
    <t>Nguyễn Ngọc Anh</t>
    <phoneticPr fontId="9" type="noConversion"/>
  </si>
  <si>
    <t>阮玉英</t>
    <phoneticPr fontId="21" type="noConversion"/>
  </si>
  <si>
    <t>V0931356</t>
    <phoneticPr fontId="9" type="noConversion"/>
  </si>
  <si>
    <t>Vi Thị Trinh</t>
    <phoneticPr fontId="9" type="noConversion"/>
  </si>
  <si>
    <t>偉氏政</t>
    <phoneticPr fontId="21" type="noConversion"/>
  </si>
  <si>
    <t>V0931358</t>
    <phoneticPr fontId="9" type="noConversion"/>
  </si>
  <si>
    <t>Đinh Thị Hương</t>
    <phoneticPr fontId="9" type="noConversion"/>
  </si>
  <si>
    <t>丁氏香</t>
    <phoneticPr fontId="21" type="noConversion"/>
  </si>
  <si>
    <t>V0931461</t>
    <phoneticPr fontId="9" type="noConversion"/>
  </si>
  <si>
    <t>Nguyễn Thị Linh</t>
    <phoneticPr fontId="9" type="noConversion"/>
  </si>
  <si>
    <t>阮氏玲</t>
    <phoneticPr fontId="21" type="noConversion"/>
  </si>
  <si>
    <t>V0930895</t>
    <phoneticPr fontId="9" type="noConversion"/>
  </si>
  <si>
    <t>Trần Văn Kiên</t>
    <phoneticPr fontId="9" type="noConversion"/>
  </si>
  <si>
    <r>
      <t>陳文堅</t>
    </r>
    <r>
      <rPr>
        <sz val="10"/>
        <rFont val="Times New Roman"/>
        <family val="1"/>
      </rPr>
      <t xml:space="preserve"> </t>
    </r>
    <phoneticPr fontId="21" type="noConversion"/>
  </si>
  <si>
    <t>V0931488</t>
    <phoneticPr fontId="9" type="noConversion"/>
  </si>
  <si>
    <t>Hoàng Thanh Hồng</t>
    <phoneticPr fontId="9" type="noConversion"/>
  </si>
  <si>
    <t>黃青紅</t>
    <phoneticPr fontId="21" type="noConversion"/>
  </si>
  <si>
    <t>V0931489</t>
    <phoneticPr fontId="9" type="noConversion"/>
  </si>
  <si>
    <t>Nguyễn Quang Hùng</t>
    <phoneticPr fontId="9" type="noConversion"/>
  </si>
  <si>
    <t>阮光雄</t>
    <phoneticPr fontId="21" type="noConversion"/>
  </si>
  <si>
    <t>V0931537</t>
    <phoneticPr fontId="9" type="noConversion"/>
  </si>
  <si>
    <t>Nguyễn Quang Thế</t>
    <phoneticPr fontId="9" type="noConversion"/>
  </si>
  <si>
    <r>
      <t>阮光世</t>
    </r>
    <r>
      <rPr>
        <sz val="8"/>
        <rFont val="Times New Roman"/>
        <family val="1"/>
      </rPr>
      <t xml:space="preserve"> </t>
    </r>
    <phoneticPr fontId="21" type="noConversion"/>
  </si>
  <si>
    <t>V0931538</t>
    <phoneticPr fontId="9" type="noConversion"/>
  </si>
  <si>
    <t>Nguyễn Quỳnh Mai</t>
    <phoneticPr fontId="9" type="noConversion"/>
  </si>
  <si>
    <r>
      <t>阮瓊梅</t>
    </r>
    <r>
      <rPr>
        <sz val="8"/>
        <rFont val="Times New Roman"/>
        <family val="1"/>
      </rPr>
      <t xml:space="preserve"> </t>
    </r>
    <phoneticPr fontId="21" type="noConversion"/>
  </si>
  <si>
    <t>V0931645</t>
    <phoneticPr fontId="9" type="noConversion"/>
  </si>
  <si>
    <t>Nguyễn Thị Yên</t>
    <phoneticPr fontId="9" type="noConversion"/>
  </si>
  <si>
    <t>阮氏安</t>
    <phoneticPr fontId="21" type="noConversion"/>
  </si>
  <si>
    <t>V0931650</t>
    <phoneticPr fontId="9" type="noConversion"/>
  </si>
  <si>
    <t>Hà Thị Giang</t>
    <phoneticPr fontId="9" type="noConversion"/>
  </si>
  <si>
    <t>何氏江</t>
    <phoneticPr fontId="21" type="noConversion"/>
  </si>
  <si>
    <t>V0932556</t>
    <phoneticPr fontId="9" type="noConversion"/>
  </si>
  <si>
    <t>Bùi Thị Quỳnh Như</t>
    <phoneticPr fontId="9" type="noConversion"/>
  </si>
  <si>
    <t>裴氏瓊如</t>
    <phoneticPr fontId="21" type="noConversion"/>
  </si>
  <si>
    <t>V0937320</t>
    <phoneticPr fontId="9" type="noConversion"/>
  </si>
  <si>
    <t>Mai Thị Dung</t>
    <phoneticPr fontId="9" type="noConversion"/>
  </si>
  <si>
    <t>V0937441</t>
    <phoneticPr fontId="9" type="noConversion"/>
  </si>
  <si>
    <t>Bùi Văn Vì</t>
    <phoneticPr fontId="9" type="noConversion"/>
  </si>
  <si>
    <t>V0937452</t>
    <phoneticPr fontId="9" type="noConversion"/>
  </si>
  <si>
    <t>Cao Thị Ngọc</t>
    <phoneticPr fontId="9" type="noConversion"/>
  </si>
  <si>
    <t>V0938027</t>
    <phoneticPr fontId="9" type="noConversion"/>
  </si>
  <si>
    <t>Đỗ Tràng Vũ</t>
    <phoneticPr fontId="9" type="noConversion"/>
  </si>
  <si>
    <t>V0938762</t>
    <phoneticPr fontId="9" type="noConversion"/>
  </si>
  <si>
    <t>V0953955</t>
    <phoneticPr fontId="9" type="noConversion"/>
  </si>
  <si>
    <t>Dương Thị Hiệp</t>
    <phoneticPr fontId="9" type="noConversion"/>
  </si>
  <si>
    <t>V0963405</t>
    <phoneticPr fontId="9" type="noConversion"/>
  </si>
  <si>
    <t>Bùi Thu Thủy</t>
    <phoneticPr fontId="9" type="noConversion"/>
  </si>
  <si>
    <t>V0938723</t>
    <phoneticPr fontId="9" type="noConversion"/>
  </si>
  <si>
    <t>V0926363</t>
    <phoneticPr fontId="9" type="noConversion"/>
  </si>
  <si>
    <t>V0924839</t>
    <phoneticPr fontId="9" type="noConversion"/>
  </si>
  <si>
    <t>V0973917</t>
    <phoneticPr fontId="9" type="noConversion"/>
  </si>
  <si>
    <t>Đinh văn Sơn</t>
    <phoneticPr fontId="9" type="noConversion"/>
  </si>
  <si>
    <t xml:space="preserve">陳氏秋梅 </t>
    <phoneticPr fontId="9" type="noConversion"/>
  </si>
  <si>
    <t>V0974388</t>
    <phoneticPr fontId="9" type="noConversion"/>
  </si>
  <si>
    <t>Nguyễn Thanh Tân</t>
    <phoneticPr fontId="9" type="noConversion"/>
  </si>
  <si>
    <t>V0977034</t>
    <phoneticPr fontId="9" type="noConversion"/>
  </si>
  <si>
    <t>Mai Thị Hương</t>
    <phoneticPr fontId="9" type="noConversion"/>
  </si>
  <si>
    <t>V0977312</t>
    <phoneticPr fontId="9" type="noConversion"/>
  </si>
  <si>
    <t>Mai Thị Cảnh</t>
    <phoneticPr fontId="9" type="noConversion"/>
  </si>
  <si>
    <t>Nguyễn Ngọc Dương</t>
    <phoneticPr fontId="9" type="noConversion"/>
  </si>
  <si>
    <t>Nguyễn Văn Chương</t>
    <phoneticPr fontId="9" type="noConversion"/>
  </si>
  <si>
    <t>Trần Danh Hà</t>
    <phoneticPr fontId="9" type="noConversion"/>
  </si>
  <si>
    <t>Phạm Thị Hương</t>
    <phoneticPr fontId="9" type="noConversion"/>
  </si>
  <si>
    <t>Dương Văn Thịnh</t>
    <phoneticPr fontId="9" type="noConversion"/>
  </si>
  <si>
    <t xml:space="preserve">Nguyễn Hữu Tiệp </t>
    <phoneticPr fontId="9" type="noConversion"/>
  </si>
  <si>
    <t>Trịnh Thị Thu</t>
    <phoneticPr fontId="9" type="noConversion"/>
  </si>
  <si>
    <t>Trần Thị Mai</t>
    <phoneticPr fontId="9" type="noConversion"/>
  </si>
  <si>
    <t>Vũ Thị Thu Hằng</t>
    <phoneticPr fontId="9" type="noConversion"/>
  </si>
  <si>
    <t>Đinh Quang Khải</t>
    <phoneticPr fontId="9" type="noConversion"/>
  </si>
  <si>
    <t>Đinh Văn Tiến</t>
    <phoneticPr fontId="9" type="noConversion"/>
  </si>
  <si>
    <t>Dương Văn Quang</t>
    <phoneticPr fontId="9" type="noConversion"/>
  </si>
  <si>
    <t>Quan Văn Hiếu</t>
    <phoneticPr fontId="9" type="noConversion"/>
  </si>
  <si>
    <t>Vũ Thanh Thảo</t>
    <phoneticPr fontId="9" type="noConversion"/>
  </si>
  <si>
    <t>Phạm Thị Dung</t>
    <phoneticPr fontId="9" type="noConversion"/>
  </si>
  <si>
    <t>Ngô Quý Sang</t>
    <phoneticPr fontId="9" type="noConversion"/>
  </si>
  <si>
    <t>Bùi Khánh Huyền</t>
    <phoneticPr fontId="9" type="noConversion"/>
  </si>
  <si>
    <t>Thái Thị Hiền</t>
    <phoneticPr fontId="9" type="noConversion"/>
  </si>
  <si>
    <t>Lương Thị Bình</t>
    <phoneticPr fontId="9" type="noConversion"/>
  </si>
  <si>
    <t>Hoàng Thị Diện</t>
    <phoneticPr fontId="9" type="noConversion"/>
  </si>
  <si>
    <t>Cà Thị Hồng</t>
    <phoneticPr fontId="9" type="noConversion"/>
  </si>
  <si>
    <t>Mông Thị Hạnh</t>
    <phoneticPr fontId="9" type="noConversion"/>
  </si>
  <si>
    <t>Lý Thị Bèo</t>
    <phoneticPr fontId="9" type="noConversion"/>
  </si>
  <si>
    <t>Bàn Thị Vui</t>
    <phoneticPr fontId="9" type="noConversion"/>
  </si>
  <si>
    <t>Phạm Thị Hiền</t>
    <phoneticPr fontId="9" type="noConversion"/>
  </si>
  <si>
    <t>Nguyễn Văn Thành</t>
    <phoneticPr fontId="9" type="noConversion"/>
  </si>
  <si>
    <t>Nguyễn Thị Loan</t>
    <phoneticPr fontId="9" type="noConversion"/>
  </si>
  <si>
    <t>Lê Thị Vân</t>
    <phoneticPr fontId="9" type="noConversion"/>
  </si>
  <si>
    <t>Nguyễn Công Minh</t>
    <phoneticPr fontId="9" type="noConversion"/>
  </si>
  <si>
    <t>Bùi Đình Tuấn</t>
    <phoneticPr fontId="9" type="noConversion"/>
  </si>
  <si>
    <r>
      <t>Nguyễn Thị Tuy</t>
    </r>
    <r>
      <rPr>
        <sz val="10"/>
        <rFont val="細明體"/>
        <family val="3"/>
        <charset val="136"/>
      </rPr>
      <t>ề</t>
    </r>
    <r>
      <rPr>
        <sz val="10"/>
        <rFont val="Times New Roman"/>
        <family val="1"/>
      </rPr>
      <t>n</t>
    </r>
    <phoneticPr fontId="9" type="noConversion"/>
  </si>
  <si>
    <t>Đỗ Thị Lan</t>
    <phoneticPr fontId="9" type="noConversion"/>
  </si>
  <si>
    <t>Đỗ Thị Thu</t>
    <phoneticPr fontId="9" type="noConversion"/>
  </si>
  <si>
    <t>Nguyễn Văn Thiện</t>
    <phoneticPr fontId="9" type="noConversion"/>
  </si>
  <si>
    <t>Nguyễn Đình Cường</t>
    <phoneticPr fontId="9" type="noConversion"/>
  </si>
  <si>
    <t>Bùi Thị Tình</t>
    <phoneticPr fontId="9" type="noConversion"/>
  </si>
  <si>
    <t>Nguyễn Thế Hoàng</t>
    <phoneticPr fontId="9" type="noConversion"/>
  </si>
  <si>
    <t>Nguyễn Thành Luân</t>
    <phoneticPr fontId="9" type="noConversion"/>
  </si>
  <si>
    <r>
      <t>Nguyễn Thị M</t>
    </r>
    <r>
      <rPr>
        <sz val="10"/>
        <rFont val="細明體"/>
        <family val="3"/>
        <charset val="136"/>
      </rPr>
      <t>ế</t>
    </r>
    <r>
      <rPr>
        <sz val="10"/>
        <rFont val="Times New Roman"/>
        <family val="1"/>
      </rPr>
      <t>n</t>
    </r>
    <phoneticPr fontId="9" type="noConversion"/>
  </si>
  <si>
    <t>V0947181</t>
    <phoneticPr fontId="9" type="noConversion"/>
  </si>
  <si>
    <t>V0936331</t>
    <phoneticPr fontId="9" type="noConversion"/>
  </si>
  <si>
    <t>V0938546</t>
    <phoneticPr fontId="9" type="noConversion"/>
  </si>
  <si>
    <t>V0939546</t>
    <phoneticPr fontId="9" type="noConversion"/>
  </si>
  <si>
    <t>V0939989</t>
    <phoneticPr fontId="9" type="noConversion"/>
  </si>
  <si>
    <t>V0939991</t>
    <phoneticPr fontId="9" type="noConversion"/>
  </si>
  <si>
    <t>V0940344</t>
    <phoneticPr fontId="9" type="noConversion"/>
  </si>
  <si>
    <t>V0940345</t>
    <phoneticPr fontId="9" type="noConversion"/>
  </si>
  <si>
    <t>V0938759</t>
    <phoneticPr fontId="9" type="noConversion"/>
  </si>
  <si>
    <t>V0949359</t>
    <phoneticPr fontId="9" type="noConversion"/>
  </si>
  <si>
    <t>V0945677</t>
    <phoneticPr fontId="9" type="noConversion"/>
  </si>
  <si>
    <t>V0951893</t>
    <phoneticPr fontId="9" type="noConversion"/>
  </si>
  <si>
    <t>V0952817</t>
    <phoneticPr fontId="9" type="noConversion"/>
  </si>
  <si>
    <t>V0952819</t>
    <phoneticPr fontId="9" type="noConversion"/>
  </si>
  <si>
    <t>V0952471</t>
    <phoneticPr fontId="9" type="noConversion"/>
  </si>
  <si>
    <t>V0955321</t>
    <phoneticPr fontId="9" type="noConversion"/>
  </si>
  <si>
    <t>V0955619</t>
    <phoneticPr fontId="9" type="noConversion"/>
  </si>
  <si>
    <t>V0956358</t>
    <phoneticPr fontId="9" type="noConversion"/>
  </si>
  <si>
    <t>V0956359</t>
    <phoneticPr fontId="9" type="noConversion"/>
  </si>
  <si>
    <t>V0956361</t>
    <phoneticPr fontId="9" type="noConversion"/>
  </si>
  <si>
    <t>V0956364</t>
    <phoneticPr fontId="9" type="noConversion"/>
  </si>
  <si>
    <t>V0956367</t>
    <phoneticPr fontId="9" type="noConversion"/>
  </si>
  <si>
    <t>V0956368</t>
    <phoneticPr fontId="9" type="noConversion"/>
  </si>
  <si>
    <t>V0956369</t>
    <phoneticPr fontId="9" type="noConversion"/>
  </si>
  <si>
    <t>V0956371</t>
    <phoneticPr fontId="9" type="noConversion"/>
  </si>
  <si>
    <t>V0956372</t>
    <phoneticPr fontId="9" type="noConversion"/>
  </si>
  <si>
    <t>V0957029</t>
    <phoneticPr fontId="9" type="noConversion"/>
  </si>
  <si>
    <t>V0957230</t>
    <phoneticPr fontId="9" type="noConversion"/>
  </si>
  <si>
    <t>V0957231</t>
    <phoneticPr fontId="9" type="noConversion"/>
  </si>
  <si>
    <t>V0957329</t>
    <phoneticPr fontId="9" type="noConversion"/>
  </si>
  <si>
    <t>V0957330</t>
    <phoneticPr fontId="9" type="noConversion"/>
  </si>
  <si>
    <t>V0910884</t>
    <phoneticPr fontId="9" type="noConversion"/>
  </si>
  <si>
    <t>V0958420</t>
    <phoneticPr fontId="9" type="noConversion"/>
  </si>
  <si>
    <t>V0958973</t>
    <phoneticPr fontId="9" type="noConversion"/>
  </si>
  <si>
    <t>V0958974</t>
    <phoneticPr fontId="9" type="noConversion"/>
  </si>
  <si>
    <t>V0958983</t>
    <phoneticPr fontId="9" type="noConversion"/>
  </si>
  <si>
    <t>V0949078</t>
    <phoneticPr fontId="9" type="noConversion"/>
  </si>
  <si>
    <t>V0962572</t>
    <phoneticPr fontId="9" type="noConversion"/>
  </si>
  <si>
    <t>V0962574</t>
    <phoneticPr fontId="9" type="noConversion"/>
  </si>
  <si>
    <t>V0963409</t>
    <phoneticPr fontId="9" type="noConversion"/>
  </si>
  <si>
    <t>V0966301</t>
    <phoneticPr fontId="9" type="noConversion"/>
  </si>
  <si>
    <t>V0937337</t>
    <phoneticPr fontId="9" type="noConversion"/>
  </si>
  <si>
    <t>V0938620</t>
    <phoneticPr fontId="9" type="noConversion"/>
  </si>
  <si>
    <t>V0926443</t>
    <phoneticPr fontId="9" type="noConversion"/>
  </si>
  <si>
    <t>V0951640</t>
    <phoneticPr fontId="9" type="noConversion"/>
  </si>
  <si>
    <t>V0978615</t>
    <phoneticPr fontId="9" type="noConversion"/>
  </si>
  <si>
    <t>V0970855</t>
    <phoneticPr fontId="9" type="noConversion"/>
  </si>
  <si>
    <t>V0970890</t>
    <phoneticPr fontId="9" type="noConversion"/>
  </si>
  <si>
    <t>V0970882</t>
    <phoneticPr fontId="9" type="noConversion"/>
  </si>
  <si>
    <t>梅氏蓉</t>
    <phoneticPr fontId="21" type="noConversion"/>
  </si>
  <si>
    <t>裴文偉</t>
    <phoneticPr fontId="21" type="noConversion"/>
  </si>
  <si>
    <t>高氏玉</t>
    <phoneticPr fontId="21" type="noConversion"/>
  </si>
  <si>
    <r>
      <rPr>
        <sz val="12"/>
        <rFont val="Arial"/>
        <family val="2"/>
      </rPr>
      <t>杜長宇</t>
    </r>
    <phoneticPr fontId="21" type="noConversion"/>
  </si>
  <si>
    <t>阮玉洋</t>
    <phoneticPr fontId="21" type="noConversion"/>
  </si>
  <si>
    <t>阮文章</t>
    <phoneticPr fontId="21" type="noConversion"/>
  </si>
  <si>
    <t>陳銘河</t>
    <phoneticPr fontId="21" type="noConversion"/>
  </si>
  <si>
    <t>范氏香</t>
    <phoneticPr fontId="21" type="noConversion"/>
  </si>
  <si>
    <t>楊文盛</t>
    <phoneticPr fontId="21" type="noConversion"/>
  </si>
  <si>
    <t>阮友捷</t>
    <phoneticPr fontId="21" type="noConversion"/>
  </si>
  <si>
    <t>鄭氏秋</t>
    <phoneticPr fontId="21" type="noConversion"/>
  </si>
  <si>
    <t>陳氏梅</t>
    <phoneticPr fontId="21" type="noConversion"/>
  </si>
  <si>
    <t>武氏秋恒</t>
    <phoneticPr fontId="21" type="noConversion"/>
  </si>
  <si>
    <t>丁光凱</t>
    <phoneticPr fontId="21" type="noConversion"/>
  </si>
  <si>
    <t>丁文進</t>
    <phoneticPr fontId="21" type="noConversion"/>
  </si>
  <si>
    <t>楊文光</t>
    <phoneticPr fontId="21" type="noConversion"/>
  </si>
  <si>
    <t>官文孝</t>
    <phoneticPr fontId="21" type="noConversion"/>
  </si>
  <si>
    <t>武清草</t>
    <phoneticPr fontId="21" type="noConversion"/>
  </si>
  <si>
    <t>范氏蓉</t>
    <phoneticPr fontId="21" type="noConversion"/>
  </si>
  <si>
    <t>吳貴貴</t>
    <phoneticPr fontId="21" type="noConversion"/>
  </si>
  <si>
    <t>楊氏協</t>
    <phoneticPr fontId="21" type="noConversion"/>
  </si>
  <si>
    <t>裴卿玄</t>
    <phoneticPr fontId="21" type="noConversion"/>
  </si>
  <si>
    <t>泰氏賢</t>
    <phoneticPr fontId="21" type="noConversion"/>
  </si>
  <si>
    <t>梁氏平</t>
    <phoneticPr fontId="21" type="noConversion"/>
  </si>
  <si>
    <t>黃氏面</t>
    <phoneticPr fontId="21" type="noConversion"/>
  </si>
  <si>
    <t>咖氏紅</t>
    <phoneticPr fontId="21" type="noConversion"/>
  </si>
  <si>
    <t>夢氏幸</t>
    <phoneticPr fontId="21" type="noConversion"/>
  </si>
  <si>
    <t>李氏筏</t>
    <phoneticPr fontId="21" type="noConversion"/>
  </si>
  <si>
    <t>盤氏喜</t>
    <phoneticPr fontId="21" type="noConversion"/>
  </si>
  <si>
    <t>范氏賢</t>
    <phoneticPr fontId="21" type="noConversion"/>
  </si>
  <si>
    <t>阮文成</t>
    <phoneticPr fontId="21" type="noConversion"/>
  </si>
  <si>
    <t>阮氏灣</t>
    <phoneticPr fontId="21" type="noConversion"/>
  </si>
  <si>
    <t>黎氏雲</t>
    <phoneticPr fontId="21" type="noConversion"/>
  </si>
  <si>
    <t>阮公明</t>
    <phoneticPr fontId="21" type="noConversion"/>
  </si>
  <si>
    <t>裴庭俊</t>
    <phoneticPr fontId="21" type="noConversion"/>
  </si>
  <si>
    <t xml:space="preserve">阮氏泉 </t>
    <phoneticPr fontId="21" type="noConversion"/>
  </si>
  <si>
    <t>杜氏蘭</t>
    <phoneticPr fontId="21" type="noConversion"/>
  </si>
  <si>
    <t>杜氏秋</t>
    <phoneticPr fontId="21" type="noConversion"/>
  </si>
  <si>
    <t>阮文善</t>
    <phoneticPr fontId="21" type="noConversion"/>
  </si>
  <si>
    <t>阮庭強</t>
    <phoneticPr fontId="21" type="noConversion"/>
  </si>
  <si>
    <t xml:space="preserve">黃文商 </t>
    <phoneticPr fontId="21" type="noConversion"/>
  </si>
  <si>
    <t>裴氏情</t>
    <phoneticPr fontId="21" type="noConversion"/>
  </si>
  <si>
    <t>阮世黃</t>
    <phoneticPr fontId="21" type="noConversion"/>
  </si>
  <si>
    <t>阮成倫</t>
    <phoneticPr fontId="21" type="noConversion"/>
  </si>
  <si>
    <t>阮氏愛</t>
    <phoneticPr fontId="21" type="noConversion"/>
  </si>
  <si>
    <t xml:space="preserve">裴秋水 </t>
    <phoneticPr fontId="21" type="noConversion"/>
  </si>
  <si>
    <t>Hà Thị Hồng</t>
    <phoneticPr fontId="9" type="noConversion"/>
  </si>
  <si>
    <t xml:space="preserve">何氏紅 </t>
    <phoneticPr fontId="21" type="noConversion"/>
  </si>
  <si>
    <t>Hoàng Thị Hè</t>
    <phoneticPr fontId="9" type="noConversion"/>
  </si>
  <si>
    <t xml:space="preserve">黃氏夏 </t>
    <phoneticPr fontId="21" type="noConversion"/>
  </si>
  <si>
    <t>Bùi Thị Thu</t>
    <phoneticPr fontId="9" type="noConversion"/>
  </si>
  <si>
    <t xml:space="preserve">裴氏秋 </t>
    <phoneticPr fontId="21" type="noConversion"/>
  </si>
  <si>
    <t>Phan Thùy Linh</t>
    <phoneticPr fontId="9" type="noConversion"/>
  </si>
  <si>
    <t xml:space="preserve">潘垂玲 </t>
    <phoneticPr fontId="21" type="noConversion"/>
  </si>
  <si>
    <t xml:space="preserve">阮氏李 </t>
    <phoneticPr fontId="21" type="noConversion"/>
  </si>
  <si>
    <t>Lò Thị Tiên</t>
    <phoneticPr fontId="9" type="noConversion"/>
  </si>
  <si>
    <t xml:space="preserve">爐氏仙 </t>
    <phoneticPr fontId="21" type="noConversion"/>
  </si>
  <si>
    <t xml:space="preserve">丁文山 </t>
    <phoneticPr fontId="21" type="noConversion"/>
  </si>
  <si>
    <t xml:space="preserve">阮清新 </t>
    <phoneticPr fontId="21" type="noConversion"/>
  </si>
  <si>
    <t xml:space="preserve">梅氏香 </t>
    <phoneticPr fontId="21" type="noConversion"/>
  </si>
  <si>
    <t>梅氏景</t>
    <phoneticPr fontId="21" type="noConversion"/>
  </si>
  <si>
    <t>Trịnh Trọng Đại</t>
    <phoneticPr fontId="9" type="noConversion"/>
  </si>
  <si>
    <t xml:space="preserve">鄭鐘大 </t>
    <phoneticPr fontId="21" type="noConversion"/>
  </si>
  <si>
    <t>Nguyễn Văn Lâm</t>
    <phoneticPr fontId="9" type="noConversion"/>
  </si>
  <si>
    <t>阮文林</t>
    <phoneticPr fontId="21" type="noConversion"/>
  </si>
  <si>
    <t>Vũ Văn Trung</t>
    <phoneticPr fontId="9" type="noConversion"/>
  </si>
  <si>
    <t>武文忠</t>
    <phoneticPr fontId="21" type="noConversion"/>
  </si>
  <si>
    <t>Lý Văn Thánh</t>
    <phoneticPr fontId="9" type="noConversion"/>
  </si>
  <si>
    <t>李文圣</t>
    <phoneticPr fontId="21" type="noConversion"/>
  </si>
  <si>
    <t>Ban Thị Quỳnh</t>
    <phoneticPr fontId="9" type="noConversion"/>
  </si>
  <si>
    <t>般氏瓊</t>
    <phoneticPr fontId="21" type="noConversion"/>
  </si>
  <si>
    <t>V0973898</t>
    <phoneticPr fontId="9" type="noConversion"/>
  </si>
  <si>
    <t>V0960590</t>
    <phoneticPr fontId="9" type="noConversion"/>
  </si>
  <si>
    <t xml:space="preserve">黃氏玲 </t>
    <phoneticPr fontId="9" type="noConversion"/>
  </si>
  <si>
    <t>Hoàng Thị Linh</t>
    <phoneticPr fontId="9" type="noConversion"/>
  </si>
  <si>
    <t>V0956368</t>
  </si>
  <si>
    <t>六</t>
  </si>
  <si>
    <t>Trần Thị Thu Mai</t>
    <phoneticPr fontId="9" type="noConversion"/>
  </si>
  <si>
    <t>V0916126</t>
  </si>
  <si>
    <t>Funing Precision Component
Co.,Limited</t>
    <phoneticPr fontId="21" type="noConversion"/>
  </si>
  <si>
    <t>V0962309</t>
    <phoneticPr fontId="9" type="noConversion"/>
  </si>
  <si>
    <t xml:space="preserve">陳氏鮮 </t>
    <phoneticPr fontId="21" type="noConversion"/>
  </si>
  <si>
    <t xml:space="preserve">李文日 </t>
    <phoneticPr fontId="21" type="noConversion"/>
  </si>
  <si>
    <t xml:space="preserve">農氏秋香 </t>
    <phoneticPr fontId="21" type="noConversion"/>
  </si>
  <si>
    <t xml:space="preserve">鄧光世 </t>
    <phoneticPr fontId="21" type="noConversion"/>
  </si>
  <si>
    <t xml:space="preserve">Trần Thị Tươi </t>
    <phoneticPr fontId="21" type="noConversion"/>
  </si>
  <si>
    <t>V0966218</t>
    <phoneticPr fontId="9" type="noConversion"/>
  </si>
  <si>
    <t>V0972708</t>
    <phoneticPr fontId="9" type="noConversion"/>
  </si>
  <si>
    <t>V0975131</t>
    <phoneticPr fontId="9" type="noConversion"/>
  </si>
  <si>
    <t xml:space="preserve">Lý Văn Nhật </t>
    <phoneticPr fontId="21" type="noConversion"/>
  </si>
  <si>
    <t>Nông Thị Thu Hương</t>
    <phoneticPr fontId="21" type="noConversion"/>
  </si>
  <si>
    <r>
      <rPr>
        <sz val="10"/>
        <rFont val="Times New Roman"/>
        <family val="1"/>
      </rPr>
      <t>Đă</t>
    </r>
    <r>
      <rPr>
        <sz val="10"/>
        <rFont val="細明體"/>
        <family val="3"/>
        <charset val="136"/>
      </rPr>
      <t>ng Quang Thế</t>
    </r>
    <phoneticPr fontId="21" type="noConversion"/>
  </si>
  <si>
    <t xml:space="preserve">丁氏秋 </t>
    <phoneticPr fontId="9" type="noConversion"/>
  </si>
  <si>
    <t xml:space="preserve">光文大 </t>
    <phoneticPr fontId="9" type="noConversion"/>
  </si>
  <si>
    <t>荷氏閑</t>
    <phoneticPr fontId="9" type="noConversion"/>
  </si>
  <si>
    <t>V0985872</t>
    <phoneticPr fontId="9" type="noConversion"/>
  </si>
  <si>
    <t>Đinh Thị Thu</t>
    <phoneticPr fontId="21" type="noConversion"/>
  </si>
  <si>
    <t>V0962559</t>
    <phoneticPr fontId="9" type="noConversion"/>
  </si>
  <si>
    <t>Quang văn đại</t>
    <phoneticPr fontId="21" type="noConversion"/>
  </si>
  <si>
    <t>V0986487</t>
    <phoneticPr fontId="9" type="noConversion"/>
  </si>
  <si>
    <t>Hà Thị Nhàn</t>
    <phoneticPr fontId="21" type="noConversion"/>
  </si>
  <si>
    <t xml:space="preserve">丁氏秋 </t>
    <phoneticPr fontId="21" type="noConversion"/>
  </si>
  <si>
    <t xml:space="preserve">光文大 </t>
    <phoneticPr fontId="21" type="noConversion"/>
  </si>
  <si>
    <t>荷氏閑</t>
    <phoneticPr fontId="21" type="noConversion"/>
  </si>
  <si>
    <t>Phan Thị Chinh</t>
  </si>
  <si>
    <t>V0988069</t>
    <phoneticPr fontId="21" type="noConversion"/>
  </si>
  <si>
    <t xml:space="preserve">Nguyễn Đức Hùng </t>
    <phoneticPr fontId="21" type="noConversion"/>
  </si>
  <si>
    <t xml:space="preserve">阮德雄 </t>
    <phoneticPr fontId="21" type="noConversion"/>
  </si>
  <si>
    <t xml:space="preserve">陳氏草原 </t>
    <phoneticPr fontId="21" type="noConversion"/>
  </si>
  <si>
    <t>Trần Thị Thảo Nguyên</t>
    <phoneticPr fontId="21" type="noConversion"/>
  </si>
  <si>
    <t>V0988069</t>
    <phoneticPr fontId="9" type="noConversion"/>
  </si>
  <si>
    <t>V0988047</t>
    <phoneticPr fontId="9" type="noConversion"/>
  </si>
  <si>
    <t>V0988047</t>
    <phoneticPr fontId="21" type="noConversion"/>
  </si>
  <si>
    <t>V0976443</t>
    <phoneticPr fontId="21" type="noConversion"/>
  </si>
  <si>
    <t xml:space="preserve">阮文志豪鐘 </t>
    <phoneticPr fontId="21" type="noConversion"/>
  </si>
  <si>
    <t>Nguyễn Văn Chí Hào Chuông</t>
    <phoneticPr fontId="21" type="noConversion"/>
  </si>
  <si>
    <t>Lê Thị Thư</t>
  </si>
  <si>
    <t xml:space="preserve">黎氏書 </t>
    <phoneticPr fontId="9" type="noConversion"/>
  </si>
  <si>
    <t>V0988944</t>
    <phoneticPr fontId="21" type="noConversion"/>
  </si>
  <si>
    <t>Trần Danh Hà</t>
  </si>
  <si>
    <t>Lê Thị Huyền</t>
  </si>
  <si>
    <t>V0991027</t>
    <phoneticPr fontId="21" type="noConversion"/>
  </si>
  <si>
    <t>黎氏玄</t>
    <phoneticPr fontId="9" type="noConversion"/>
  </si>
  <si>
    <t>Trần Văn Chà</t>
  </si>
  <si>
    <t>2020/07/02</t>
  </si>
  <si>
    <t>Nguyễn Hải Sơn</t>
  </si>
  <si>
    <t>Nguyễn Thị Hợp</t>
  </si>
  <si>
    <t>Thân Quang Hiếu</t>
  </si>
  <si>
    <t>Vũ Hồng Quân</t>
  </si>
  <si>
    <t>Nguyễn Văn Cường</t>
  </si>
  <si>
    <t>Vũ Tuấn Dũng</t>
  </si>
  <si>
    <t>Trương Hà Việt Anh</t>
  </si>
  <si>
    <t>V0990845</t>
    <phoneticPr fontId="21" type="noConversion"/>
  </si>
  <si>
    <t>陳文查</t>
    <phoneticPr fontId="9" type="noConversion"/>
  </si>
  <si>
    <t>V0990846</t>
    <phoneticPr fontId="21" type="noConversion"/>
  </si>
  <si>
    <t>阮海山</t>
    <phoneticPr fontId="9" type="noConversion"/>
  </si>
  <si>
    <t>V0990847</t>
    <phoneticPr fontId="21" type="noConversion"/>
  </si>
  <si>
    <t>阮氏合</t>
    <phoneticPr fontId="9" type="noConversion"/>
  </si>
  <si>
    <t>V0990863</t>
    <phoneticPr fontId="21" type="noConversion"/>
  </si>
  <si>
    <t>申光孝</t>
    <phoneticPr fontId="9" type="noConversion"/>
  </si>
  <si>
    <t>V0990866</t>
    <phoneticPr fontId="21" type="noConversion"/>
  </si>
  <si>
    <t>武宏俊</t>
    <phoneticPr fontId="9" type="noConversion"/>
  </si>
  <si>
    <t>V0990868</t>
    <phoneticPr fontId="21" type="noConversion"/>
  </si>
  <si>
    <t>阮文強</t>
    <phoneticPr fontId="9" type="noConversion"/>
  </si>
  <si>
    <t>V0990936</t>
    <phoneticPr fontId="21" type="noConversion"/>
  </si>
  <si>
    <t>武俊勇</t>
    <phoneticPr fontId="9" type="noConversion"/>
  </si>
  <si>
    <t>V0990950</t>
    <phoneticPr fontId="21" type="noConversion"/>
  </si>
  <si>
    <t>張河越英</t>
    <phoneticPr fontId="9" type="noConversion"/>
  </si>
  <si>
    <t xml:space="preserve">Lê Thị Lệ Chi </t>
  </si>
  <si>
    <t>2020/07/06</t>
  </si>
  <si>
    <t>Nguyễn Văn Trọng</t>
  </si>
  <si>
    <t>Nguyễn Thị Quỳnh</t>
  </si>
  <si>
    <t>Nguyễn Thị Hảo</t>
  </si>
  <si>
    <t>V0991258</t>
    <phoneticPr fontId="21" type="noConversion"/>
  </si>
  <si>
    <t>黎氏麗芝</t>
    <phoneticPr fontId="9" type="noConversion"/>
  </si>
  <si>
    <t>V0991259</t>
    <phoneticPr fontId="21" type="noConversion"/>
  </si>
  <si>
    <t>阮文忠</t>
    <phoneticPr fontId="9" type="noConversion"/>
  </si>
  <si>
    <t>V0991260</t>
    <phoneticPr fontId="21" type="noConversion"/>
  </si>
  <si>
    <t>阮氏瓊</t>
    <phoneticPr fontId="9" type="noConversion"/>
  </si>
  <si>
    <t>V0991261</t>
    <phoneticPr fontId="21" type="noConversion"/>
  </si>
  <si>
    <t>阮氏好</t>
    <phoneticPr fontId="9" type="noConversion"/>
  </si>
  <si>
    <t>阮氏心</t>
    <phoneticPr fontId="9" type="noConversion"/>
  </si>
  <si>
    <t>V0985467</t>
    <phoneticPr fontId="21" type="noConversion"/>
  </si>
  <si>
    <t>V0992519</t>
    <phoneticPr fontId="21" type="noConversion"/>
  </si>
  <si>
    <t>2020/07/16</t>
  </si>
  <si>
    <t>V0992520</t>
    <phoneticPr fontId="21" type="noConversion"/>
  </si>
  <si>
    <t>V0992521</t>
    <phoneticPr fontId="21" type="noConversion"/>
  </si>
  <si>
    <t>V0992522</t>
    <phoneticPr fontId="21" type="noConversion"/>
  </si>
  <si>
    <t>V0992523</t>
    <phoneticPr fontId="21" type="noConversion"/>
  </si>
  <si>
    <t>Phạm Hồng Sơn</t>
  </si>
  <si>
    <t>Nguyễn Quy Hoàng</t>
  </si>
  <si>
    <t>Lý Thị Phương Hà</t>
  </si>
  <si>
    <t>Đinh Xuân Quý</t>
  </si>
  <si>
    <t>Nguyễn Duyên Tuấn Hùng</t>
  </si>
  <si>
    <t>范紅山</t>
    <phoneticPr fontId="9" type="noConversion"/>
  </si>
  <si>
    <t>阮貴黃</t>
    <phoneticPr fontId="9" type="noConversion"/>
  </si>
  <si>
    <t>李氏芳霞</t>
    <phoneticPr fontId="9" type="noConversion"/>
  </si>
  <si>
    <t>丁春貴</t>
    <phoneticPr fontId="9" type="noConversion"/>
  </si>
  <si>
    <t>阮鴛俊雄</t>
    <phoneticPr fontId="9" type="noConversion"/>
  </si>
  <si>
    <t>Phan Ngọc Thắng</t>
  </si>
  <si>
    <t>V0994762</t>
    <phoneticPr fontId="21" type="noConversion"/>
  </si>
  <si>
    <t>潘玉勝</t>
    <phoneticPr fontId="9" type="noConversion"/>
  </si>
  <si>
    <t>V0994883</t>
    <phoneticPr fontId="21" type="noConversion"/>
  </si>
  <si>
    <t>V0994884</t>
    <phoneticPr fontId="21" type="noConversion"/>
  </si>
  <si>
    <t>V0994885</t>
    <phoneticPr fontId="21" type="noConversion"/>
  </si>
  <si>
    <t>V0994886</t>
    <phoneticPr fontId="21" type="noConversion"/>
  </si>
  <si>
    <t>V0994888</t>
    <phoneticPr fontId="21" type="noConversion"/>
  </si>
  <si>
    <t>V0994889</t>
    <phoneticPr fontId="21" type="noConversion"/>
  </si>
  <si>
    <t>V0994890</t>
    <phoneticPr fontId="21" type="noConversion"/>
  </si>
  <si>
    <t>V0994891</t>
    <phoneticPr fontId="21" type="noConversion"/>
  </si>
  <si>
    <t>V0994892</t>
    <phoneticPr fontId="21" type="noConversion"/>
  </si>
  <si>
    <t>V0994895</t>
    <phoneticPr fontId="21" type="noConversion"/>
  </si>
  <si>
    <t>Bùi Xuân Thứ</t>
  </si>
  <si>
    <t>Lê Huy Thành</t>
  </si>
  <si>
    <t>Nông Thị Hoa</t>
  </si>
  <si>
    <t>Nông Thị Ly</t>
  </si>
  <si>
    <t>Nguyễn Khánh Huyền</t>
  </si>
  <si>
    <t>Đỗ Thị Luyến</t>
  </si>
  <si>
    <t>Trần Khắc Chung</t>
  </si>
  <si>
    <t>Đậu Đức Trung</t>
  </si>
  <si>
    <t>Nguyễn Thị Yến</t>
  </si>
  <si>
    <t>Hồ Đại Nghĩa</t>
  </si>
  <si>
    <t>裴春次</t>
    <phoneticPr fontId="9" type="noConversion"/>
  </si>
  <si>
    <t>黎輝成</t>
    <phoneticPr fontId="9" type="noConversion"/>
  </si>
  <si>
    <t>農氏花</t>
    <phoneticPr fontId="9" type="noConversion"/>
  </si>
  <si>
    <t>農氏麗</t>
    <phoneticPr fontId="9" type="noConversion"/>
  </si>
  <si>
    <t>阮慶玄</t>
    <phoneticPr fontId="9" type="noConversion"/>
  </si>
  <si>
    <t>杜氏戀</t>
    <phoneticPr fontId="9" type="noConversion"/>
  </si>
  <si>
    <t>陳克忠</t>
    <phoneticPr fontId="9" type="noConversion"/>
  </si>
  <si>
    <t>都德仲</t>
    <phoneticPr fontId="9" type="noConversion"/>
  </si>
  <si>
    <t>阮氏嚥</t>
    <phoneticPr fontId="9" type="noConversion"/>
  </si>
  <si>
    <t>胡大義</t>
    <phoneticPr fontId="9" type="noConversion"/>
  </si>
  <si>
    <t>Nguyễn Văn Cường</t>
    <phoneticPr fontId="9" type="noConversion"/>
  </si>
  <si>
    <t>Nguyễn Thị Thương</t>
  </si>
  <si>
    <t xml:space="preserve">Phạm Thị Dự </t>
  </si>
  <si>
    <t>Nguyễn Thị Linh</t>
  </si>
  <si>
    <t xml:space="preserve">Vũ Thị Thanh Hải </t>
  </si>
  <si>
    <t>Chảo Thị Phấy</t>
  </si>
  <si>
    <t>Vàng Thị Phấy</t>
  </si>
  <si>
    <t>Hoàng Thị Hằng</t>
  </si>
  <si>
    <t>Dương Thị Như Hoa</t>
  </si>
  <si>
    <t>Ngô Thị Phượng</t>
  </si>
  <si>
    <t>Nguyễn Thị Hồng</t>
  </si>
  <si>
    <t>Trần Mai Anh</t>
  </si>
  <si>
    <t>Bàn Thị Thao</t>
  </si>
  <si>
    <t>Vương Hoài Ngọc</t>
  </si>
  <si>
    <t>Nguyễn Thị Thanh Kim Huệ</t>
  </si>
  <si>
    <t>Nguyễn Thị Thuỳ Anh</t>
  </si>
  <si>
    <t>Ngô Thị Kiều</t>
  </si>
  <si>
    <t xml:space="preserve">Nông Thị Bạch </t>
  </si>
  <si>
    <t>V0998359</t>
    <phoneticPr fontId="21" type="noConversion"/>
  </si>
  <si>
    <t>V0998360</t>
    <phoneticPr fontId="21" type="noConversion"/>
  </si>
  <si>
    <t>V0998361</t>
    <phoneticPr fontId="21" type="noConversion"/>
  </si>
  <si>
    <t>V0998363</t>
    <phoneticPr fontId="21" type="noConversion"/>
  </si>
  <si>
    <t>V0998364</t>
    <phoneticPr fontId="21" type="noConversion"/>
  </si>
  <si>
    <t>V0998365</t>
    <phoneticPr fontId="21" type="noConversion"/>
  </si>
  <si>
    <t>V0998366</t>
    <phoneticPr fontId="21" type="noConversion"/>
  </si>
  <si>
    <t>V0998367</t>
    <phoneticPr fontId="21" type="noConversion"/>
  </si>
  <si>
    <t>V0998368</t>
    <phoneticPr fontId="21" type="noConversion"/>
  </si>
  <si>
    <t>V0998369</t>
    <phoneticPr fontId="21" type="noConversion"/>
  </si>
  <si>
    <t>V0998370</t>
    <phoneticPr fontId="21" type="noConversion"/>
  </si>
  <si>
    <t>V0998371</t>
    <phoneticPr fontId="21" type="noConversion"/>
  </si>
  <si>
    <t>V0998372</t>
    <phoneticPr fontId="21" type="noConversion"/>
  </si>
  <si>
    <t>V0998373</t>
    <phoneticPr fontId="21" type="noConversion"/>
  </si>
  <si>
    <t>V0998374</t>
    <phoneticPr fontId="21" type="noConversion"/>
  </si>
  <si>
    <t>V0998375</t>
    <phoneticPr fontId="21" type="noConversion"/>
  </si>
  <si>
    <t>V0998377</t>
    <phoneticPr fontId="21" type="noConversion"/>
  </si>
  <si>
    <t>阮氏商</t>
    <phoneticPr fontId="9" type="noConversion"/>
  </si>
  <si>
    <t>範氏預</t>
    <phoneticPr fontId="9" type="noConversion"/>
  </si>
  <si>
    <t>阮氏玲</t>
    <phoneticPr fontId="9" type="noConversion"/>
  </si>
  <si>
    <t>武氏青海</t>
    <phoneticPr fontId="9" type="noConversion"/>
  </si>
  <si>
    <t>朝氏飛</t>
    <phoneticPr fontId="9" type="noConversion"/>
  </si>
  <si>
    <t>黃氏沛</t>
    <phoneticPr fontId="9" type="noConversion"/>
  </si>
  <si>
    <t>黃氏姮</t>
    <phoneticPr fontId="9" type="noConversion"/>
  </si>
  <si>
    <t>楊氏如花</t>
    <phoneticPr fontId="9" type="noConversion"/>
  </si>
  <si>
    <t>吳氏鳳</t>
    <phoneticPr fontId="9" type="noConversion"/>
  </si>
  <si>
    <t>阮氏紅</t>
    <phoneticPr fontId="9" type="noConversion"/>
  </si>
  <si>
    <t>陳梅英</t>
    <phoneticPr fontId="9" type="noConversion"/>
  </si>
  <si>
    <t>盤氏操</t>
    <phoneticPr fontId="9" type="noConversion"/>
  </si>
  <si>
    <t>王懷玉</t>
    <phoneticPr fontId="9" type="noConversion"/>
  </si>
  <si>
    <t>阮氏清金惠</t>
    <phoneticPr fontId="9" type="noConversion"/>
  </si>
  <si>
    <t>阮氏垂英</t>
    <phoneticPr fontId="9" type="noConversion"/>
  </si>
  <si>
    <t>吳氏嬌</t>
    <phoneticPr fontId="9" type="noConversion"/>
  </si>
  <si>
    <t>農氏白</t>
    <phoneticPr fontId="9" type="noConversion"/>
  </si>
  <si>
    <t>Nguyễn Bá Đưởng</t>
  </si>
  <si>
    <t>2020/09/24</t>
  </si>
  <si>
    <t>V0999128</t>
    <phoneticPr fontId="21" type="noConversion"/>
  </si>
  <si>
    <t>阮伯楊</t>
    <phoneticPr fontId="21" type="noConversion"/>
  </si>
  <si>
    <t>F</t>
    <phoneticPr fontId="5" type="noConversion"/>
  </si>
  <si>
    <t>Chảo Thị Phấy</t>
    <phoneticPr fontId="9" type="noConversion"/>
  </si>
  <si>
    <t xml:space="preserve">杜成仲 </t>
    <phoneticPr fontId="21" type="noConversion"/>
  </si>
  <si>
    <t>V0980648</t>
    <phoneticPr fontId="21" type="noConversion"/>
  </si>
  <si>
    <t>Đỗ Thành Trung</t>
    <phoneticPr fontId="9" type="noConversion"/>
  </si>
  <si>
    <t>V0976010</t>
    <phoneticPr fontId="21" type="noConversion"/>
  </si>
  <si>
    <t>2019/12/20</t>
    <phoneticPr fontId="9" type="noConversion"/>
  </si>
  <si>
    <t>2019/10/10</t>
  </si>
  <si>
    <t>Triệu Thu Hương</t>
    <phoneticPr fontId="9" type="noConversion"/>
  </si>
  <si>
    <t>趙秋香</t>
    <phoneticPr fontId="21" type="noConversion"/>
  </si>
  <si>
    <t>V0993814</t>
    <phoneticPr fontId="21" type="noConversion"/>
  </si>
  <si>
    <t>Đỗ Minh Sang</t>
    <phoneticPr fontId="21" type="noConversion"/>
  </si>
  <si>
    <r>
      <rPr>
        <sz val="8"/>
        <rFont val="細明體"/>
        <family val="3"/>
        <charset val="136"/>
      </rPr>
      <t>杜明創</t>
    </r>
    <r>
      <rPr>
        <sz val="8"/>
        <rFont val="Times New Roman"/>
        <family val="1"/>
      </rPr>
      <t xml:space="preserve"> </t>
    </r>
    <phoneticPr fontId="21" type="noConversion"/>
  </si>
  <si>
    <t>V0991233</t>
    <phoneticPr fontId="21" type="noConversion"/>
  </si>
  <si>
    <r>
      <rPr>
        <sz val="8"/>
        <rFont val="細明體"/>
        <family val="3"/>
        <charset val="136"/>
      </rPr>
      <t>覃氏沉</t>
    </r>
    <r>
      <rPr>
        <sz val="8"/>
        <rFont val="Times New Roman"/>
        <family val="1"/>
      </rPr>
      <t xml:space="preserve"> </t>
    </r>
    <phoneticPr fontId="21" type="noConversion"/>
  </si>
  <si>
    <t>Đàm Thị Trầm</t>
    <phoneticPr fontId="21" type="noConversion"/>
  </si>
  <si>
    <t>Vũ Tuấn Dũng</t>
    <phoneticPr fontId="21" type="noConversion"/>
  </si>
  <si>
    <r>
      <t xml:space="preserve">TANG CA NGAY LE
( </t>
    </r>
    <r>
      <rPr>
        <b/>
        <sz val="6"/>
        <rFont val="細明體"/>
        <family val="3"/>
        <charset val="136"/>
      </rPr>
      <t>節日加班）</t>
    </r>
    <phoneticPr fontId="9" type="noConversion"/>
  </si>
  <si>
    <t>V1001601</t>
    <phoneticPr fontId="21" type="noConversion"/>
  </si>
  <si>
    <r>
      <rPr>
        <sz val="8"/>
        <rFont val="Malgun Gothic Semilight"/>
        <family val="2"/>
        <charset val="136"/>
      </rPr>
      <t>召美玲</t>
    </r>
    <r>
      <rPr>
        <sz val="8"/>
        <rFont val="Times New Roman"/>
        <family val="1"/>
      </rPr>
      <t xml:space="preserve"> </t>
    </r>
    <phoneticPr fontId="21" type="noConversion"/>
  </si>
  <si>
    <r>
      <t>Tri</t>
    </r>
    <r>
      <rPr>
        <sz val="8"/>
        <rFont val="Malgun Gothic Semilight"/>
        <family val="2"/>
        <charset val="136"/>
      </rPr>
      <t>ệ</t>
    </r>
    <r>
      <rPr>
        <sz val="8"/>
        <rFont val="Times New Roman"/>
        <family val="1"/>
      </rPr>
      <t>u M</t>
    </r>
    <r>
      <rPr>
        <sz val="8"/>
        <rFont val="Malgun Gothic Semilight"/>
        <family val="2"/>
        <charset val="136"/>
      </rPr>
      <t>ỹ</t>
    </r>
    <r>
      <rPr>
        <sz val="8"/>
        <rFont val="Times New Roman"/>
        <family val="1"/>
      </rPr>
      <t xml:space="preserve"> Linh</t>
    </r>
    <phoneticPr fontId="21" type="noConversion"/>
  </si>
  <si>
    <r>
      <t xml:space="preserve">MNV
</t>
    </r>
    <r>
      <rPr>
        <sz val="10"/>
        <rFont val="Malgun Gothic Semilight"/>
        <family val="2"/>
        <charset val="136"/>
      </rPr>
      <t>工號</t>
    </r>
    <phoneticPr fontId="9" type="noConversion"/>
  </si>
  <si>
    <r>
      <t>H</t>
    </r>
    <r>
      <rPr>
        <sz val="10"/>
        <rFont val="Malgun Gothic Semilight"/>
        <family val="2"/>
        <charset val="136"/>
      </rPr>
      <t>ọ</t>
    </r>
    <r>
      <rPr>
        <sz val="10"/>
        <rFont val="Times New Roman"/>
        <family val="1"/>
      </rPr>
      <t xml:space="preserve"> và tên 
</t>
    </r>
    <r>
      <rPr>
        <sz val="10"/>
        <rFont val="Malgun Gothic Semilight"/>
        <family val="2"/>
        <charset val="136"/>
      </rPr>
      <t>姓名</t>
    </r>
    <phoneticPr fontId="9" type="noConversion"/>
  </si>
  <si>
    <r>
      <t xml:space="preserve">Ngày vào
</t>
    </r>
    <r>
      <rPr>
        <sz val="10"/>
        <rFont val="Malgun Gothic Semilight"/>
        <family val="2"/>
        <charset val="136"/>
      </rPr>
      <t>入廠日期</t>
    </r>
    <phoneticPr fontId="9" type="noConversion"/>
  </si>
  <si>
    <r>
      <t>Nguy</t>
    </r>
    <r>
      <rPr>
        <sz val="8"/>
        <rFont val="Malgun Gothic Semilight"/>
        <family val="2"/>
        <charset val="136"/>
      </rPr>
      <t>ễ</t>
    </r>
    <r>
      <rPr>
        <sz val="8"/>
        <rFont val="Times New Roman"/>
        <family val="1"/>
      </rPr>
      <t>n Th</t>
    </r>
    <r>
      <rPr>
        <sz val="8"/>
        <rFont val="Malgun Gothic Semilight"/>
        <family val="2"/>
        <charset val="136"/>
      </rPr>
      <t>ị</t>
    </r>
    <r>
      <rPr>
        <sz val="8"/>
        <rFont val="Times New Roman"/>
        <family val="1"/>
      </rPr>
      <t xml:space="preserve"> Tâm </t>
    </r>
    <phoneticPr fontId="9" type="noConversion"/>
  </si>
  <si>
    <t>V0951640</t>
  </si>
  <si>
    <t>V0957330</t>
  </si>
  <si>
    <t>V0998374</t>
  </si>
  <si>
    <t>V0983105</t>
    <phoneticPr fontId="21" type="noConversion"/>
  </si>
  <si>
    <t>V0954019</t>
    <phoneticPr fontId="21" type="noConversion"/>
  </si>
  <si>
    <t>V0960287</t>
    <phoneticPr fontId="21" type="noConversion"/>
  </si>
  <si>
    <t>V0956380</t>
    <phoneticPr fontId="21" type="noConversion"/>
  </si>
  <si>
    <t>V0976017</t>
    <phoneticPr fontId="21" type="noConversion"/>
  </si>
  <si>
    <t>V0978436</t>
    <phoneticPr fontId="21" type="noConversion"/>
  </si>
  <si>
    <t>V0983094</t>
    <phoneticPr fontId="21" type="noConversion"/>
  </si>
  <si>
    <t>V0981679</t>
    <phoneticPr fontId="21" type="noConversion"/>
  </si>
  <si>
    <t>V0956402</t>
    <phoneticPr fontId="21" type="noConversion"/>
  </si>
  <si>
    <t>V0995442</t>
    <phoneticPr fontId="21" type="noConversion"/>
  </si>
  <si>
    <t>V0907986</t>
    <phoneticPr fontId="21" type="noConversion"/>
  </si>
  <si>
    <t>Lưu Văn Hòa</t>
    <phoneticPr fontId="21" type="noConversion"/>
  </si>
  <si>
    <t>Vương Thị Vui</t>
    <phoneticPr fontId="21" type="noConversion"/>
  </si>
  <si>
    <t>Trần Thị Kim Thoa</t>
    <phoneticPr fontId="21" type="noConversion"/>
  </si>
  <si>
    <t>Trần Thùy Linh</t>
    <phoneticPr fontId="21" type="noConversion"/>
  </si>
  <si>
    <t>Đinh Thị Nghiên</t>
    <phoneticPr fontId="21" type="noConversion"/>
  </si>
  <si>
    <t xml:space="preserve">Bùi Văn Khải </t>
    <phoneticPr fontId="21" type="noConversion"/>
  </si>
  <si>
    <t>Quách Văn Thiên</t>
    <phoneticPr fontId="21" type="noConversion"/>
  </si>
  <si>
    <t>Đinh Công Hợp</t>
    <phoneticPr fontId="21" type="noConversion"/>
  </si>
  <si>
    <t>Bùi Thị Chiến</t>
    <phoneticPr fontId="21" type="noConversion"/>
  </si>
  <si>
    <r>
      <t>Ph</t>
    </r>
    <r>
      <rPr>
        <sz val="10"/>
        <color theme="1"/>
        <rFont val="Malgun Gothic Semilight"/>
        <family val="2"/>
        <charset val="136"/>
      </rPr>
      <t>ạ</t>
    </r>
    <r>
      <rPr>
        <sz val="10"/>
        <color theme="1"/>
        <rFont val="Arial"/>
        <family val="2"/>
      </rPr>
      <t>m Th</t>
    </r>
    <r>
      <rPr>
        <sz val="10"/>
        <color theme="1"/>
        <rFont val="Malgun Gothic Semilight"/>
        <family val="2"/>
        <charset val="136"/>
      </rPr>
      <t>ị</t>
    </r>
    <r>
      <rPr>
        <sz val="10"/>
        <color theme="1"/>
        <rFont val="Arial"/>
        <family val="2"/>
      </rPr>
      <t xml:space="preserve"> Hi</t>
    </r>
    <r>
      <rPr>
        <sz val="10"/>
        <color theme="1"/>
        <rFont val="Malgun Gothic Semilight"/>
        <family val="2"/>
        <charset val="136"/>
      </rPr>
      <t>ề</t>
    </r>
    <r>
      <rPr>
        <sz val="10"/>
        <color theme="1"/>
        <rFont val="Arial"/>
        <family val="2"/>
      </rPr>
      <t>n</t>
    </r>
    <phoneticPr fontId="21" type="noConversion"/>
  </si>
  <si>
    <t>Phạm Thị Hằng</t>
    <phoneticPr fontId="21" type="noConversion"/>
  </si>
  <si>
    <t>劉文和</t>
    <phoneticPr fontId="21" type="noConversion"/>
  </si>
  <si>
    <t>王氏樂</t>
    <phoneticPr fontId="21" type="noConversion"/>
  </si>
  <si>
    <t>陳氏金釵</t>
    <phoneticPr fontId="21" type="noConversion"/>
  </si>
  <si>
    <t>陳垂玲</t>
    <phoneticPr fontId="21" type="noConversion"/>
  </si>
  <si>
    <t>丁氏嚴</t>
    <phoneticPr fontId="21" type="noConversion"/>
  </si>
  <si>
    <t>裴文凱</t>
    <phoneticPr fontId="21" type="noConversion"/>
  </si>
  <si>
    <t>郭文天</t>
    <phoneticPr fontId="21" type="noConversion"/>
  </si>
  <si>
    <t>丁功合</t>
    <phoneticPr fontId="21" type="noConversion"/>
  </si>
  <si>
    <t>裴氏戰</t>
    <phoneticPr fontId="21" type="noConversion"/>
  </si>
  <si>
    <r>
      <rPr>
        <sz val="10"/>
        <color theme="1"/>
        <rFont val="Malgun Gothic Semilight"/>
        <family val="2"/>
        <charset val="136"/>
      </rPr>
      <t>範氏賢</t>
    </r>
    <r>
      <rPr>
        <sz val="10"/>
        <color theme="1"/>
        <rFont val="Arial"/>
        <family val="2"/>
      </rPr>
      <t xml:space="preserve"> </t>
    </r>
    <phoneticPr fontId="21" type="noConversion"/>
  </si>
  <si>
    <r>
      <rPr>
        <sz val="9"/>
        <color theme="1"/>
        <rFont val="微軟正黑體"/>
        <family val="2"/>
        <charset val="136"/>
      </rPr>
      <t>范氏恒</t>
    </r>
    <phoneticPr fontId="21" type="noConversion"/>
  </si>
  <si>
    <r>
      <t>Bùi Th</t>
    </r>
    <r>
      <rPr>
        <sz val="8"/>
        <rFont val="Malgun Gothic Semilight"/>
        <family val="2"/>
        <charset val="136"/>
      </rPr>
      <t>ị</t>
    </r>
    <r>
      <rPr>
        <sz val="8"/>
        <rFont val="Times New Roman"/>
        <family val="1"/>
      </rPr>
      <t xml:space="preserve"> Tình</t>
    </r>
    <phoneticPr fontId="9" type="noConversion"/>
  </si>
  <si>
    <r>
      <t>H</t>
    </r>
    <r>
      <rPr>
        <sz val="8"/>
        <rFont val="Malgun Gothic Semilight"/>
        <family val="2"/>
        <charset val="136"/>
      </rPr>
      <t>ọ</t>
    </r>
    <r>
      <rPr>
        <sz val="8"/>
        <rFont val="Times New Roman"/>
        <family val="1"/>
      </rPr>
      <t xml:space="preserve"> và tên 
</t>
    </r>
    <r>
      <rPr>
        <sz val="8"/>
        <rFont val="Malgun Gothic Semilight"/>
        <family val="2"/>
        <charset val="136"/>
      </rPr>
      <t>姓名</t>
    </r>
    <phoneticPr fontId="5" type="noConversion"/>
  </si>
  <si>
    <r>
      <t>Quan văn đ</t>
    </r>
    <r>
      <rPr>
        <sz val="8"/>
        <rFont val="Malgun Gothic Semilight"/>
        <family val="2"/>
        <charset val="136"/>
      </rPr>
      <t>ạ</t>
    </r>
    <r>
      <rPr>
        <sz val="8"/>
        <rFont val="Times New Roman"/>
        <family val="1"/>
      </rPr>
      <t>i</t>
    </r>
    <phoneticPr fontId="21" type="noConversion"/>
  </si>
  <si>
    <t>V0976443</t>
  </si>
  <si>
    <t>V1005042</t>
    <phoneticPr fontId="21" type="noConversion"/>
  </si>
  <si>
    <t>Lê Thị Cẩm Tú</t>
    <phoneticPr fontId="21" type="noConversion"/>
  </si>
  <si>
    <t>黎氏琴秀</t>
    <phoneticPr fontId="21" type="noConversion"/>
  </si>
  <si>
    <t>Lê Thị Hương</t>
    <phoneticPr fontId="21" type="noConversion"/>
  </si>
  <si>
    <t>V0993425</t>
    <phoneticPr fontId="21" type="noConversion"/>
  </si>
  <si>
    <r>
      <t>Lê Th</t>
    </r>
    <r>
      <rPr>
        <sz val="8"/>
        <rFont val="Malgun Gothic Semilight"/>
        <family val="2"/>
        <charset val="136"/>
      </rPr>
      <t>ị</t>
    </r>
    <r>
      <rPr>
        <sz val="8"/>
        <rFont val="Times New Roman"/>
        <family val="1"/>
      </rPr>
      <t xml:space="preserve"> C</t>
    </r>
    <r>
      <rPr>
        <sz val="8"/>
        <rFont val="Malgun Gothic Semilight"/>
        <family val="2"/>
        <charset val="136"/>
      </rPr>
      <t>ẩ</t>
    </r>
    <r>
      <rPr>
        <sz val="8"/>
        <rFont val="Times New Roman"/>
        <family val="1"/>
      </rPr>
      <t>m Tú</t>
    </r>
    <phoneticPr fontId="21" type="noConversion"/>
  </si>
  <si>
    <r>
      <t>Lê Th</t>
    </r>
    <r>
      <rPr>
        <sz val="8"/>
        <rFont val="Malgun Gothic Semilight"/>
        <family val="2"/>
        <charset val="136"/>
      </rPr>
      <t>ị</t>
    </r>
    <r>
      <rPr>
        <sz val="8"/>
        <rFont val="Times New Roman"/>
        <family val="1"/>
      </rPr>
      <t xml:space="preserve"> Hương</t>
    </r>
    <phoneticPr fontId="21" type="noConversion"/>
  </si>
  <si>
    <r>
      <t>Tri</t>
    </r>
    <r>
      <rPr>
        <sz val="8"/>
        <rFont val="Malgun Gothic Semilight"/>
        <family val="2"/>
        <charset val="136"/>
      </rPr>
      <t>ệ</t>
    </r>
    <r>
      <rPr>
        <sz val="8"/>
        <rFont val="Times New Roman"/>
        <family val="1"/>
      </rPr>
      <t>u Thu Hương</t>
    </r>
    <phoneticPr fontId="9" type="noConversion"/>
  </si>
  <si>
    <r>
      <t>Nguy</t>
    </r>
    <r>
      <rPr>
        <sz val="8"/>
        <rFont val="Malgun Gothic Semilight"/>
        <family val="2"/>
        <charset val="136"/>
      </rPr>
      <t>ễ</t>
    </r>
    <r>
      <rPr>
        <sz val="8"/>
        <rFont val="Times New Roman"/>
        <family val="1"/>
      </rPr>
      <t>n Th</t>
    </r>
    <r>
      <rPr>
        <sz val="8"/>
        <rFont val="Malgun Gothic Semilight"/>
        <family val="2"/>
        <charset val="136"/>
      </rPr>
      <t>ị</t>
    </r>
    <r>
      <rPr>
        <sz val="8"/>
        <rFont val="Times New Roman"/>
        <family val="1"/>
      </rPr>
      <t xml:space="preserve"> Mai</t>
    </r>
    <phoneticPr fontId="9" type="noConversion"/>
  </si>
  <si>
    <r>
      <t>Tháng 03 năm 2021</t>
    </r>
    <r>
      <rPr>
        <b/>
        <sz val="16"/>
        <rFont val="細明體"/>
        <family val="3"/>
        <charset val="136"/>
      </rPr>
      <t>（</t>
    </r>
    <r>
      <rPr>
        <b/>
        <sz val="16"/>
        <rFont val="Times New Roman"/>
        <family val="1"/>
      </rPr>
      <t>2021</t>
    </r>
    <r>
      <rPr>
        <b/>
        <sz val="16"/>
        <rFont val="細明體"/>
        <family val="3"/>
        <charset val="136"/>
      </rPr>
      <t>年</t>
    </r>
    <r>
      <rPr>
        <b/>
        <sz val="16"/>
        <rFont val="Times New Roman"/>
        <family val="1"/>
      </rPr>
      <t>03</t>
    </r>
    <r>
      <rPr>
        <b/>
        <sz val="16"/>
        <rFont val="細明體"/>
        <family val="3"/>
        <charset val="136"/>
      </rPr>
      <t>月）</t>
    </r>
    <phoneticPr fontId="5" type="noConversion"/>
  </si>
  <si>
    <r>
      <t>B</t>
    </r>
    <r>
      <rPr>
        <b/>
        <sz val="14"/>
        <rFont val="Malgun Gothic Semilight"/>
        <family val="2"/>
        <charset val="136"/>
      </rPr>
      <t>Ả</t>
    </r>
    <r>
      <rPr>
        <b/>
        <sz val="14"/>
        <rFont val="Times New Roman"/>
        <family val="1"/>
      </rPr>
      <t>NG CH</t>
    </r>
    <r>
      <rPr>
        <b/>
        <sz val="14"/>
        <rFont val="Malgun Gothic Semilight"/>
        <family val="2"/>
        <charset val="136"/>
      </rPr>
      <t>Ấ</t>
    </r>
    <r>
      <rPr>
        <b/>
        <sz val="14"/>
        <rFont val="Times New Roman"/>
        <family val="1"/>
      </rPr>
      <t>M CÔNG NHÂN VIÊN</t>
    </r>
    <r>
      <rPr>
        <b/>
        <sz val="14"/>
        <rFont val="細明體"/>
        <family val="3"/>
        <charset val="136"/>
      </rPr>
      <t>（</t>
    </r>
    <r>
      <rPr>
        <b/>
        <sz val="14"/>
        <rFont val="Times New Roman"/>
        <family val="1"/>
      </rPr>
      <t>2021</t>
    </r>
    <r>
      <rPr>
        <b/>
        <sz val="14"/>
        <rFont val="細明體"/>
        <family val="3"/>
        <charset val="136"/>
      </rPr>
      <t>年</t>
    </r>
    <r>
      <rPr>
        <b/>
        <sz val="14"/>
        <rFont val="Times New Roman"/>
        <family val="1"/>
      </rPr>
      <t>03</t>
    </r>
    <r>
      <rPr>
        <b/>
        <sz val="14"/>
        <rFont val="細明體"/>
        <family val="3"/>
        <charset val="136"/>
      </rPr>
      <t>月份越南員工考勤表）</t>
    </r>
    <phoneticPr fontId="5" type="noConversion"/>
  </si>
  <si>
    <r>
      <t>B</t>
    </r>
    <r>
      <rPr>
        <b/>
        <sz val="14"/>
        <rFont val="Malgun Gothic Semilight"/>
        <family val="2"/>
        <charset val="136"/>
      </rPr>
      <t>Ả</t>
    </r>
    <r>
      <rPr>
        <b/>
        <sz val="14"/>
        <rFont val="Times New Roman"/>
        <family val="1"/>
      </rPr>
      <t>NG CH</t>
    </r>
    <r>
      <rPr>
        <b/>
        <sz val="14"/>
        <rFont val="Malgun Gothic Semilight"/>
        <family val="2"/>
        <charset val="136"/>
      </rPr>
      <t>Ấ</t>
    </r>
    <r>
      <rPr>
        <b/>
        <sz val="14"/>
        <rFont val="Times New Roman"/>
        <family val="1"/>
      </rPr>
      <t>M CÔNG NHÂN VIÊN</t>
    </r>
    <r>
      <rPr>
        <b/>
        <sz val="14"/>
        <rFont val="細明體"/>
        <family val="3"/>
        <charset val="136"/>
      </rPr>
      <t>（</t>
    </r>
    <r>
      <rPr>
        <b/>
        <sz val="14"/>
        <rFont val="Times New Roman"/>
        <family val="1"/>
      </rPr>
      <t>2021</t>
    </r>
    <r>
      <rPr>
        <b/>
        <sz val="14"/>
        <rFont val="細明體"/>
        <family val="3"/>
        <charset val="136"/>
      </rPr>
      <t>年</t>
    </r>
    <r>
      <rPr>
        <b/>
        <sz val="14"/>
        <rFont val="Times New Roman"/>
        <family val="1"/>
      </rPr>
      <t>3</t>
    </r>
    <r>
      <rPr>
        <b/>
        <sz val="14"/>
        <rFont val="細明體"/>
        <family val="3"/>
        <charset val="136"/>
      </rPr>
      <t>月份越南員工考勤表）</t>
    </r>
    <phoneticPr fontId="5" type="noConversion"/>
  </si>
  <si>
    <r>
      <t>Tháng 3 năm 2021</t>
    </r>
    <r>
      <rPr>
        <b/>
        <i/>
        <sz val="14"/>
        <rFont val="DFLiHeiBold"/>
        <family val="3"/>
        <charset val="136"/>
      </rPr>
      <t>（</t>
    </r>
    <r>
      <rPr>
        <b/>
        <i/>
        <sz val="14"/>
        <rFont val="Times New Roman"/>
        <family val="1"/>
      </rPr>
      <t>2021</t>
    </r>
    <r>
      <rPr>
        <b/>
        <i/>
        <sz val="14"/>
        <rFont val="DFLiHeiBold"/>
        <family val="3"/>
        <charset val="136"/>
      </rPr>
      <t>年</t>
    </r>
    <r>
      <rPr>
        <b/>
        <i/>
        <sz val="14"/>
        <rFont val="Times New Roman"/>
        <family val="1"/>
      </rPr>
      <t>3</t>
    </r>
    <r>
      <rPr>
        <b/>
        <i/>
        <sz val="14"/>
        <rFont val="DFLiHeiBold"/>
        <family val="3"/>
        <charset val="136"/>
      </rPr>
      <t>月）</t>
    </r>
    <phoneticPr fontId="5" type="noConversion"/>
  </si>
  <si>
    <t>LV</t>
    <phoneticPr fontId="21" type="noConversion"/>
  </si>
  <si>
    <t>LV/F</t>
    <phoneticPr fontId="21" type="noConversion"/>
  </si>
  <si>
    <t>F</t>
    <phoneticPr fontId="21" type="noConversion"/>
  </si>
  <si>
    <t>O</t>
    <phoneticPr fontId="21" type="noConversion"/>
  </si>
  <si>
    <t>A</t>
    <phoneticPr fontId="21" type="noConversion"/>
  </si>
  <si>
    <t>TS</t>
    <phoneticPr fontId="21" type="noConversion"/>
  </si>
  <si>
    <t>BL</t>
    <phoneticPr fontId="21" type="noConversion"/>
  </si>
  <si>
    <t>L</t>
    <phoneticPr fontId="21" type="noConversion"/>
  </si>
  <si>
    <t>T</t>
    <phoneticPr fontId="21" type="noConversion"/>
  </si>
  <si>
    <t>V</t>
    <phoneticPr fontId="21" type="noConversion"/>
  </si>
  <si>
    <t>N</t>
    <phoneticPr fontId="21" type="noConversion"/>
  </si>
  <si>
    <t>V0931285</t>
  </si>
  <si>
    <t>LV/F</t>
    <phoneticPr fontId="21" type="noConversion"/>
  </si>
  <si>
    <t>LV</t>
    <phoneticPr fontId="21" type="noConversion"/>
  </si>
  <si>
    <t>F</t>
    <phoneticPr fontId="21" type="noConversion"/>
  </si>
  <si>
    <t>A</t>
    <phoneticPr fontId="21" type="noConversion"/>
  </si>
  <si>
    <t>V</t>
    <phoneticPr fontId="21" type="noConversion"/>
  </si>
  <si>
    <t>TS</t>
    <phoneticPr fontId="21" type="noConversion"/>
  </si>
  <si>
    <t>BL</t>
    <phoneticPr fontId="21" type="noConversion"/>
  </si>
  <si>
    <t>L</t>
    <phoneticPr fontId="21" type="noConversion"/>
  </si>
  <si>
    <t>T</t>
    <phoneticPr fontId="21" type="noConversion"/>
  </si>
  <si>
    <t>LV/F</t>
    <phoneticPr fontId="21" type="noConversion"/>
  </si>
  <si>
    <t>LV</t>
    <phoneticPr fontId="21" type="noConversion"/>
  </si>
  <si>
    <t>F</t>
    <phoneticPr fontId="21" type="noConversion"/>
  </si>
  <si>
    <t>A</t>
    <phoneticPr fontId="21" type="noConversion"/>
  </si>
  <si>
    <t>TS</t>
    <phoneticPr fontId="21" type="noConversion"/>
  </si>
  <si>
    <t>BL</t>
    <phoneticPr fontId="21" type="noConversion"/>
  </si>
  <si>
    <t>L</t>
    <phoneticPr fontId="21" type="noConversion"/>
  </si>
  <si>
    <t>T</t>
    <phoneticPr fontId="21" type="noConversion"/>
  </si>
  <si>
    <t>O</t>
    <phoneticPr fontId="21" type="noConversion"/>
  </si>
  <si>
    <t>LV</t>
    <phoneticPr fontId="21" type="noConversion"/>
  </si>
  <si>
    <t>LV/F</t>
    <phoneticPr fontId="21" type="noConversion"/>
  </si>
  <si>
    <t>F</t>
    <phoneticPr fontId="21" type="noConversion"/>
  </si>
  <si>
    <t>A</t>
    <phoneticPr fontId="21" type="noConversion"/>
  </si>
  <si>
    <t>TS</t>
    <phoneticPr fontId="21" type="noConversion"/>
  </si>
  <si>
    <t>BL</t>
    <phoneticPr fontId="21" type="noConversion"/>
  </si>
  <si>
    <t>L</t>
    <phoneticPr fontId="21" type="noConversion"/>
  </si>
  <si>
    <t>T</t>
    <phoneticPr fontId="21" type="noConversion"/>
  </si>
  <si>
    <t>O</t>
    <phoneticPr fontId="21" type="noConversion"/>
  </si>
  <si>
    <t>KT</t>
    <phoneticPr fontId="21" type="noConversion"/>
  </si>
  <si>
    <t>LV/F</t>
    <phoneticPr fontId="21" type="noConversion"/>
  </si>
  <si>
    <t>LV</t>
    <phoneticPr fontId="21" type="noConversion"/>
  </si>
  <si>
    <t>F</t>
    <phoneticPr fontId="21" type="noConversion"/>
  </si>
  <si>
    <t>O</t>
    <phoneticPr fontId="21" type="noConversion"/>
  </si>
  <si>
    <t>A</t>
    <phoneticPr fontId="21" type="noConversion"/>
  </si>
  <si>
    <t>V</t>
    <phoneticPr fontId="21" type="noConversion"/>
  </si>
  <si>
    <t>TS</t>
    <phoneticPr fontId="21" type="noConversion"/>
  </si>
  <si>
    <t>KT</t>
    <phoneticPr fontId="21" type="noConversion"/>
  </si>
  <si>
    <t>L</t>
    <phoneticPr fontId="21" type="noConversion"/>
  </si>
  <si>
    <t>LV/O</t>
    <phoneticPr fontId="21" type="noConversion"/>
  </si>
  <si>
    <t>T</t>
    <phoneticPr fontId="21" type="noConversion"/>
  </si>
  <si>
    <t>LV/F</t>
    <phoneticPr fontId="21" type="noConversion"/>
  </si>
  <si>
    <t>LV</t>
    <phoneticPr fontId="21" type="noConversion"/>
  </si>
  <si>
    <t>F</t>
    <phoneticPr fontId="21" type="noConversion"/>
  </si>
  <si>
    <t>O</t>
    <phoneticPr fontId="21" type="noConversion"/>
  </si>
  <si>
    <t>A</t>
    <phoneticPr fontId="21" type="noConversion"/>
  </si>
  <si>
    <t>V</t>
    <phoneticPr fontId="21" type="noConversion"/>
  </si>
  <si>
    <t>TS</t>
    <phoneticPr fontId="21" type="noConversion"/>
  </si>
  <si>
    <t>L</t>
    <phoneticPr fontId="21" type="noConversion"/>
  </si>
  <si>
    <r>
      <t>Ph</t>
    </r>
    <r>
      <rPr>
        <sz val="8"/>
        <rFont val="Malgun Gothic Semilight"/>
        <family val="2"/>
        <charset val="136"/>
      </rPr>
      <t>ạ</t>
    </r>
    <r>
      <rPr>
        <sz val="8"/>
        <rFont val="Times New Roman"/>
        <family val="1"/>
      </rPr>
      <t>m Th</t>
    </r>
    <r>
      <rPr>
        <sz val="8"/>
        <rFont val="Malgun Gothic Semilight"/>
        <family val="2"/>
        <charset val="136"/>
      </rPr>
      <t>ị</t>
    </r>
    <r>
      <rPr>
        <sz val="8"/>
        <rFont val="Times New Roman"/>
        <family val="1"/>
      </rPr>
      <t xml:space="preserve"> Chinh</t>
    </r>
    <phoneticPr fontId="9" type="noConversion"/>
  </si>
  <si>
    <t>LV/F</t>
    <phoneticPr fontId="21" type="noConversion"/>
  </si>
  <si>
    <t>LV</t>
    <phoneticPr fontId="21" type="noConversion"/>
  </si>
  <si>
    <t>F</t>
    <phoneticPr fontId="21" type="noConversion"/>
  </si>
  <si>
    <t>O</t>
    <phoneticPr fontId="21" type="noConversion"/>
  </si>
  <si>
    <t>A</t>
    <phoneticPr fontId="21" type="noConversion"/>
  </si>
  <si>
    <t>TS</t>
    <phoneticPr fontId="21" type="noConversion"/>
  </si>
  <si>
    <t>L</t>
    <phoneticPr fontId="21" type="noConversion"/>
  </si>
  <si>
    <t>T</t>
    <phoneticPr fontId="21" type="noConversion"/>
  </si>
  <si>
    <t>KT</t>
    <phoneticPr fontId="21" type="noConversion"/>
  </si>
  <si>
    <t>BL</t>
    <phoneticPr fontId="21" type="noConversion"/>
  </si>
  <si>
    <t>LV/F</t>
    <phoneticPr fontId="21" type="noConversion"/>
  </si>
  <si>
    <t>LV</t>
    <phoneticPr fontId="21" type="noConversion"/>
  </si>
  <si>
    <t>F</t>
    <phoneticPr fontId="21" type="noConversion"/>
  </si>
  <si>
    <t>O</t>
    <phoneticPr fontId="21" type="noConversion"/>
  </si>
  <si>
    <t>A</t>
    <phoneticPr fontId="21" type="noConversion"/>
  </si>
  <si>
    <t>V</t>
    <phoneticPr fontId="21" type="noConversion"/>
  </si>
  <si>
    <t>TS</t>
    <phoneticPr fontId="21" type="noConversion"/>
  </si>
  <si>
    <t>L</t>
    <phoneticPr fontId="21" type="noConversion"/>
  </si>
  <si>
    <t>T</t>
    <phoneticPr fontId="21" type="noConversion"/>
  </si>
  <si>
    <t>KT</t>
    <phoneticPr fontId="21" type="noConversion"/>
  </si>
  <si>
    <t>N</t>
    <phoneticPr fontId="21" type="noConversion"/>
  </si>
  <si>
    <t>LV/F</t>
    <phoneticPr fontId="21" type="noConversion"/>
  </si>
  <si>
    <t>LV</t>
    <phoneticPr fontId="21" type="noConversion"/>
  </si>
  <si>
    <t>F</t>
    <phoneticPr fontId="21" type="noConversion"/>
  </si>
  <si>
    <t>O</t>
    <phoneticPr fontId="21" type="noConversion"/>
  </si>
  <si>
    <t>A</t>
    <phoneticPr fontId="21" type="noConversion"/>
  </si>
  <si>
    <t>TS</t>
    <phoneticPr fontId="21" type="noConversion"/>
  </si>
  <si>
    <t>KT</t>
    <phoneticPr fontId="21" type="noConversion"/>
  </si>
  <si>
    <t>L</t>
    <phoneticPr fontId="21" type="noConversion"/>
  </si>
  <si>
    <t>T</t>
    <phoneticPr fontId="21" type="noConversion"/>
  </si>
  <si>
    <t>N</t>
    <phoneticPr fontId="21" type="noConversion"/>
  </si>
  <si>
    <t>BL</t>
    <phoneticPr fontId="21" type="noConversion"/>
  </si>
  <si>
    <t>A</t>
    <phoneticPr fontId="21" type="noConversion"/>
  </si>
  <si>
    <t>LV</t>
    <phoneticPr fontId="21" type="noConversion"/>
  </si>
  <si>
    <t>LV/F</t>
    <phoneticPr fontId="21" type="noConversion"/>
  </si>
  <si>
    <t>N</t>
    <phoneticPr fontId="21" type="noConversion"/>
  </si>
  <si>
    <t>F</t>
    <phoneticPr fontId="21" type="noConversion"/>
  </si>
  <si>
    <t>O</t>
    <phoneticPr fontId="21" type="noConversion"/>
  </si>
  <si>
    <t>V</t>
    <phoneticPr fontId="21" type="noConversion"/>
  </si>
  <si>
    <t>TS</t>
    <phoneticPr fontId="21" type="noConversion"/>
  </si>
  <si>
    <t>L</t>
    <phoneticPr fontId="21" type="noConversion"/>
  </si>
  <si>
    <t>T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</si>
</sst>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0_);[Red]\(0\)"/>
    <numFmt numFmtId="178" formatCode="0.0_);[Red]\(0.0\)"/>
    <numFmt numFmtId="179" formatCode="_-* #,##0.00\ _₫_-;\-* #,##0.00\ _₫_-;_-* &quot;-&quot;??\ _₫_-;_-@_-"/>
    <numFmt numFmtId="180" formatCode="0.00_);[Red]\(0.00\)"/>
    <numFmt numFmtId="181" formatCode="#,##0.00_ "/>
  </numFmts>
  <fonts count="44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4"/>
      <name val="細明體"/>
      <family val="3"/>
      <charset val="136"/>
    </font>
    <font>
      <sz val="9"/>
      <name val="細明體"/>
      <family val="3"/>
      <charset val="136"/>
    </font>
    <font>
      <sz val="12"/>
      <name val="Times New Roman"/>
      <family val="1"/>
    </font>
    <font>
      <sz val="10"/>
      <name val="Times New Roman"/>
      <family val="1"/>
    </font>
    <font>
      <sz val="10"/>
      <name val="細明體"/>
      <family val="3"/>
      <charset val="136"/>
    </font>
    <font>
      <sz val="9"/>
      <name val="新細明體"/>
      <family val="1"/>
      <charset val="136"/>
    </font>
    <font>
      <sz val="8"/>
      <name val="Times New Roman"/>
      <family val="1"/>
    </font>
    <font>
      <sz val="10"/>
      <name val="Arial"/>
      <family val="2"/>
    </font>
    <font>
      <sz val="12"/>
      <name val="宋体"/>
      <family val="3"/>
      <charset val="136"/>
    </font>
    <font>
      <b/>
      <i/>
      <sz val="14"/>
      <name val="Times New Roman"/>
      <family val="1"/>
    </font>
    <font>
      <b/>
      <i/>
      <sz val="14"/>
      <name val="DFLiHeiBold"/>
      <family val="3"/>
      <charset val="136"/>
    </font>
    <font>
      <sz val="8"/>
      <name val="細明體"/>
      <family val="3"/>
      <charset val="136"/>
    </font>
    <font>
      <b/>
      <sz val="6"/>
      <name val="Times New Roman"/>
      <family val="1"/>
    </font>
    <font>
      <b/>
      <sz val="6"/>
      <name val="細明體"/>
      <family val="3"/>
      <charset val="136"/>
    </font>
    <font>
      <b/>
      <sz val="16"/>
      <name val="Times New Roman"/>
      <family val="1"/>
    </font>
    <font>
      <b/>
      <sz val="16"/>
      <name val="細明體"/>
      <family val="3"/>
      <charset val="136"/>
    </font>
    <font>
      <sz val="10"/>
      <color rgb="FFFF0000"/>
      <name val="新細明體"/>
      <family val="2"/>
      <charset val="136"/>
      <scheme val="minor"/>
    </font>
    <font>
      <b/>
      <sz val="11"/>
      <color indexed="9"/>
      <name val="Calibri"/>
      <family val="2"/>
    </font>
    <font>
      <sz val="12"/>
      <color indexed="8"/>
      <name val="Times New Roman"/>
      <family val="1"/>
    </font>
    <font>
      <sz val="12"/>
      <name val="細明體"/>
      <family val="3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細明體"/>
      <family val="1"/>
      <charset val="136"/>
    </font>
    <font>
      <sz val="12"/>
      <color theme="1"/>
      <name val="新細明體"/>
      <family val="2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3"/>
      <charset val="136"/>
    </font>
    <font>
      <sz val="8"/>
      <name val="Malgun Gothic Semilight"/>
      <family val="2"/>
      <charset val="136"/>
    </font>
    <font>
      <sz val="8"/>
      <name val="Times New Roman"/>
      <family val="2"/>
      <charset val="136"/>
    </font>
    <font>
      <sz val="10"/>
      <name val="Malgun Gothic Semilight"/>
      <family val="2"/>
      <charset val="136"/>
    </font>
    <font>
      <b/>
      <sz val="14"/>
      <name val="Malgun Gothic Semilight"/>
      <family val="2"/>
      <charset val="136"/>
    </font>
    <font>
      <sz val="11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12"/>
      <color theme="1"/>
      <name val="新細明體"/>
      <family val="2"/>
      <charset val="136"/>
      <scheme val="minor"/>
    </font>
    <font>
      <sz val="10"/>
      <color theme="1"/>
      <name val="Malgun Gothic Semilight"/>
      <family val="2"/>
      <charset val="136"/>
    </font>
    <font>
      <sz val="9"/>
      <color theme="1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6" fillId="0" borderId="0"/>
    <xf numFmtId="0" fontId="11" fillId="0" borderId="0"/>
    <xf numFmtId="179" fontId="12" fillId="0" borderId="0" applyFont="0" applyFill="0" applyBorder="0" applyAlignment="0" applyProtection="0">
      <alignment vertical="center"/>
    </xf>
    <xf numFmtId="0" fontId="11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11" fillId="0" borderId="0"/>
    <xf numFmtId="0" fontId="26" fillId="0" borderId="0"/>
    <xf numFmtId="0" fontId="11" fillId="0" borderId="0"/>
    <xf numFmtId="0" fontId="31" fillId="0" borderId="0"/>
    <xf numFmtId="0" fontId="41" fillId="0" borderId="0"/>
    <xf numFmtId="0" fontId="1" fillId="0" borderId="0"/>
  </cellStyleXfs>
  <cellXfs count="11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7" fontId="7" fillId="5" borderId="5" xfId="0" applyNumberFormat="1" applyFont="1" applyFill="1" applyBorder="1" applyAlignment="1">
      <alignment horizontal="center" vertical="justify"/>
    </xf>
    <xf numFmtId="178" fontId="7" fillId="5" borderId="5" xfId="0" applyNumberFormat="1" applyFont="1" applyFill="1" applyBorder="1" applyAlignment="1">
      <alignment horizontal="center" vertical="justify"/>
    </xf>
    <xf numFmtId="178" fontId="7" fillId="6" borderId="5" xfId="0" applyNumberFormat="1" applyFont="1" applyFill="1" applyBorder="1" applyAlignment="1">
      <alignment horizontal="center" vertical="justify"/>
    </xf>
    <xf numFmtId="178" fontId="7" fillId="7" borderId="5" xfId="0" applyNumberFormat="1" applyFont="1" applyFill="1" applyBorder="1" applyAlignment="1">
      <alignment horizontal="center" vertical="justify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80" fontId="10" fillId="0" borderId="13" xfId="2" applyNumberFormat="1" applyFont="1" applyFill="1" applyBorder="1" applyAlignment="1">
      <alignment horizontal="center" vertical="center" wrapText="1"/>
    </xf>
    <xf numFmtId="178" fontId="10" fillId="0" borderId="10" xfId="3" applyNumberFormat="1" applyFont="1" applyFill="1" applyBorder="1" applyAlignment="1">
      <alignment horizontal="center" vertical="center"/>
    </xf>
    <xf numFmtId="180" fontId="6" fillId="0" borderId="0" xfId="0" applyNumberFormat="1" applyFont="1" applyFill="1" applyAlignment="1">
      <alignment vertical="center"/>
    </xf>
    <xf numFmtId="180" fontId="10" fillId="0" borderId="14" xfId="2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7" fillId="10" borderId="5" xfId="1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3" fillId="0" borderId="0" xfId="0" applyFont="1" applyFill="1" applyAlignment="1">
      <alignment vertical="center" wrapText="1"/>
    </xf>
    <xf numFmtId="0" fontId="10" fillId="3" borderId="10" xfId="4" applyFont="1" applyFill="1" applyBorder="1" applyAlignment="1">
      <alignment horizontal="center" vertical="center"/>
    </xf>
    <xf numFmtId="0" fontId="15" fillId="3" borderId="10" xfId="4" applyFont="1" applyFill="1" applyBorder="1" applyAlignment="1">
      <alignment horizontal="center" vertical="center"/>
    </xf>
    <xf numFmtId="0" fontId="10" fillId="8" borderId="10" xfId="2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/>
    </xf>
    <xf numFmtId="0" fontId="10" fillId="11" borderId="10" xfId="2" applyFont="1" applyFill="1" applyBorder="1" applyAlignment="1">
      <alignment horizontal="center" vertical="center" wrapText="1"/>
    </xf>
    <xf numFmtId="0" fontId="7" fillId="3" borderId="10" xfId="4" applyFont="1" applyFill="1" applyBorder="1" applyAlignment="1">
      <alignment horizontal="center" vertical="center"/>
    </xf>
    <xf numFmtId="176" fontId="10" fillId="0" borderId="5" xfId="9" quotePrefix="1" applyNumberFormat="1" applyFont="1" applyBorder="1" applyAlignment="1">
      <alignment horizontal="center" vertical="center"/>
    </xf>
    <xf numFmtId="0" fontId="7" fillId="3" borderId="12" xfId="5" applyFont="1" applyFill="1" applyBorder="1" applyAlignment="1">
      <alignment horizontal="center" vertical="center" shrinkToFit="1"/>
    </xf>
    <xf numFmtId="0" fontId="7" fillId="3" borderId="12" xfId="10" applyFont="1" applyFill="1" applyBorder="1" applyAlignment="1">
      <alignment horizontal="center" vertical="center"/>
    </xf>
    <xf numFmtId="0" fontId="10" fillId="0" borderId="7" xfId="5" applyFont="1" applyBorder="1" applyAlignment="1">
      <alignment horizontal="center" vertical="center" shrinkToFit="1"/>
    </xf>
    <xf numFmtId="0" fontId="0" fillId="8" borderId="0" xfId="0" applyFill="1">
      <alignment vertical="center"/>
    </xf>
    <xf numFmtId="14" fontId="10" fillId="3" borderId="10" xfId="4" applyNumberFormat="1" applyFont="1" applyFill="1" applyBorder="1" applyAlignment="1">
      <alignment horizontal="center" vertical="center"/>
    </xf>
    <xf numFmtId="178" fontId="10" fillId="0" borderId="10" xfId="3" applyNumberFormat="1" applyFont="1" applyBorder="1" applyAlignment="1">
      <alignment horizontal="center" vertical="center"/>
    </xf>
    <xf numFmtId="0" fontId="10" fillId="11" borderId="10" xfId="4" applyFont="1" applyFill="1" applyBorder="1" applyAlignment="1">
      <alignment horizontal="center" vertical="center"/>
    </xf>
    <xf numFmtId="14" fontId="10" fillId="11" borderId="10" xfId="4" applyNumberFormat="1" applyFont="1" applyFill="1" applyBorder="1" applyAlignment="1">
      <alignment horizontal="center" vertical="center"/>
    </xf>
    <xf numFmtId="0" fontId="15" fillId="11" borderId="10" xfId="4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8" borderId="10" xfId="4" applyFont="1" applyFill="1" applyBorder="1" applyAlignment="1">
      <alignment horizontal="center" vertical="center"/>
    </xf>
    <xf numFmtId="14" fontId="10" fillId="8" borderId="10" xfId="4" applyNumberFormat="1" applyFont="1" applyFill="1" applyBorder="1" applyAlignment="1">
      <alignment horizontal="center" vertical="center"/>
    </xf>
    <xf numFmtId="0" fontId="15" fillId="8" borderId="10" xfId="4" applyFont="1" applyFill="1" applyBorder="1" applyAlignment="1">
      <alignment horizontal="center" vertical="center"/>
    </xf>
    <xf numFmtId="0" fontId="30" fillId="3" borderId="10" xfId="4" applyFont="1" applyFill="1" applyBorder="1" applyAlignment="1">
      <alignment horizontal="center" vertical="center"/>
    </xf>
    <xf numFmtId="14" fontId="7" fillId="3" borderId="10" xfId="4" applyNumberFormat="1" applyFont="1" applyFill="1" applyBorder="1" applyAlignment="1">
      <alignment horizontal="center" vertical="center"/>
    </xf>
    <xf numFmtId="178" fontId="7" fillId="0" borderId="10" xfId="3" applyNumberFormat="1" applyFont="1" applyBorder="1" applyAlignment="1">
      <alignment horizontal="center" vertical="center"/>
    </xf>
    <xf numFmtId="178" fontId="7" fillId="0" borderId="12" xfId="3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justify"/>
    </xf>
    <xf numFmtId="180" fontId="7" fillId="0" borderId="12" xfId="3" applyNumberFormat="1" applyFont="1" applyBorder="1" applyAlignment="1">
      <alignment horizontal="center" vertical="center"/>
    </xf>
    <xf numFmtId="181" fontId="33" fillId="0" borderId="10" xfId="0" applyNumberFormat="1" applyFont="1" applyBorder="1" applyAlignment="1">
      <alignment horizontal="center" vertical="center"/>
    </xf>
    <xf numFmtId="0" fontId="34" fillId="3" borderId="10" xfId="4" applyFont="1" applyFill="1" applyBorder="1" applyAlignment="1">
      <alignment horizontal="center" vertical="center"/>
    </xf>
    <xf numFmtId="0" fontId="36" fillId="3" borderId="10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14" fontId="10" fillId="3" borderId="5" xfId="4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Fill="1" applyAlignment="1">
      <alignment vertical="center" wrapText="1"/>
    </xf>
    <xf numFmtId="0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80" fontId="6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21" fontId="0" fillId="0" borderId="0" xfId="0" applyNumberFormat="1">
      <alignment vertical="center"/>
    </xf>
    <xf numFmtId="0" fontId="39" fillId="0" borderId="0" xfId="0" applyFont="1">
      <alignment vertical="center"/>
    </xf>
    <xf numFmtId="0" fontId="7" fillId="8" borderId="10" xfId="4" applyFont="1" applyFill="1" applyBorder="1" applyAlignment="1">
      <alignment horizontal="center" vertical="center"/>
    </xf>
    <xf numFmtId="0" fontId="7" fillId="8" borderId="12" xfId="10" applyFont="1" applyFill="1" applyBorder="1" applyAlignment="1">
      <alignment horizontal="center" vertical="center"/>
    </xf>
    <xf numFmtId="0" fontId="7" fillId="8" borderId="5" xfId="1" applyNumberFormat="1" applyFont="1" applyFill="1" applyBorder="1" applyAlignment="1">
      <alignment horizontal="center" vertical="center"/>
    </xf>
    <xf numFmtId="0" fontId="10" fillId="8" borderId="2" xfId="2" applyFont="1" applyFill="1" applyBorder="1" applyAlignment="1">
      <alignment horizontal="center" vertical="center" wrapText="1"/>
    </xf>
    <xf numFmtId="0" fontId="10" fillId="11" borderId="2" xfId="2" applyFont="1" applyFill="1" applyBorder="1" applyAlignment="1">
      <alignment horizontal="center" vertical="center" wrapText="1"/>
    </xf>
    <xf numFmtId="0" fontId="37" fillId="10" borderId="5" xfId="1" applyNumberFormat="1" applyFont="1" applyFill="1" applyBorder="1" applyAlignment="1">
      <alignment horizontal="center" vertical="center"/>
    </xf>
    <xf numFmtId="181" fontId="33" fillId="0" borderId="2" xfId="0" applyNumberFormat="1" applyFont="1" applyBorder="1" applyAlignment="1">
      <alignment horizontal="center" vertical="center"/>
    </xf>
    <xf numFmtId="0" fontId="35" fillId="3" borderId="10" xfId="4" applyFont="1" applyFill="1" applyBorder="1" applyAlignment="1">
      <alignment horizontal="center" vertical="center"/>
    </xf>
    <xf numFmtId="0" fontId="10" fillId="10" borderId="10" xfId="2" applyFont="1" applyFill="1" applyBorder="1" applyAlignment="1">
      <alignment horizontal="center" vertical="center" wrapText="1"/>
    </xf>
    <xf numFmtId="181" fontId="33" fillId="10" borderId="10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3" fontId="7" fillId="4" borderId="2" xfId="1" applyNumberFormat="1" applyFont="1" applyFill="1" applyBorder="1" applyAlignment="1">
      <alignment horizontal="center" vertical="center"/>
    </xf>
    <xf numFmtId="3" fontId="7" fillId="4" borderId="6" xfId="1" applyNumberFormat="1" applyFont="1" applyFill="1" applyBorder="1" applyAlignment="1">
      <alignment horizontal="center" vertical="center"/>
    </xf>
    <xf numFmtId="3" fontId="7" fillId="4" borderId="2" xfId="1" applyNumberFormat="1" applyFont="1" applyFill="1" applyBorder="1" applyAlignment="1">
      <alignment horizontal="center" vertical="center" wrapText="1"/>
    </xf>
    <xf numFmtId="3" fontId="8" fillId="4" borderId="2" xfId="1" applyNumberFormat="1" applyFont="1" applyFill="1" applyBorder="1" applyAlignment="1">
      <alignment horizontal="center" vertical="center"/>
    </xf>
    <xf numFmtId="176" fontId="7" fillId="4" borderId="2" xfId="1" applyNumberFormat="1" applyFont="1" applyFill="1" applyBorder="1" applyAlignment="1">
      <alignment horizontal="center" vertical="center" wrapText="1"/>
    </xf>
    <xf numFmtId="176" fontId="7" fillId="4" borderId="7" xfId="1" applyNumberFormat="1" applyFont="1" applyFill="1" applyBorder="1" applyAlignment="1">
      <alignment horizontal="center" vertical="center" wrapText="1"/>
    </xf>
    <xf numFmtId="3" fontId="7" fillId="4" borderId="3" xfId="1" applyNumberFormat="1" applyFont="1" applyFill="1" applyBorder="1" applyAlignment="1">
      <alignment horizontal="center" vertical="center" wrapText="1"/>
    </xf>
    <xf numFmtId="3" fontId="7" fillId="4" borderId="4" xfId="1" applyNumberFormat="1" applyFont="1" applyFill="1" applyBorder="1" applyAlignment="1">
      <alignment horizontal="center" vertical="center" wrapText="1"/>
    </xf>
    <xf numFmtId="3" fontId="7" fillId="4" borderId="8" xfId="1" applyNumberFormat="1" applyFont="1" applyFill="1" applyBorder="1" applyAlignment="1">
      <alignment horizontal="center" vertical="center" wrapText="1"/>
    </xf>
    <xf numFmtId="3" fontId="7" fillId="4" borderId="9" xfId="1" applyNumberFormat="1" applyFont="1" applyFill="1" applyBorder="1" applyAlignment="1">
      <alignment horizontal="center" vertical="center" wrapText="1"/>
    </xf>
    <xf numFmtId="0" fontId="32" fillId="12" borderId="15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0" fontId="32" fillId="12" borderId="17" xfId="0" applyFont="1" applyFill="1" applyBorder="1" applyAlignment="1">
      <alignment horizontal="center" vertical="center"/>
    </xf>
    <xf numFmtId="0" fontId="10" fillId="9" borderId="2" xfId="0" applyNumberFormat="1" applyFont="1" applyFill="1" applyBorder="1" applyAlignment="1">
      <alignment horizontal="center" vertical="center"/>
    </xf>
    <xf numFmtId="0" fontId="10" fillId="9" borderId="7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3" fontId="10" fillId="4" borderId="2" xfId="1" applyNumberFormat="1" applyFont="1" applyFill="1" applyBorder="1" applyAlignment="1">
      <alignment horizontal="center" vertical="center" wrapText="1"/>
    </xf>
    <xf numFmtId="3" fontId="10" fillId="4" borderId="6" xfId="1" applyNumberFormat="1" applyFont="1" applyFill="1" applyBorder="1" applyAlignment="1">
      <alignment horizontal="center" vertical="center"/>
    </xf>
    <xf numFmtId="176" fontId="10" fillId="4" borderId="2" xfId="1" applyNumberFormat="1" applyFont="1" applyFill="1" applyBorder="1" applyAlignment="1">
      <alignment horizontal="center" vertical="center" wrapText="1"/>
    </xf>
    <xf numFmtId="176" fontId="10" fillId="4" borderId="6" xfId="1" applyNumberFormat="1" applyFont="1" applyFill="1" applyBorder="1" applyAlignment="1">
      <alignment horizontal="center" vertical="center" wrapText="1"/>
    </xf>
    <xf numFmtId="3" fontId="10" fillId="4" borderId="3" xfId="1" applyNumberFormat="1" applyFont="1" applyFill="1" applyBorder="1" applyAlignment="1">
      <alignment horizontal="center" vertical="center" wrapText="1"/>
    </xf>
    <xf numFmtId="3" fontId="10" fillId="4" borderId="4" xfId="1" applyNumberFormat="1" applyFont="1" applyFill="1" applyBorder="1" applyAlignment="1">
      <alignment horizontal="center" vertical="center"/>
    </xf>
    <xf numFmtId="3" fontId="10" fillId="4" borderId="8" xfId="1" applyNumberFormat="1" applyFont="1" applyFill="1" applyBorder="1" applyAlignment="1">
      <alignment horizontal="center" vertical="center"/>
    </xf>
    <xf numFmtId="3" fontId="10" fillId="4" borderId="9" xfId="1" applyNumberFormat="1" applyFont="1" applyFill="1" applyBorder="1" applyAlignment="1">
      <alignment horizontal="center" vertical="center"/>
    </xf>
  </cellXfs>
  <cellStyles count="15">
    <cellStyle name="_x000d__x000a_JournalTemplate=C:\COMFO\CTALK\JOURSTD.TPL_x000d__x000a_LbStateAddress=3 3 0 251 1 89 2 311_x000d__x000a_LbStateJou" xfId="6" xr:uid="{F7C20FC9-E126-407A-B22C-E6693AB83339}"/>
    <cellStyle name="Comma_Book3" xfId="3" xr:uid="{00000000-0005-0000-0000-000000000000}"/>
    <cellStyle name="Normal" xfId="0" builtinId="0"/>
    <cellStyle name="Normal 13" xfId="13" xr:uid="{23F358C5-AD3A-4403-B83B-5EC5B16CC21A}"/>
    <cellStyle name="Normal 14" xfId="12" xr:uid="{26751740-2250-42A8-BEB4-081BA9DF478F}"/>
    <cellStyle name="Normal 17" xfId="7" xr:uid="{86055174-C5C2-4E64-9259-74E5D8EDDA1B}"/>
    <cellStyle name="Normal 2" xfId="11" xr:uid="{9900F3E0-1882-4CD6-A9EE-93C71DE2516E}"/>
    <cellStyle name="Normal 2 12" xfId="8" xr:uid="{65230445-4DD8-4111-BCF4-E0A604B0F86D}"/>
    <cellStyle name="Normal 3" xfId="2" xr:uid="{00000000-0005-0000-0000-000002000000}"/>
    <cellStyle name="Normal_CNSBG FUNING Newcomer" xfId="9" xr:uid="{B5C909C9-7765-490F-AB7D-13CB1171D3F2}"/>
    <cellStyle name="Normal_Sheet1" xfId="4" xr:uid="{4873E094-D23C-4D67-B8E7-F315E098CBD6}"/>
    <cellStyle name="Normal_Sheet1_1" xfId="10" xr:uid="{92870068-175A-4EF2-8504-8C967F113B38}"/>
    <cellStyle name="Normal_Sheet1_2" xfId="5" xr:uid="{D8E1161F-C9CB-4E5F-9FA5-371970AC0B8B}"/>
    <cellStyle name="一般 3" xfId="14" xr:uid="{2D6FB7E2-E2EB-482B-A7B5-DF24B8D64CE0}"/>
    <cellStyle name="一般_Sheet1" xfId="1" xr:uid="{00000000-0005-0000-0000-000003000000}"/>
  </cellStyles>
  <dxfs count="187"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27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indexed="50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I%20LIEU%20TRO%20LY%20HOAI\tai%20lieu%20phep%20nam%20tong%20hop%20nhan%20su%20nam%202013\phep%20nam%202019\PHEP%20T1-2020-Q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0977034/AppData/Local/Microsoft/Windows/INetCache/IE/GOZN62BB/Analys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V0301290</v>
          </cell>
          <cell r="C5" t="str">
            <v>Nguyễn Thị Liễu</v>
          </cell>
          <cell r="D5" t="str">
            <v>阮氏柳</v>
          </cell>
          <cell r="E5" t="str">
            <v>B05</v>
          </cell>
          <cell r="F5" t="str">
            <v>CPD</v>
          </cell>
          <cell r="G5" t="str">
            <v>QA</v>
          </cell>
          <cell r="H5">
            <v>40354</v>
          </cell>
          <cell r="I5">
            <v>-0.5</v>
          </cell>
        </row>
        <row r="6">
          <cell r="B6" t="str">
            <v>V0901665</v>
          </cell>
          <cell r="C6" t="str">
            <v>Vi Thị Ngâm</v>
          </cell>
          <cell r="D6" t="str">
            <v>韋氏飲</v>
          </cell>
          <cell r="E6" t="str">
            <v>B05</v>
          </cell>
          <cell r="F6" t="str">
            <v>CPD</v>
          </cell>
          <cell r="G6" t="str">
            <v>QA</v>
          </cell>
          <cell r="H6">
            <v>40613</v>
          </cell>
          <cell r="I6">
            <v>1.5</v>
          </cell>
        </row>
        <row r="7">
          <cell r="B7" t="str">
            <v>V0901670</v>
          </cell>
          <cell r="C7" t="str">
            <v>Vương Thị Lý</v>
          </cell>
          <cell r="D7" t="str">
            <v>王氏理</v>
          </cell>
          <cell r="E7" t="str">
            <v>B05</v>
          </cell>
          <cell r="F7" t="str">
            <v>CPD</v>
          </cell>
          <cell r="G7" t="str">
            <v>QA</v>
          </cell>
          <cell r="H7">
            <v>40613</v>
          </cell>
          <cell r="I7">
            <v>1</v>
          </cell>
        </row>
        <row r="8">
          <cell r="B8" t="str">
            <v>V0901757</v>
          </cell>
          <cell r="C8" t="str">
            <v>Chu Thị Thuỷ</v>
          </cell>
          <cell r="D8" t="str">
            <v>周氏水</v>
          </cell>
          <cell r="E8" t="str">
            <v>B05</v>
          </cell>
          <cell r="F8" t="str">
            <v>CPD</v>
          </cell>
          <cell r="G8" t="str">
            <v>QA</v>
          </cell>
          <cell r="H8">
            <v>40632</v>
          </cell>
          <cell r="I8">
            <v>0</v>
          </cell>
        </row>
        <row r="9">
          <cell r="B9" t="str">
            <v>V0901763</v>
          </cell>
          <cell r="C9" t="str">
            <v>Nguyễn Thị Hiên</v>
          </cell>
          <cell r="D9" t="str">
            <v>阮氏軒</v>
          </cell>
          <cell r="E9" t="str">
            <v>B05</v>
          </cell>
          <cell r="F9" t="str">
            <v>CPD</v>
          </cell>
          <cell r="G9" t="str">
            <v>QA</v>
          </cell>
          <cell r="H9">
            <v>40632</v>
          </cell>
          <cell r="I9">
            <v>-1.5</v>
          </cell>
        </row>
        <row r="10">
          <cell r="B10" t="str">
            <v>V0901770</v>
          </cell>
          <cell r="C10" t="str">
            <v>NguyễnThị Hiền</v>
          </cell>
          <cell r="D10" t="str">
            <v>阮氏賢</v>
          </cell>
          <cell r="E10" t="str">
            <v>B05</v>
          </cell>
          <cell r="F10" t="str">
            <v>CPD</v>
          </cell>
          <cell r="G10" t="str">
            <v>QA</v>
          </cell>
          <cell r="H10">
            <v>40632</v>
          </cell>
          <cell r="I10">
            <v>3</v>
          </cell>
        </row>
        <row r="11">
          <cell r="B11" t="str">
            <v>V0901944</v>
          </cell>
          <cell r="C11" t="str">
            <v>Nguyễn Thị Vân</v>
          </cell>
          <cell r="D11" t="str">
            <v>阮氏云</v>
          </cell>
          <cell r="E11" t="str">
            <v>B05</v>
          </cell>
          <cell r="F11" t="str">
            <v>CPD</v>
          </cell>
          <cell r="G11" t="str">
            <v>QA</v>
          </cell>
          <cell r="H11">
            <v>40637</v>
          </cell>
          <cell r="I11">
            <v>-3</v>
          </cell>
        </row>
        <row r="12">
          <cell r="B12" t="str">
            <v>V0902326</v>
          </cell>
          <cell r="C12" t="str">
            <v>Hoàng Văn Thương</v>
          </cell>
          <cell r="D12" t="str">
            <v>黃文商</v>
          </cell>
          <cell r="E12" t="str">
            <v>B05</v>
          </cell>
          <cell r="F12" t="str">
            <v>CPD</v>
          </cell>
          <cell r="G12" t="str">
            <v>QA</v>
          </cell>
          <cell r="H12">
            <v>40686</v>
          </cell>
          <cell r="I12">
            <v>7</v>
          </cell>
        </row>
        <row r="13">
          <cell r="B13" t="str">
            <v>V0902964</v>
          </cell>
          <cell r="C13" t="str">
            <v>Linh Bích Nguyệt</v>
          </cell>
          <cell r="D13" t="str">
            <v>玲碧月</v>
          </cell>
          <cell r="E13" t="str">
            <v>B05</v>
          </cell>
          <cell r="F13" t="str">
            <v>CPD</v>
          </cell>
          <cell r="G13" t="str">
            <v>QA</v>
          </cell>
          <cell r="H13">
            <v>40738</v>
          </cell>
          <cell r="I13">
            <v>3.5</v>
          </cell>
        </row>
        <row r="14">
          <cell r="B14" t="str">
            <v>V0903666</v>
          </cell>
          <cell r="C14" t="str">
            <v>Phạm Ngọc Thích</v>
          </cell>
          <cell r="D14" t="str">
            <v>範玉喜</v>
          </cell>
          <cell r="E14" t="str">
            <v>B05</v>
          </cell>
          <cell r="F14" t="str">
            <v>CPD</v>
          </cell>
          <cell r="G14" t="str">
            <v>QA</v>
          </cell>
          <cell r="H14">
            <v>40787</v>
          </cell>
          <cell r="I14">
            <v>1.5</v>
          </cell>
        </row>
        <row r="15">
          <cell r="B15" t="str">
            <v>V0903938</v>
          </cell>
          <cell r="C15" t="str">
            <v>Vũ Thị Thái</v>
          </cell>
          <cell r="D15" t="str">
            <v>武氏泰</v>
          </cell>
          <cell r="E15" t="str">
            <v>B05</v>
          </cell>
          <cell r="F15" t="str">
            <v>CPD</v>
          </cell>
          <cell r="G15" t="str">
            <v>QA</v>
          </cell>
          <cell r="H15">
            <v>40800</v>
          </cell>
          <cell r="I15">
            <v>0.5</v>
          </cell>
        </row>
        <row r="16">
          <cell r="B16" t="str">
            <v>V0904069</v>
          </cell>
          <cell r="C16" t="str">
            <v>Nguyễn Đức Hợp</v>
          </cell>
          <cell r="D16" t="str">
            <v>阮德合</v>
          </cell>
          <cell r="E16" t="str">
            <v>B05</v>
          </cell>
          <cell r="F16" t="str">
            <v>CPD</v>
          </cell>
          <cell r="G16" t="str">
            <v>QA</v>
          </cell>
          <cell r="H16">
            <v>40810</v>
          </cell>
          <cell r="I16">
            <v>1.5</v>
          </cell>
        </row>
        <row r="17">
          <cell r="B17" t="str">
            <v>V0902669</v>
          </cell>
          <cell r="C17" t="str">
            <v>Nguyễn Thị Phượng</v>
          </cell>
          <cell r="D17" t="str">
            <v>阮氏鳳</v>
          </cell>
          <cell r="E17" t="str">
            <v>B05</v>
          </cell>
          <cell r="F17" t="str">
            <v>CPD</v>
          </cell>
          <cell r="G17" t="str">
            <v>QA</v>
          </cell>
          <cell r="H17">
            <v>40708</v>
          </cell>
          <cell r="I17">
            <v>0</v>
          </cell>
        </row>
        <row r="18">
          <cell r="B18" t="str">
            <v>V0904380</v>
          </cell>
          <cell r="C18" t="str">
            <v>Ma Thị Vỳ</v>
          </cell>
          <cell r="D18" t="str">
            <v>麻氏偉</v>
          </cell>
          <cell r="E18" t="str">
            <v>B05</v>
          </cell>
          <cell r="F18" t="str">
            <v>CPD</v>
          </cell>
          <cell r="G18" t="str">
            <v>QA</v>
          </cell>
          <cell r="H18">
            <v>40829</v>
          </cell>
          <cell r="I18">
            <v>0.5</v>
          </cell>
        </row>
        <row r="19">
          <cell r="B19" t="str">
            <v>V0904727</v>
          </cell>
          <cell r="C19" t="str">
            <v>Nguyễn Văn Lê</v>
          </cell>
          <cell r="D19" t="str">
            <v>阮文黎</v>
          </cell>
          <cell r="E19" t="str">
            <v>B05</v>
          </cell>
          <cell r="F19" t="str">
            <v>CPD</v>
          </cell>
          <cell r="G19" t="str">
            <v>QA</v>
          </cell>
          <cell r="H19">
            <v>40875</v>
          </cell>
          <cell r="I19">
            <v>2.5</v>
          </cell>
        </row>
        <row r="20">
          <cell r="B20" t="str">
            <v>V0904830</v>
          </cell>
          <cell r="C20" t="str">
            <v>Thân Mậu Hậu</v>
          </cell>
          <cell r="D20" t="str">
            <v>申戊后</v>
          </cell>
          <cell r="E20" t="str">
            <v>B05</v>
          </cell>
          <cell r="F20" t="str">
            <v>CPD</v>
          </cell>
          <cell r="G20" t="str">
            <v>QA</v>
          </cell>
          <cell r="H20">
            <v>40882</v>
          </cell>
          <cell r="I20">
            <v>7</v>
          </cell>
        </row>
        <row r="21">
          <cell r="B21" t="str">
            <v>V0905359</v>
          </cell>
          <cell r="C21" t="str">
            <v>Nguyễn Văn Cường</v>
          </cell>
          <cell r="D21" t="str">
            <v>阮文強</v>
          </cell>
          <cell r="E21" t="str">
            <v>B05</v>
          </cell>
          <cell r="F21" t="str">
            <v>CPD</v>
          </cell>
          <cell r="G21" t="str">
            <v>QA</v>
          </cell>
          <cell r="H21">
            <v>40940</v>
          </cell>
          <cell r="I21">
            <v>4</v>
          </cell>
        </row>
        <row r="22">
          <cell r="B22" t="str">
            <v>V0905704</v>
          </cell>
          <cell r="C22" t="str">
            <v>Đặng Thị Thái</v>
          </cell>
          <cell r="D22" t="str">
            <v>鄧氏泰</v>
          </cell>
          <cell r="E22" t="str">
            <v>B05</v>
          </cell>
          <cell r="F22" t="str">
            <v>CPD</v>
          </cell>
          <cell r="G22" t="str">
            <v>QA</v>
          </cell>
          <cell r="H22">
            <v>40948</v>
          </cell>
          <cell r="I22">
            <v>7</v>
          </cell>
        </row>
        <row r="23">
          <cell r="B23" t="str">
            <v>V0905723</v>
          </cell>
          <cell r="C23" t="str">
            <v>Hoàng Thị Tranh</v>
          </cell>
          <cell r="D23" t="str">
            <v>黃氏雅妝</v>
          </cell>
          <cell r="E23" t="str">
            <v>B05</v>
          </cell>
          <cell r="F23" t="str">
            <v>CPD</v>
          </cell>
          <cell r="G23" t="str">
            <v>QA</v>
          </cell>
          <cell r="H23">
            <v>40948</v>
          </cell>
          <cell r="I23">
            <v>-1</v>
          </cell>
        </row>
        <row r="24">
          <cell r="B24" t="str">
            <v>V0905726</v>
          </cell>
          <cell r="C24" t="str">
            <v>Đặng Thị Hồng Gấm</v>
          </cell>
          <cell r="D24" t="str">
            <v>鄧氏紅錦</v>
          </cell>
          <cell r="E24" t="str">
            <v>B05</v>
          </cell>
          <cell r="F24" t="str">
            <v>CPD</v>
          </cell>
          <cell r="G24" t="str">
            <v>QA</v>
          </cell>
          <cell r="H24">
            <v>40948</v>
          </cell>
          <cell r="I24">
            <v>7</v>
          </cell>
        </row>
        <row r="25">
          <cell r="B25" t="str">
            <v>V0906126</v>
          </cell>
          <cell r="C25" t="str">
            <v>Đào Việt Tuấn</v>
          </cell>
          <cell r="D25" t="str">
            <v>陶越俊</v>
          </cell>
          <cell r="E25" t="str">
            <v>B05</v>
          </cell>
          <cell r="F25" t="str">
            <v>CPD</v>
          </cell>
          <cell r="G25" t="str">
            <v>QA</v>
          </cell>
          <cell r="H25">
            <v>40960</v>
          </cell>
          <cell r="I25">
            <v>5</v>
          </cell>
        </row>
        <row r="26">
          <cell r="B26" t="str">
            <v>V0906129</v>
          </cell>
          <cell r="C26" t="str">
            <v>Chu Thị Êm</v>
          </cell>
          <cell r="D26" t="str">
            <v>周氏安</v>
          </cell>
          <cell r="E26" t="str">
            <v>B05</v>
          </cell>
          <cell r="F26" t="str">
            <v>CPD</v>
          </cell>
          <cell r="G26" t="str">
            <v>QA</v>
          </cell>
          <cell r="H26">
            <v>40960</v>
          </cell>
          <cell r="I26">
            <v>4</v>
          </cell>
        </row>
        <row r="27">
          <cell r="B27" t="str">
            <v>V0907063</v>
          </cell>
          <cell r="C27" t="str">
            <v>Triệu Thị Loan</v>
          </cell>
          <cell r="D27" t="str">
            <v>趙氏鸞</v>
          </cell>
          <cell r="E27" t="str">
            <v>B05</v>
          </cell>
          <cell r="F27" t="str">
            <v>CPD</v>
          </cell>
          <cell r="G27" t="str">
            <v>QA</v>
          </cell>
          <cell r="H27">
            <v>40989</v>
          </cell>
          <cell r="I27">
            <v>1</v>
          </cell>
        </row>
        <row r="28">
          <cell r="B28" t="str">
            <v>V0907254</v>
          </cell>
          <cell r="C28" t="str">
            <v>Trịnh Thị Thanh Hồng</v>
          </cell>
          <cell r="D28" t="str">
            <v>鄭氏青紅</v>
          </cell>
          <cell r="E28" t="str">
            <v>B05</v>
          </cell>
          <cell r="F28" t="str">
            <v>CPD</v>
          </cell>
          <cell r="G28" t="str">
            <v>QA</v>
          </cell>
          <cell r="H28">
            <v>40991</v>
          </cell>
          <cell r="I28">
            <v>1</v>
          </cell>
        </row>
        <row r="29">
          <cell r="B29" t="str">
            <v>V0907654</v>
          </cell>
          <cell r="C29" t="str">
            <v>Nguyễn Thị Thảo</v>
          </cell>
          <cell r="D29" t="str">
            <v>阮氏草</v>
          </cell>
          <cell r="E29" t="str">
            <v>B05</v>
          </cell>
          <cell r="F29" t="str">
            <v>CPD</v>
          </cell>
          <cell r="G29" t="str">
            <v>QA</v>
          </cell>
          <cell r="H29">
            <v>40997</v>
          </cell>
          <cell r="I29">
            <v>2</v>
          </cell>
        </row>
        <row r="30">
          <cell r="B30" t="str">
            <v>V0908258</v>
          </cell>
          <cell r="C30" t="str">
            <v>Nguyễn Thị Chiên</v>
          </cell>
          <cell r="D30" t="str">
            <v>阮氏沾</v>
          </cell>
          <cell r="E30" t="str">
            <v>B05</v>
          </cell>
          <cell r="F30" t="str">
            <v>CPD</v>
          </cell>
          <cell r="G30" t="str">
            <v>QA</v>
          </cell>
          <cell r="H30">
            <v>41011</v>
          </cell>
          <cell r="I30">
            <v>2</v>
          </cell>
        </row>
        <row r="31">
          <cell r="B31" t="str">
            <v>V0908511</v>
          </cell>
          <cell r="C31" t="str">
            <v>Nguyễn Thị Thúy</v>
          </cell>
          <cell r="D31" t="str">
            <v>阮氏翠</v>
          </cell>
          <cell r="E31" t="str">
            <v>B05</v>
          </cell>
          <cell r="F31" t="str">
            <v>CPD</v>
          </cell>
          <cell r="G31" t="str">
            <v>QA</v>
          </cell>
          <cell r="H31">
            <v>41024</v>
          </cell>
          <cell r="I31">
            <v>1</v>
          </cell>
        </row>
        <row r="32">
          <cell r="B32" t="str">
            <v>V0908838</v>
          </cell>
          <cell r="C32" t="str">
            <v>Nguyễn Thị Huyền</v>
          </cell>
          <cell r="D32" t="str">
            <v>阮氏玄</v>
          </cell>
          <cell r="E32" t="str">
            <v>B05</v>
          </cell>
          <cell r="F32" t="str">
            <v>CPD</v>
          </cell>
          <cell r="G32" t="str">
            <v>QA</v>
          </cell>
          <cell r="H32">
            <v>41045</v>
          </cell>
          <cell r="I32">
            <v>2.5</v>
          </cell>
        </row>
        <row r="33">
          <cell r="B33" t="str">
            <v>V0909441</v>
          </cell>
          <cell r="C33" t="str">
            <v>Nguyễn Thị Hoài</v>
          </cell>
          <cell r="D33" t="str">
            <v>阮氏懷</v>
          </cell>
          <cell r="E33" t="str">
            <v>B05</v>
          </cell>
          <cell r="F33" t="str">
            <v>CPD</v>
          </cell>
          <cell r="G33" t="str">
            <v>QA</v>
          </cell>
          <cell r="H33">
            <v>41073</v>
          </cell>
          <cell r="I33">
            <v>9.5</v>
          </cell>
        </row>
        <row r="34">
          <cell r="B34" t="str">
            <v>V0910133</v>
          </cell>
          <cell r="C34" t="str">
            <v>Vũ Thị Hoài</v>
          </cell>
          <cell r="D34" t="str">
            <v>武氏懷</v>
          </cell>
          <cell r="E34" t="str">
            <v>B05</v>
          </cell>
          <cell r="F34" t="str">
            <v>CPD</v>
          </cell>
          <cell r="G34" t="str">
            <v>QA</v>
          </cell>
          <cell r="H34">
            <v>41101</v>
          </cell>
          <cell r="I34">
            <v>0.5</v>
          </cell>
        </row>
        <row r="35">
          <cell r="B35" t="str">
            <v>V0910216</v>
          </cell>
          <cell r="C35" t="str">
            <v>Trần Thị Tuất</v>
          </cell>
          <cell r="D35" t="str">
            <v>陳氏戌</v>
          </cell>
          <cell r="E35" t="str">
            <v>B05</v>
          </cell>
          <cell r="F35" t="str">
            <v>CPD</v>
          </cell>
          <cell r="G35" t="str">
            <v>QA</v>
          </cell>
          <cell r="H35">
            <v>41101</v>
          </cell>
          <cell r="I35">
            <v>3</v>
          </cell>
        </row>
        <row r="36">
          <cell r="B36" t="str">
            <v>V0910413</v>
          </cell>
          <cell r="C36" t="str">
            <v>Cao Thị Hường</v>
          </cell>
          <cell r="D36" t="str">
            <v>高氏紅</v>
          </cell>
          <cell r="E36" t="str">
            <v>B05</v>
          </cell>
          <cell r="F36" t="str">
            <v>CPD</v>
          </cell>
          <cell r="G36" t="str">
            <v>QA</v>
          </cell>
          <cell r="H36">
            <v>41108</v>
          </cell>
          <cell r="I36">
            <v>1</v>
          </cell>
        </row>
        <row r="37">
          <cell r="B37" t="str">
            <v>V0910764</v>
          </cell>
          <cell r="C37" t="str">
            <v>Nguyễn Thị Mai</v>
          </cell>
          <cell r="D37" t="str">
            <v>阮氏梅</v>
          </cell>
          <cell r="E37" t="str">
            <v>B05</v>
          </cell>
          <cell r="F37" t="str">
            <v>CPD</v>
          </cell>
          <cell r="G37" t="str">
            <v>QA</v>
          </cell>
          <cell r="H37">
            <v>41122</v>
          </cell>
          <cell r="I37">
            <v>-0.5</v>
          </cell>
        </row>
        <row r="38">
          <cell r="B38" t="str">
            <v>V0910884</v>
          </cell>
          <cell r="C38" t="str">
            <v>Nguyễn Thị Tuyền</v>
          </cell>
          <cell r="D38" t="str">
            <v>阮氏泉</v>
          </cell>
          <cell r="E38" t="str">
            <v>B05</v>
          </cell>
          <cell r="F38" t="str">
            <v>CPD</v>
          </cell>
          <cell r="G38" t="str">
            <v>QA</v>
          </cell>
          <cell r="H38">
            <v>41157</v>
          </cell>
          <cell r="I38">
            <v>2.5</v>
          </cell>
        </row>
        <row r="39">
          <cell r="B39" t="str">
            <v>V1300263</v>
          </cell>
          <cell r="C39" t="str">
            <v>Nguyễn Thị Sang</v>
          </cell>
          <cell r="D39" t="str">
            <v>阮氏裳</v>
          </cell>
          <cell r="E39" t="str">
            <v>B05</v>
          </cell>
          <cell r="F39" t="str">
            <v>CPD</v>
          </cell>
          <cell r="G39" t="str">
            <v>QA</v>
          </cell>
          <cell r="H39">
            <v>40360</v>
          </cell>
          <cell r="I39">
            <v>1</v>
          </cell>
        </row>
        <row r="40">
          <cell r="B40" t="str">
            <v>V1300036</v>
          </cell>
          <cell r="C40" t="str">
            <v>Nguyễn Minh Hảo</v>
          </cell>
          <cell r="D40" t="str">
            <v>阮明好</v>
          </cell>
          <cell r="E40" t="str">
            <v>B05</v>
          </cell>
          <cell r="F40" t="str">
            <v>CPD</v>
          </cell>
          <cell r="G40" t="str">
            <v>QA</v>
          </cell>
          <cell r="H40">
            <v>40273</v>
          </cell>
          <cell r="I40">
            <v>1</v>
          </cell>
        </row>
        <row r="41">
          <cell r="B41" t="str">
            <v>V1300144</v>
          </cell>
          <cell r="C41" t="str">
            <v>Nguyễn Thị Huyền</v>
          </cell>
          <cell r="D41" t="str">
            <v>阮氏玄</v>
          </cell>
          <cell r="E41" t="str">
            <v>B05</v>
          </cell>
          <cell r="F41" t="str">
            <v>CPD</v>
          </cell>
          <cell r="G41" t="str">
            <v>QA</v>
          </cell>
          <cell r="H41">
            <v>40301</v>
          </cell>
          <cell r="I41">
            <v>4</v>
          </cell>
        </row>
        <row r="42">
          <cell r="B42" t="str">
            <v>V0912333</v>
          </cell>
          <cell r="C42" t="str">
            <v>Vũ Thị Đào</v>
          </cell>
          <cell r="D42" t="str">
            <v>武氏桃</v>
          </cell>
          <cell r="E42" t="str">
            <v>B05</v>
          </cell>
          <cell r="F42" t="str">
            <v>CPD</v>
          </cell>
          <cell r="G42" t="str">
            <v>QA</v>
          </cell>
          <cell r="H42">
            <v>41411</v>
          </cell>
          <cell r="I42">
            <v>1.5</v>
          </cell>
        </row>
        <row r="43">
          <cell r="B43" t="str">
            <v>V0912442</v>
          </cell>
          <cell r="C43" t="str">
            <v>Lý Thị Thìn</v>
          </cell>
          <cell r="D43" t="str">
            <v>李氏龍</v>
          </cell>
          <cell r="E43" t="str">
            <v>B05</v>
          </cell>
          <cell r="F43" t="str">
            <v>CPD</v>
          </cell>
          <cell r="G43" t="str">
            <v>QA</v>
          </cell>
          <cell r="H43">
            <v>41417</v>
          </cell>
          <cell r="I43">
            <v>1</v>
          </cell>
        </row>
        <row r="44">
          <cell r="B44" t="str">
            <v>V0912520</v>
          </cell>
          <cell r="C44" t="str">
            <v>Nguyễn Thị Thông</v>
          </cell>
          <cell r="D44" t="str">
            <v>阮氏通</v>
          </cell>
          <cell r="E44" t="str">
            <v>B05</v>
          </cell>
          <cell r="F44" t="str">
            <v>CPD</v>
          </cell>
          <cell r="G44" t="str">
            <v>QA</v>
          </cell>
          <cell r="H44">
            <v>41423</v>
          </cell>
          <cell r="I44">
            <v>0.5</v>
          </cell>
        </row>
        <row r="45">
          <cell r="B45" t="str">
            <v>V0912678</v>
          </cell>
          <cell r="C45" t="str">
            <v>Trần Thị Liềng</v>
          </cell>
          <cell r="D45" t="str">
            <v>陳氏連</v>
          </cell>
          <cell r="E45" t="str">
            <v>B05</v>
          </cell>
          <cell r="F45" t="str">
            <v>CPD</v>
          </cell>
          <cell r="G45" t="str">
            <v>QA</v>
          </cell>
          <cell r="H45">
            <v>41436</v>
          </cell>
          <cell r="I45">
            <v>1</v>
          </cell>
        </row>
        <row r="46">
          <cell r="B46" t="str">
            <v>V0912788</v>
          </cell>
          <cell r="C46" t="str">
            <v>Nguyễn Thị Lý</v>
          </cell>
          <cell r="D46" t="str">
            <v>阮氏李</v>
          </cell>
          <cell r="E46" t="str">
            <v>B05</v>
          </cell>
          <cell r="F46" t="str">
            <v>CPD</v>
          </cell>
          <cell r="G46" t="str">
            <v>QA</v>
          </cell>
          <cell r="H46">
            <v>41446</v>
          </cell>
          <cell r="I46">
            <v>6.5</v>
          </cell>
        </row>
        <row r="47">
          <cell r="B47" t="str">
            <v>V0912794</v>
          </cell>
          <cell r="C47" t="str">
            <v>Nông Thị Lướt</v>
          </cell>
          <cell r="D47" t="str">
            <v>農氏飛</v>
          </cell>
          <cell r="E47" t="str">
            <v>B05</v>
          </cell>
          <cell r="F47" t="str">
            <v>CPD</v>
          </cell>
          <cell r="G47" t="str">
            <v>QA</v>
          </cell>
          <cell r="H47">
            <v>41451</v>
          </cell>
          <cell r="I47">
            <v>0.5</v>
          </cell>
        </row>
        <row r="48">
          <cell r="B48" t="str">
            <v>V0913035</v>
          </cell>
          <cell r="C48" t="str">
            <v>Đỗ Thị Hậu</v>
          </cell>
          <cell r="D48" t="str">
            <v>杜氏后</v>
          </cell>
          <cell r="E48" t="str">
            <v>B05</v>
          </cell>
          <cell r="F48" t="str">
            <v>CPD</v>
          </cell>
          <cell r="G48" t="str">
            <v>QA</v>
          </cell>
          <cell r="H48">
            <v>41479</v>
          </cell>
          <cell r="I48">
            <v>0.5</v>
          </cell>
        </row>
        <row r="49">
          <cell r="B49" t="str">
            <v>V0913181</v>
          </cell>
          <cell r="C49" t="str">
            <v>Nguyễn Thị Ngọc Ánh</v>
          </cell>
          <cell r="D49" t="str">
            <v>阮氏玉映</v>
          </cell>
          <cell r="E49" t="str">
            <v>B05</v>
          </cell>
          <cell r="F49" t="str">
            <v>CPD</v>
          </cell>
          <cell r="G49" t="str">
            <v>QA</v>
          </cell>
          <cell r="H49">
            <v>41495</v>
          </cell>
          <cell r="I49">
            <v>3</v>
          </cell>
        </row>
        <row r="50">
          <cell r="B50" t="str">
            <v>V0913217</v>
          </cell>
          <cell r="C50" t="str">
            <v>Đào Thị Hương</v>
          </cell>
          <cell r="D50" t="str">
            <v>陶氏香</v>
          </cell>
          <cell r="E50" t="str">
            <v>B05</v>
          </cell>
          <cell r="F50" t="str">
            <v>CPD</v>
          </cell>
          <cell r="G50" t="str">
            <v>QA</v>
          </cell>
          <cell r="H50">
            <v>41495</v>
          </cell>
          <cell r="I50">
            <v>7</v>
          </cell>
        </row>
        <row r="51">
          <cell r="B51" t="str">
            <v>V0913286</v>
          </cell>
          <cell r="C51" t="str">
            <v>Nguyễn Thị Lương</v>
          </cell>
          <cell r="D51" t="str">
            <v>阮氏梁</v>
          </cell>
          <cell r="E51" t="str">
            <v>B05</v>
          </cell>
          <cell r="F51" t="str">
            <v>CPD</v>
          </cell>
          <cell r="G51" t="str">
            <v>QA</v>
          </cell>
          <cell r="H51" t="str">
            <v>2013/08/14</v>
          </cell>
          <cell r="I51">
            <v>6.5</v>
          </cell>
        </row>
        <row r="52">
          <cell r="B52" t="str">
            <v>V0913777</v>
          </cell>
          <cell r="C52" t="str">
            <v>Nguyễn Thị Hiền</v>
          </cell>
          <cell r="D52" t="str">
            <v>阮氏賢</v>
          </cell>
          <cell r="E52" t="str">
            <v>B05</v>
          </cell>
          <cell r="F52" t="str">
            <v>CPD</v>
          </cell>
          <cell r="G52" t="str">
            <v>QA</v>
          </cell>
          <cell r="H52" t="str">
            <v>2013/09/16</v>
          </cell>
          <cell r="I52">
            <v>11</v>
          </cell>
        </row>
        <row r="53">
          <cell r="B53" t="str">
            <v>V0913825</v>
          </cell>
          <cell r="C53" t="str">
            <v>Nguyễn Thị Hồng Tâm</v>
          </cell>
          <cell r="D53" t="str">
            <v>阮氏紅心</v>
          </cell>
          <cell r="E53" t="str">
            <v>B05</v>
          </cell>
          <cell r="F53" t="str">
            <v>CPD</v>
          </cell>
          <cell r="G53" t="str">
            <v>QA</v>
          </cell>
          <cell r="H53" t="str">
            <v>2013/09/23</v>
          </cell>
          <cell r="I53">
            <v>0.5</v>
          </cell>
        </row>
        <row r="54">
          <cell r="B54" t="str">
            <v>V0913830</v>
          </cell>
          <cell r="C54" t="str">
            <v>Đỗ Văn Nam</v>
          </cell>
          <cell r="D54" t="str">
            <v>杜文南</v>
          </cell>
          <cell r="E54" t="str">
            <v>B05</v>
          </cell>
          <cell r="F54" t="str">
            <v>CPD</v>
          </cell>
          <cell r="G54" t="str">
            <v>QA</v>
          </cell>
          <cell r="H54" t="str">
            <v>2013/09/23</v>
          </cell>
          <cell r="I54">
            <v>2</v>
          </cell>
        </row>
        <row r="55">
          <cell r="B55" t="str">
            <v>V0913858</v>
          </cell>
          <cell r="C55" t="str">
            <v>Lưu Văn Trung</v>
          </cell>
          <cell r="D55" t="str">
            <v>劉文忠</v>
          </cell>
          <cell r="E55" t="str">
            <v>B05</v>
          </cell>
          <cell r="F55" t="str">
            <v>CPD</v>
          </cell>
          <cell r="G55" t="str">
            <v>QA</v>
          </cell>
          <cell r="H55" t="str">
            <v>2013/10/02</v>
          </cell>
          <cell r="I55">
            <v>1</v>
          </cell>
        </row>
        <row r="56">
          <cell r="B56" t="str">
            <v>V0913865</v>
          </cell>
          <cell r="C56" t="str">
            <v>Mai Thị Anh</v>
          </cell>
          <cell r="D56" t="str">
            <v>梅氏英</v>
          </cell>
          <cell r="E56" t="str">
            <v>B05</v>
          </cell>
          <cell r="F56" t="str">
            <v>CPD</v>
          </cell>
          <cell r="G56" t="str">
            <v>QA</v>
          </cell>
          <cell r="H56" t="str">
            <v>2013/10/03</v>
          </cell>
          <cell r="I56">
            <v>3</v>
          </cell>
        </row>
        <row r="57">
          <cell r="B57" t="str">
            <v>V0915021</v>
          </cell>
          <cell r="C57" t="str">
            <v>Nguyễn Thị Kim Thoa</v>
          </cell>
          <cell r="D57" t="str">
            <v>阮氏金釵</v>
          </cell>
          <cell r="E57" t="str">
            <v>B05</v>
          </cell>
          <cell r="F57" t="str">
            <v>CPD</v>
          </cell>
          <cell r="G57" t="str">
            <v>QA</v>
          </cell>
          <cell r="H57" t="str">
            <v>2014/04/01</v>
          </cell>
          <cell r="I57">
            <v>0</v>
          </cell>
        </row>
        <row r="58">
          <cell r="B58" t="str">
            <v>V0915349</v>
          </cell>
          <cell r="C58" t="str">
            <v>Đỗ Thị Hòa</v>
          </cell>
          <cell r="D58" t="str">
            <v>杜氏和</v>
          </cell>
          <cell r="E58" t="str">
            <v>B05</v>
          </cell>
          <cell r="F58" t="str">
            <v>CPD</v>
          </cell>
          <cell r="G58" t="str">
            <v>QA</v>
          </cell>
          <cell r="H58" t="str">
            <v>2014/04/23</v>
          </cell>
          <cell r="I58">
            <v>-1</v>
          </cell>
        </row>
        <row r="59">
          <cell r="B59" t="str">
            <v>V0915354</v>
          </cell>
          <cell r="C59" t="str">
            <v>Lương Kiều Oanh</v>
          </cell>
          <cell r="D59" t="str">
            <v>梁橋鶯</v>
          </cell>
          <cell r="E59" t="str">
            <v>B05</v>
          </cell>
          <cell r="F59" t="str">
            <v>CPD</v>
          </cell>
          <cell r="G59" t="str">
            <v>QA</v>
          </cell>
          <cell r="H59" t="str">
            <v>2014/04/23</v>
          </cell>
          <cell r="I59">
            <v>7</v>
          </cell>
        </row>
        <row r="60">
          <cell r="B60" t="str">
            <v>V0915357</v>
          </cell>
          <cell r="C60" t="str">
            <v>Ngô Hồng Nhung</v>
          </cell>
          <cell r="D60" t="str">
            <v>吳紅絨</v>
          </cell>
          <cell r="E60" t="str">
            <v>B05</v>
          </cell>
          <cell r="F60" t="str">
            <v>CPD</v>
          </cell>
          <cell r="G60" t="str">
            <v>QA</v>
          </cell>
          <cell r="H60" t="str">
            <v>2014/04/23</v>
          </cell>
          <cell r="I60">
            <v>1</v>
          </cell>
        </row>
        <row r="61">
          <cell r="B61" t="str">
            <v>V0915895</v>
          </cell>
          <cell r="C61" t="str">
            <v>Đặng Việt Chinh</v>
          </cell>
          <cell r="D61" t="str">
            <v>鄧氏征</v>
          </cell>
          <cell r="E61" t="str">
            <v>B05</v>
          </cell>
          <cell r="F61" t="str">
            <v>CPD</v>
          </cell>
          <cell r="G61" t="str">
            <v>QA</v>
          </cell>
          <cell r="H61">
            <v>41792</v>
          </cell>
          <cell r="I61">
            <v>1</v>
          </cell>
        </row>
        <row r="62">
          <cell r="B62" t="str">
            <v>V0916126</v>
          </cell>
          <cell r="C62" t="str">
            <v>Trần Văn Tùng</v>
          </cell>
          <cell r="D62" t="str">
            <v>陳文松</v>
          </cell>
          <cell r="E62" t="str">
            <v>B05</v>
          </cell>
          <cell r="F62" t="str">
            <v>CPD</v>
          </cell>
          <cell r="G62" t="str">
            <v>QA</v>
          </cell>
          <cell r="H62" t="str">
            <v>2014/07/21</v>
          </cell>
          <cell r="I62">
            <v>3.5</v>
          </cell>
        </row>
        <row r="63">
          <cell r="B63" t="str">
            <v>V0916140</v>
          </cell>
          <cell r="C63" t="str">
            <v>Đặng Thúy Hồng</v>
          </cell>
          <cell r="D63" t="str">
            <v>鄧翠紅</v>
          </cell>
          <cell r="E63" t="str">
            <v>B05</v>
          </cell>
          <cell r="F63" t="str">
            <v>CPD</v>
          </cell>
          <cell r="G63" t="str">
            <v>QA</v>
          </cell>
          <cell r="H63" t="str">
            <v>2014/07/21</v>
          </cell>
          <cell r="I63">
            <v>7.5</v>
          </cell>
        </row>
        <row r="64">
          <cell r="B64" t="str">
            <v>V0916246</v>
          </cell>
          <cell r="C64" t="str">
            <v>Vi Thị Hiện</v>
          </cell>
          <cell r="D64" t="str">
            <v>韋氏顯</v>
          </cell>
          <cell r="E64" t="str">
            <v>B05</v>
          </cell>
          <cell r="F64" t="str">
            <v>CPD</v>
          </cell>
          <cell r="G64" t="str">
            <v>QA</v>
          </cell>
          <cell r="H64" t="str">
            <v>2014/09/05</v>
          </cell>
          <cell r="I64">
            <v>3</v>
          </cell>
        </row>
        <row r="65">
          <cell r="B65" t="str">
            <v>V0916459</v>
          </cell>
          <cell r="C65" t="str">
            <v>Trịnh Văn Thắng</v>
          </cell>
          <cell r="D65" t="str">
            <v>鄭文生</v>
          </cell>
          <cell r="E65" t="str">
            <v>B05</v>
          </cell>
          <cell r="F65" t="str">
            <v>CPD</v>
          </cell>
          <cell r="G65" t="str">
            <v>QA</v>
          </cell>
          <cell r="H65" t="str">
            <v>2014/10/09</v>
          </cell>
          <cell r="I65">
            <v>0.5</v>
          </cell>
        </row>
        <row r="66">
          <cell r="B66" t="str">
            <v>V0916596</v>
          </cell>
          <cell r="C66" t="str">
            <v>Đinh Văn Tân</v>
          </cell>
          <cell r="D66" t="str">
            <v>丁文新</v>
          </cell>
          <cell r="E66" t="str">
            <v>B05</v>
          </cell>
          <cell r="F66" t="str">
            <v>CPD</v>
          </cell>
          <cell r="G66" t="str">
            <v>QA</v>
          </cell>
          <cell r="H66">
            <v>41946</v>
          </cell>
          <cell r="I66">
            <v>1</v>
          </cell>
        </row>
        <row r="67">
          <cell r="B67" t="str">
            <v>V0916937</v>
          </cell>
          <cell r="C67" t="str">
            <v>Nguyễn Văn Thịnh</v>
          </cell>
          <cell r="D67" t="str">
            <v>阮文盛</v>
          </cell>
          <cell r="E67" t="str">
            <v>B05</v>
          </cell>
          <cell r="F67" t="str">
            <v>CPD</v>
          </cell>
          <cell r="G67" t="str">
            <v>QA</v>
          </cell>
          <cell r="H67" t="str">
            <v>2014/12/04</v>
          </cell>
          <cell r="I67">
            <v>5</v>
          </cell>
        </row>
        <row r="68">
          <cell r="B68" t="str">
            <v>V0917274</v>
          </cell>
          <cell r="C68" t="str">
            <v>Hoàng Thị Tuyết Nhung</v>
          </cell>
          <cell r="D68" t="str">
            <v>黃氏雪蓉</v>
          </cell>
          <cell r="E68" t="str">
            <v>B05</v>
          </cell>
          <cell r="F68" t="str">
            <v>CPD</v>
          </cell>
          <cell r="G68" t="str">
            <v>QA</v>
          </cell>
          <cell r="H68" t="str">
            <v>2015/01/26</v>
          </cell>
          <cell r="I68">
            <v>5.5</v>
          </cell>
        </row>
        <row r="69">
          <cell r="B69" t="str">
            <v>V0917612</v>
          </cell>
          <cell r="C69" t="str">
            <v>Hoàng Văn Nam</v>
          </cell>
          <cell r="D69" t="str">
            <v>黃文南</v>
          </cell>
          <cell r="E69" t="str">
            <v>B05</v>
          </cell>
          <cell r="F69" t="str">
            <v>CPD</v>
          </cell>
          <cell r="G69" t="str">
            <v>QA</v>
          </cell>
          <cell r="H69">
            <v>42095</v>
          </cell>
          <cell r="I69">
            <v>-2.5</v>
          </cell>
        </row>
        <row r="70">
          <cell r="B70" t="str">
            <v>V0917738</v>
          </cell>
          <cell r="C70" t="str">
            <v>Đặng Thị Mai</v>
          </cell>
          <cell r="D70" t="str">
            <v>鄧氏梅</v>
          </cell>
          <cell r="E70" t="str">
            <v>B05</v>
          </cell>
          <cell r="F70" t="str">
            <v>CPD</v>
          </cell>
          <cell r="G70" t="str">
            <v>QA</v>
          </cell>
          <cell r="H70" t="str">
            <v>2015/04/16</v>
          </cell>
          <cell r="I70">
            <v>0</v>
          </cell>
        </row>
        <row r="71">
          <cell r="B71" t="str">
            <v>V0917740</v>
          </cell>
          <cell r="C71" t="str">
            <v>Lại Thị Phương</v>
          </cell>
          <cell r="D71" t="str">
            <v>賴氏芳</v>
          </cell>
          <cell r="E71" t="str">
            <v>B05</v>
          </cell>
          <cell r="F71" t="str">
            <v>CPD</v>
          </cell>
          <cell r="G71" t="str">
            <v>QA</v>
          </cell>
          <cell r="H71" t="str">
            <v>2015/04/16</v>
          </cell>
          <cell r="I71">
            <v>0.5</v>
          </cell>
        </row>
        <row r="72">
          <cell r="B72" t="str">
            <v>V0917743</v>
          </cell>
          <cell r="C72" t="str">
            <v>Nguyễn Đức Hoan</v>
          </cell>
          <cell r="D72" t="str">
            <v>阮德喜</v>
          </cell>
          <cell r="E72" t="str">
            <v>B05</v>
          </cell>
          <cell r="F72" t="str">
            <v>CPD</v>
          </cell>
          <cell r="G72" t="str">
            <v>QA</v>
          </cell>
          <cell r="H72" t="str">
            <v>2015/04/16</v>
          </cell>
          <cell r="I72">
            <v>1</v>
          </cell>
        </row>
        <row r="73">
          <cell r="B73" t="str">
            <v>V0917919</v>
          </cell>
          <cell r="C73" t="str">
            <v>Hoàng Thị Mảnh</v>
          </cell>
          <cell r="D73" t="str">
            <v>黃氏孟</v>
          </cell>
          <cell r="E73" t="str">
            <v>B05</v>
          </cell>
          <cell r="F73" t="str">
            <v>CPD</v>
          </cell>
          <cell r="G73" t="str">
            <v>QA</v>
          </cell>
          <cell r="H73" t="str">
            <v>2015/05/08</v>
          </cell>
          <cell r="I73">
            <v>6.5</v>
          </cell>
        </row>
        <row r="74">
          <cell r="B74" t="str">
            <v>V0917936</v>
          </cell>
          <cell r="C74" t="str">
            <v>Nguyễn Văn Hoàng</v>
          </cell>
          <cell r="D74" t="str">
            <v>阮文黃</v>
          </cell>
          <cell r="E74" t="str">
            <v>B05</v>
          </cell>
          <cell r="F74" t="str">
            <v>CPD</v>
          </cell>
          <cell r="G74" t="str">
            <v>QA</v>
          </cell>
          <cell r="H74" t="str">
            <v>2015/05/08</v>
          </cell>
          <cell r="I74">
            <v>9</v>
          </cell>
        </row>
        <row r="75">
          <cell r="B75" t="str">
            <v>V0918266</v>
          </cell>
          <cell r="C75" t="str">
            <v>Vi Thị Phương</v>
          </cell>
          <cell r="D75" t="str">
            <v>韋氏芳</v>
          </cell>
          <cell r="E75" t="str">
            <v>B05</v>
          </cell>
          <cell r="F75" t="str">
            <v>CPD</v>
          </cell>
          <cell r="G75" t="str">
            <v>QA</v>
          </cell>
          <cell r="H75" t="str">
            <v>2015/05/28</v>
          </cell>
          <cell r="I75">
            <v>1.5</v>
          </cell>
        </row>
        <row r="76">
          <cell r="B76" t="str">
            <v>V0918529</v>
          </cell>
          <cell r="C76" t="str">
            <v>Giáp Thị Lụa</v>
          </cell>
          <cell r="D76" t="str">
            <v>甲氏綢</v>
          </cell>
          <cell r="E76" t="str">
            <v>B05</v>
          </cell>
          <cell r="F76" t="str">
            <v>CPD</v>
          </cell>
          <cell r="G76" t="str">
            <v>QA</v>
          </cell>
          <cell r="H76">
            <v>42166</v>
          </cell>
          <cell r="I76">
            <v>1</v>
          </cell>
        </row>
        <row r="77">
          <cell r="B77" t="str">
            <v>V0918995</v>
          </cell>
          <cell r="C77" t="str">
            <v>Mai Văn Việt</v>
          </cell>
          <cell r="D77" t="str">
            <v>梅文越</v>
          </cell>
          <cell r="E77" t="str">
            <v>B05</v>
          </cell>
          <cell r="F77" t="str">
            <v>CPD</v>
          </cell>
          <cell r="G77" t="str">
            <v>QA</v>
          </cell>
          <cell r="H77">
            <v>42216</v>
          </cell>
          <cell r="I77">
            <v>0.5</v>
          </cell>
        </row>
        <row r="78">
          <cell r="B78" t="str">
            <v>V0919055</v>
          </cell>
          <cell r="C78" t="str">
            <v>Nguyễn Thị Hường</v>
          </cell>
          <cell r="D78" t="str">
            <v>阮氏紅</v>
          </cell>
          <cell r="E78" t="str">
            <v>B05</v>
          </cell>
          <cell r="F78" t="str">
            <v>CPD</v>
          </cell>
          <cell r="G78" t="str">
            <v>QA</v>
          </cell>
          <cell r="H78" t="str">
            <v>2015/08/03</v>
          </cell>
          <cell r="I78">
            <v>3.5</v>
          </cell>
        </row>
        <row r="79">
          <cell r="B79" t="str">
            <v>V0919125</v>
          </cell>
          <cell r="C79" t="str">
            <v>Nguyễn Thị Hồng</v>
          </cell>
          <cell r="D79" t="str">
            <v>阮氏紅</v>
          </cell>
          <cell r="E79" t="str">
            <v>B05</v>
          </cell>
          <cell r="F79" t="str">
            <v>CPD</v>
          </cell>
          <cell r="G79" t="str">
            <v>QA</v>
          </cell>
          <cell r="H79">
            <v>42223</v>
          </cell>
          <cell r="I79">
            <v>5.5</v>
          </cell>
        </row>
        <row r="80">
          <cell r="B80" t="str">
            <v>V0919166</v>
          </cell>
          <cell r="C80" t="str">
            <v>Nguyễn Thị Thanh Hương</v>
          </cell>
          <cell r="D80" t="str">
            <v>阮氏青香</v>
          </cell>
          <cell r="E80" t="str">
            <v>B05</v>
          </cell>
          <cell r="F80" t="str">
            <v>CPD</v>
          </cell>
          <cell r="G80" t="str">
            <v>QA</v>
          </cell>
          <cell r="H80" t="str">
            <v>2015/08/11</v>
          </cell>
          <cell r="I80">
            <v>1</v>
          </cell>
        </row>
        <row r="81">
          <cell r="B81" t="str">
            <v>V0919355</v>
          </cell>
          <cell r="C81" t="str">
            <v>Lý Quang Vũ</v>
          </cell>
          <cell r="D81" t="str">
            <v>李光武</v>
          </cell>
          <cell r="E81" t="str">
            <v>B05</v>
          </cell>
          <cell r="F81" t="str">
            <v>CPD</v>
          </cell>
          <cell r="G81" t="str">
            <v>QA</v>
          </cell>
          <cell r="H81" t="str">
            <v>2015/09/11</v>
          </cell>
          <cell r="I81">
            <v>0.5</v>
          </cell>
        </row>
        <row r="82">
          <cell r="B82" t="str">
            <v>V0919358</v>
          </cell>
          <cell r="C82" t="str">
            <v>Hà Mạnh Trường</v>
          </cell>
          <cell r="D82" t="str">
            <v>河孟長</v>
          </cell>
          <cell r="E82" t="str">
            <v>B05</v>
          </cell>
          <cell r="F82" t="str">
            <v>CPD</v>
          </cell>
          <cell r="G82" t="str">
            <v>QA</v>
          </cell>
          <cell r="H82" t="str">
            <v>2015/09/11</v>
          </cell>
          <cell r="I82">
            <v>0</v>
          </cell>
        </row>
        <row r="83">
          <cell r="B83" t="str">
            <v>V0919867</v>
          </cell>
          <cell r="C83" t="str">
            <v>Nguyễn Thị Hương</v>
          </cell>
          <cell r="D83" t="str">
            <v>阮氏香</v>
          </cell>
          <cell r="E83" t="str">
            <v>B05</v>
          </cell>
          <cell r="F83" t="str">
            <v>CPD</v>
          </cell>
          <cell r="G83" t="str">
            <v>QA</v>
          </cell>
          <cell r="H83" t="str">
            <v>2015/10/10</v>
          </cell>
          <cell r="I83">
            <v>7.5</v>
          </cell>
        </row>
        <row r="84">
          <cell r="B84" t="str">
            <v>V0919942</v>
          </cell>
          <cell r="C84" t="str">
            <v>Hà Văn Thiệu</v>
          </cell>
          <cell r="D84" t="str">
            <v>何文紹</v>
          </cell>
          <cell r="E84" t="str">
            <v>B05</v>
          </cell>
          <cell r="F84" t="str">
            <v>CPD</v>
          </cell>
          <cell r="G84" t="str">
            <v>QA</v>
          </cell>
          <cell r="H84" t="str">
            <v>2015/10/13</v>
          </cell>
          <cell r="I84">
            <v>0</v>
          </cell>
        </row>
        <row r="85">
          <cell r="B85" t="str">
            <v>V0920015</v>
          </cell>
          <cell r="C85" t="str">
            <v>Nguyễn Thị Thoan</v>
          </cell>
          <cell r="D85" t="str">
            <v>阮氏團</v>
          </cell>
          <cell r="E85" t="str">
            <v>B05</v>
          </cell>
          <cell r="F85" t="str">
            <v>CPD</v>
          </cell>
          <cell r="G85" t="str">
            <v>QA</v>
          </cell>
          <cell r="H85" t="str">
            <v>2015/10/16</v>
          </cell>
          <cell r="I85">
            <v>6</v>
          </cell>
        </row>
        <row r="86">
          <cell r="B86" t="str">
            <v>V0920053</v>
          </cell>
          <cell r="C86" t="str">
            <v>Nguyễn Quang Nhất</v>
          </cell>
          <cell r="D86" t="str">
            <v>阮光一</v>
          </cell>
          <cell r="E86" t="str">
            <v>B05</v>
          </cell>
          <cell r="F86" t="str">
            <v>CPD</v>
          </cell>
          <cell r="G86" t="str">
            <v>QA</v>
          </cell>
          <cell r="H86" t="str">
            <v>2015/10/22</v>
          </cell>
          <cell r="I86">
            <v>6.5</v>
          </cell>
        </row>
        <row r="87">
          <cell r="B87" t="str">
            <v>V0920456</v>
          </cell>
          <cell r="C87" t="str">
            <v>Nguyễn Hữu Chiến</v>
          </cell>
          <cell r="D87" t="str">
            <v>阮友戰</v>
          </cell>
          <cell r="E87" t="str">
            <v>B05</v>
          </cell>
          <cell r="F87" t="str">
            <v>CPD</v>
          </cell>
          <cell r="G87" t="str">
            <v>QA</v>
          </cell>
          <cell r="H87">
            <v>42318</v>
          </cell>
          <cell r="I87">
            <v>3</v>
          </cell>
        </row>
        <row r="88">
          <cell r="B88" t="str">
            <v>V0920473</v>
          </cell>
          <cell r="C88" t="str">
            <v>Dương Thị Sầm</v>
          </cell>
          <cell r="D88" t="str">
            <v>楊氏山</v>
          </cell>
          <cell r="E88" t="str">
            <v>B05</v>
          </cell>
          <cell r="F88" t="str">
            <v>CPD</v>
          </cell>
          <cell r="G88" t="str">
            <v>QA</v>
          </cell>
          <cell r="H88" t="str">
            <v>2015/11/12</v>
          </cell>
          <cell r="I88">
            <v>3.5</v>
          </cell>
        </row>
        <row r="89">
          <cell r="B89" t="str">
            <v>V0920506</v>
          </cell>
          <cell r="C89" t="str">
            <v>Nguyễn Thị Mai</v>
          </cell>
          <cell r="D89" t="str">
            <v>阮氏梅</v>
          </cell>
          <cell r="E89" t="str">
            <v>B05</v>
          </cell>
          <cell r="F89" t="str">
            <v>CPD</v>
          </cell>
          <cell r="G89" t="str">
            <v>QA</v>
          </cell>
          <cell r="H89" t="str">
            <v>2015/11/19</v>
          </cell>
          <cell r="I89">
            <v>2</v>
          </cell>
        </row>
        <row r="90">
          <cell r="B90" t="str">
            <v>V0920646</v>
          </cell>
          <cell r="C90" t="str">
            <v>Hoàng Phương Anh</v>
          </cell>
          <cell r="D90" t="str">
            <v>黃芳英</v>
          </cell>
          <cell r="E90" t="str">
            <v>B05</v>
          </cell>
          <cell r="F90" t="str">
            <v>CPD</v>
          </cell>
          <cell r="G90" t="str">
            <v>QA</v>
          </cell>
          <cell r="H90" t="str">
            <v>2015/12/01</v>
          </cell>
          <cell r="I90">
            <v>1.5</v>
          </cell>
        </row>
        <row r="91">
          <cell r="B91" t="str">
            <v>V0922210</v>
          </cell>
          <cell r="C91" t="str">
            <v>Nguyễn Văn Xếp</v>
          </cell>
          <cell r="D91" t="str">
            <v>阮文排</v>
          </cell>
          <cell r="E91" t="str">
            <v>B05</v>
          </cell>
          <cell r="F91" t="str">
            <v>CPD</v>
          </cell>
          <cell r="G91" t="str">
            <v>QA</v>
          </cell>
          <cell r="H91">
            <v>42493</v>
          </cell>
          <cell r="I91">
            <v>1</v>
          </cell>
        </row>
        <row r="92">
          <cell r="B92" t="str">
            <v>V0922332</v>
          </cell>
          <cell r="C92" t="str">
            <v>Phan Bá Minh</v>
          </cell>
          <cell r="D92" t="str">
            <v>潘伯明</v>
          </cell>
          <cell r="E92" t="str">
            <v>B05</v>
          </cell>
          <cell r="F92" t="str">
            <v>CPD</v>
          </cell>
          <cell r="G92" t="str">
            <v>QA</v>
          </cell>
          <cell r="H92">
            <v>42495</v>
          </cell>
          <cell r="I92">
            <v>2</v>
          </cell>
        </row>
        <row r="93">
          <cell r="B93" t="str">
            <v>V0923436</v>
          </cell>
          <cell r="C93" t="str">
            <v>Lăng Kim Thuận</v>
          </cell>
          <cell r="D93" t="str">
            <v>凌金順</v>
          </cell>
          <cell r="E93" t="str">
            <v>B05</v>
          </cell>
          <cell r="F93" t="str">
            <v>CPD</v>
          </cell>
          <cell r="G93" t="str">
            <v>QA</v>
          </cell>
          <cell r="H93" t="str">
            <v>2016/06/07</v>
          </cell>
          <cell r="I93">
            <v>3</v>
          </cell>
        </row>
        <row r="94">
          <cell r="B94" t="str">
            <v>V0923448</v>
          </cell>
          <cell r="C94" t="str">
            <v>Phan Thị Chinh</v>
          </cell>
          <cell r="D94" t="str">
            <v>潘氏征</v>
          </cell>
          <cell r="E94" t="str">
            <v>B05</v>
          </cell>
          <cell r="F94" t="str">
            <v>CPD</v>
          </cell>
          <cell r="G94" t="str">
            <v>QA</v>
          </cell>
          <cell r="H94" t="str">
            <v>2016/06/07</v>
          </cell>
          <cell r="I94">
            <v>1</v>
          </cell>
        </row>
        <row r="95">
          <cell r="B95" t="str">
            <v>V0923967</v>
          </cell>
          <cell r="C95" t="str">
            <v>Nguyễn Thị Miền</v>
          </cell>
          <cell r="D95" t="str">
            <v>阮氏綿</v>
          </cell>
          <cell r="E95" t="str">
            <v>B05</v>
          </cell>
          <cell r="F95" t="str">
            <v>CPD</v>
          </cell>
          <cell r="G95" t="str">
            <v>QA</v>
          </cell>
          <cell r="H95" t="str">
            <v>2016/07/07</v>
          </cell>
          <cell r="I95">
            <v>2</v>
          </cell>
        </row>
        <row r="96">
          <cell r="B96" t="str">
            <v>V0924011</v>
          </cell>
          <cell r="C96" t="str">
            <v>Lưu Thị Linh</v>
          </cell>
          <cell r="D96" t="str">
            <v>劉氏靈</v>
          </cell>
          <cell r="E96" t="str">
            <v>B05</v>
          </cell>
          <cell r="F96" t="str">
            <v>CPD</v>
          </cell>
          <cell r="G96" t="str">
            <v>QA</v>
          </cell>
          <cell r="H96" t="str">
            <v>2016/07/09</v>
          </cell>
          <cell r="I96">
            <v>-1</v>
          </cell>
        </row>
        <row r="97">
          <cell r="B97" t="str">
            <v>V0924113</v>
          </cell>
          <cell r="C97" t="str">
            <v>Vũ Thị Dung</v>
          </cell>
          <cell r="D97" t="str">
            <v>武氏蓉</v>
          </cell>
          <cell r="E97" t="str">
            <v>B05</v>
          </cell>
          <cell r="F97" t="str">
            <v>CPD</v>
          </cell>
          <cell r="G97" t="str">
            <v>QA</v>
          </cell>
          <cell r="H97" t="str">
            <v>2016/07/27</v>
          </cell>
          <cell r="I97">
            <v>-1.5</v>
          </cell>
        </row>
        <row r="98">
          <cell r="B98" t="str">
            <v>V0924211</v>
          </cell>
          <cell r="C98" t="str">
            <v>Sầm Văn Hùng</v>
          </cell>
          <cell r="D98" t="str">
            <v>宋文雄</v>
          </cell>
          <cell r="E98" t="str">
            <v>B05</v>
          </cell>
          <cell r="F98" t="str">
            <v>CPD</v>
          </cell>
          <cell r="G98" t="str">
            <v>QA</v>
          </cell>
          <cell r="H98" t="str">
            <v>2016/08/03</v>
          </cell>
          <cell r="I98">
            <v>6</v>
          </cell>
        </row>
        <row r="99">
          <cell r="B99" t="str">
            <v>V0924601</v>
          </cell>
          <cell r="C99" t="str">
            <v>Quách Văn Thông</v>
          </cell>
          <cell r="D99" t="str">
            <v>郭文通</v>
          </cell>
          <cell r="E99" t="str">
            <v>B05</v>
          </cell>
          <cell r="F99" t="str">
            <v>CPD</v>
          </cell>
          <cell r="G99" t="str">
            <v>QA</v>
          </cell>
          <cell r="H99" t="str">
            <v>2016/08/04</v>
          </cell>
          <cell r="I99">
            <v>2.5</v>
          </cell>
        </row>
        <row r="100">
          <cell r="B100" t="str">
            <v>V0924605</v>
          </cell>
          <cell r="C100" t="str">
            <v>La Minh Hiếu</v>
          </cell>
          <cell r="D100" t="str">
            <v>羅明孝</v>
          </cell>
          <cell r="E100" t="str">
            <v>B05</v>
          </cell>
          <cell r="F100" t="str">
            <v>CPD</v>
          </cell>
          <cell r="G100" t="str">
            <v>QA</v>
          </cell>
          <cell r="H100" t="str">
            <v>2016/08/04</v>
          </cell>
          <cell r="I100">
            <v>7</v>
          </cell>
        </row>
        <row r="101">
          <cell r="B101" t="str">
            <v>V0924754</v>
          </cell>
          <cell r="C101" t="str">
            <v>Nguyễn Thị Chinh</v>
          </cell>
          <cell r="D101" t="str">
            <v>阮氏貞</v>
          </cell>
          <cell r="E101" t="str">
            <v>B05</v>
          </cell>
          <cell r="F101" t="str">
            <v>CPD</v>
          </cell>
          <cell r="G101" t="str">
            <v>QA</v>
          </cell>
          <cell r="H101" t="str">
            <v>2016/08/10</v>
          </cell>
          <cell r="I101">
            <v>-0.5</v>
          </cell>
        </row>
        <row r="102">
          <cell r="B102" t="str">
            <v>V0924839</v>
          </cell>
          <cell r="C102" t="str">
            <v>Bùi Thị Thu</v>
          </cell>
          <cell r="D102" t="str">
            <v>裴氏秋</v>
          </cell>
          <cell r="E102" t="str">
            <v>B05</v>
          </cell>
          <cell r="F102" t="str">
            <v>CPD</v>
          </cell>
          <cell r="G102" t="str">
            <v>QA</v>
          </cell>
          <cell r="H102" t="str">
            <v>2016/08/18</v>
          </cell>
          <cell r="I102">
            <v>1</v>
          </cell>
        </row>
        <row r="103">
          <cell r="B103" t="str">
            <v>V0925359</v>
          </cell>
          <cell r="C103" t="str">
            <v>Lê Thị Vỹ</v>
          </cell>
          <cell r="D103" t="str">
            <v>黎氏偉</v>
          </cell>
          <cell r="E103" t="str">
            <v>B05</v>
          </cell>
          <cell r="F103" t="str">
            <v>CPD</v>
          </cell>
          <cell r="G103" t="str">
            <v>QA</v>
          </cell>
          <cell r="H103" t="str">
            <v>2016/08/31</v>
          </cell>
          <cell r="I103">
            <v>-0.5</v>
          </cell>
        </row>
        <row r="104">
          <cell r="B104" t="str">
            <v>V0926138</v>
          </cell>
          <cell r="C104" t="str">
            <v>Hoàng Văn Hiệu</v>
          </cell>
          <cell r="D104" t="str">
            <v>黃文效</v>
          </cell>
          <cell r="E104" t="str">
            <v>B05</v>
          </cell>
          <cell r="F104" t="str">
            <v>CPD</v>
          </cell>
          <cell r="G104" t="str">
            <v>QA</v>
          </cell>
          <cell r="H104" t="str">
            <v>2016/09/23</v>
          </cell>
          <cell r="I104">
            <v>1.5</v>
          </cell>
        </row>
        <row r="105">
          <cell r="B105" t="str">
            <v>V0926363</v>
          </cell>
          <cell r="C105" t="str">
            <v>Hoàng Thị Hè</v>
          </cell>
          <cell r="D105" t="str">
            <v>黃氏夏</v>
          </cell>
          <cell r="E105" t="str">
            <v>B05</v>
          </cell>
          <cell r="F105" t="str">
            <v>CPD</v>
          </cell>
          <cell r="G105" t="str">
            <v>QA</v>
          </cell>
          <cell r="H105" t="str">
            <v>2016/09/28</v>
          </cell>
          <cell r="I105">
            <v>-0.5</v>
          </cell>
        </row>
        <row r="106">
          <cell r="B106" t="str">
            <v>V0926365</v>
          </cell>
          <cell r="C106" t="str">
            <v>Giáp Thị Kim Oanh</v>
          </cell>
          <cell r="D106" t="str">
            <v>甲氏金瑩</v>
          </cell>
          <cell r="E106" t="str">
            <v>B05</v>
          </cell>
          <cell r="F106" t="str">
            <v>CPD</v>
          </cell>
          <cell r="G106" t="str">
            <v>QA</v>
          </cell>
          <cell r="H106" t="str">
            <v>2016/09/28</v>
          </cell>
          <cell r="I106">
            <v>2</v>
          </cell>
        </row>
        <row r="107">
          <cell r="B107" t="str">
            <v>V0926368</v>
          </cell>
          <cell r="C107" t="str">
            <v xml:space="preserve">Lý Văn Quân </v>
          </cell>
          <cell r="D107" t="str">
            <v>李文軍</v>
          </cell>
          <cell r="E107" t="str">
            <v>B05</v>
          </cell>
          <cell r="F107" t="str">
            <v>CPD</v>
          </cell>
          <cell r="G107" t="str">
            <v>QA</v>
          </cell>
          <cell r="H107" t="str">
            <v>2016/09/28</v>
          </cell>
          <cell r="I107">
            <v>0.5</v>
          </cell>
        </row>
        <row r="108">
          <cell r="B108" t="str">
            <v>V0926443</v>
          </cell>
          <cell r="C108" t="str">
            <v>Nguyễn Thị Lý</v>
          </cell>
          <cell r="D108" t="str">
            <v>阮氏李</v>
          </cell>
          <cell r="E108" t="str">
            <v>B05</v>
          </cell>
          <cell r="F108" t="str">
            <v>CPD</v>
          </cell>
          <cell r="G108" t="str">
            <v>QA</v>
          </cell>
          <cell r="H108" t="str">
            <v>2016/10/01</v>
          </cell>
          <cell r="I108">
            <v>4</v>
          </cell>
        </row>
        <row r="109">
          <cell r="B109" t="str">
            <v>V0927141</v>
          </cell>
          <cell r="C109" t="str">
            <v>Nguyễn Thanh Tùng</v>
          </cell>
          <cell r="D109" t="str">
            <v>阮情松</v>
          </cell>
          <cell r="E109" t="str">
            <v>B05</v>
          </cell>
          <cell r="F109" t="str">
            <v>CPD</v>
          </cell>
          <cell r="G109" t="str">
            <v>QA</v>
          </cell>
          <cell r="H109" t="str">
            <v>2016/10/18</v>
          </cell>
          <cell r="I109">
            <v>7</v>
          </cell>
        </row>
        <row r="110">
          <cell r="B110" t="str">
            <v>V0927142</v>
          </cell>
          <cell r="C110" t="str">
            <v>Đoàn Thị Hường</v>
          </cell>
          <cell r="D110" t="str">
            <v>團氏香</v>
          </cell>
          <cell r="E110" t="str">
            <v>B05</v>
          </cell>
          <cell r="F110" t="str">
            <v>CPD</v>
          </cell>
          <cell r="G110" t="str">
            <v>QA</v>
          </cell>
          <cell r="H110" t="str">
            <v>2016/10/18</v>
          </cell>
          <cell r="I110">
            <v>3</v>
          </cell>
        </row>
        <row r="111">
          <cell r="B111" t="str">
            <v>V0927578</v>
          </cell>
          <cell r="C111" t="str">
            <v>Nguyễn Thị Duyên</v>
          </cell>
          <cell r="D111" t="str">
            <v>阮氏緣</v>
          </cell>
          <cell r="E111" t="str">
            <v>B05</v>
          </cell>
          <cell r="F111" t="str">
            <v>CPD</v>
          </cell>
          <cell r="G111" t="str">
            <v>QA</v>
          </cell>
          <cell r="H111" t="str">
            <v>2016/10/27</v>
          </cell>
          <cell r="I111">
            <v>1</v>
          </cell>
        </row>
        <row r="112">
          <cell r="B112" t="str">
            <v>V0928015</v>
          </cell>
          <cell r="C112" t="str">
            <v>Nịnh Thị Tích</v>
          </cell>
          <cell r="D112" t="str">
            <v>寧氏思</v>
          </cell>
          <cell r="E112" t="str">
            <v>B05</v>
          </cell>
          <cell r="F112" t="str">
            <v>CPD</v>
          </cell>
          <cell r="G112" t="str">
            <v>QA</v>
          </cell>
          <cell r="H112" t="str">
            <v>2016/11/08</v>
          </cell>
          <cell r="I112">
            <v>2.5</v>
          </cell>
        </row>
        <row r="113">
          <cell r="B113" t="str">
            <v>V0928077</v>
          </cell>
          <cell r="C113" t="str">
            <v>Nguyễn Thị Huyền</v>
          </cell>
          <cell r="D113" t="str">
            <v>阮氏玄</v>
          </cell>
          <cell r="E113" t="str">
            <v>B05</v>
          </cell>
          <cell r="F113" t="str">
            <v>CPD</v>
          </cell>
          <cell r="G113" t="str">
            <v>QA</v>
          </cell>
          <cell r="H113" t="str">
            <v>2016/11/10</v>
          </cell>
          <cell r="I113">
            <v>-1</v>
          </cell>
        </row>
        <row r="114">
          <cell r="B114" t="str">
            <v>V0928838</v>
          </cell>
          <cell r="C114" t="str">
            <v>Chu Thị Bền</v>
          </cell>
          <cell r="D114" t="str">
            <v>朱氏寶</v>
          </cell>
          <cell r="E114" t="str">
            <v>B05</v>
          </cell>
          <cell r="F114" t="str">
            <v>CPD</v>
          </cell>
          <cell r="G114" t="str">
            <v>QA</v>
          </cell>
          <cell r="H114" t="str">
            <v>2016/12/06</v>
          </cell>
          <cell r="I114">
            <v>0.5</v>
          </cell>
        </row>
        <row r="115">
          <cell r="B115" t="str">
            <v>V0928977</v>
          </cell>
          <cell r="C115" t="str">
            <v>Hoàng Thị Nhung</v>
          </cell>
          <cell r="D115" t="str">
            <v>黃氏絨</v>
          </cell>
          <cell r="E115" t="str">
            <v>B05</v>
          </cell>
          <cell r="F115" t="str">
            <v>CPD</v>
          </cell>
          <cell r="G115" t="str">
            <v>QA</v>
          </cell>
          <cell r="H115" t="str">
            <v>2016/12/08</v>
          </cell>
          <cell r="I115">
            <v>3</v>
          </cell>
        </row>
        <row r="116">
          <cell r="B116" t="str">
            <v>V0929233</v>
          </cell>
          <cell r="C116" t="str">
            <v>Bàn Thị Duyên</v>
          </cell>
          <cell r="D116" t="str">
            <v>盤氏緣</v>
          </cell>
          <cell r="E116" t="str">
            <v>B05</v>
          </cell>
          <cell r="F116" t="str">
            <v>CPD</v>
          </cell>
          <cell r="G116" t="str">
            <v>QA</v>
          </cell>
          <cell r="H116" t="str">
            <v>2016/12/20</v>
          </cell>
          <cell r="I116">
            <v>2.5</v>
          </cell>
        </row>
        <row r="117">
          <cell r="B117" t="str">
            <v>V0929243</v>
          </cell>
          <cell r="C117" t="str">
            <v>Hoàng Thị Thanh</v>
          </cell>
          <cell r="D117" t="str">
            <v>黃氏清</v>
          </cell>
          <cell r="E117" t="str">
            <v>B05</v>
          </cell>
          <cell r="F117" t="str">
            <v>CPD</v>
          </cell>
          <cell r="G117" t="str">
            <v>QA</v>
          </cell>
          <cell r="H117" t="str">
            <v>2016/12/20</v>
          </cell>
          <cell r="I117">
            <v>1</v>
          </cell>
        </row>
        <row r="118">
          <cell r="B118" t="str">
            <v>V0929682</v>
          </cell>
          <cell r="C118" t="str">
            <v>Lục Văn Nước</v>
          </cell>
          <cell r="D118" t="str">
            <v>陸文水</v>
          </cell>
          <cell r="E118" t="str">
            <v>B05</v>
          </cell>
          <cell r="F118" t="str">
            <v>CPD</v>
          </cell>
          <cell r="G118" t="str">
            <v>QA</v>
          </cell>
          <cell r="H118" t="str">
            <v>2016/12/26</v>
          </cell>
          <cell r="I118">
            <v>4</v>
          </cell>
        </row>
        <row r="119">
          <cell r="B119" t="str">
            <v>V0238320</v>
          </cell>
          <cell r="C119" t="str">
            <v>Lê Thị Loan</v>
          </cell>
          <cell r="D119" t="str">
            <v>黎氏灣</v>
          </cell>
          <cell r="E119" t="str">
            <v>B05</v>
          </cell>
          <cell r="F119" t="str">
            <v>CPD</v>
          </cell>
          <cell r="G119" t="str">
            <v>QA</v>
          </cell>
          <cell r="H119" t="str">
            <v>2016/03/03</v>
          </cell>
          <cell r="I119">
            <v>0.5</v>
          </cell>
        </row>
        <row r="120">
          <cell r="B120" t="str">
            <v>V0930895</v>
          </cell>
          <cell r="C120" t="str">
            <v>Trần Văn Kiên</v>
          </cell>
          <cell r="D120" t="str">
            <v>陳文堅</v>
          </cell>
          <cell r="E120" t="str">
            <v>B05</v>
          </cell>
          <cell r="F120" t="str">
            <v>CPD</v>
          </cell>
          <cell r="G120" t="str">
            <v>QA</v>
          </cell>
          <cell r="H120">
            <v>42768</v>
          </cell>
          <cell r="I120">
            <v>4</v>
          </cell>
        </row>
        <row r="121">
          <cell r="B121" t="str">
            <v>V0931285</v>
          </cell>
          <cell r="C121" t="str">
            <v>Nguyễn Thị Nga</v>
          </cell>
          <cell r="D121" t="str">
            <v>阮氏娥</v>
          </cell>
          <cell r="E121" t="str">
            <v>B05</v>
          </cell>
          <cell r="F121" t="str">
            <v>CPD</v>
          </cell>
          <cell r="G121" t="str">
            <v>QA</v>
          </cell>
          <cell r="H121">
            <v>42782</v>
          </cell>
          <cell r="I121">
            <v>7.5</v>
          </cell>
        </row>
        <row r="122">
          <cell r="B122" t="str">
            <v>V0931072</v>
          </cell>
          <cell r="C122" t="str">
            <v>Phạm Thị Chinh</v>
          </cell>
          <cell r="D122" t="str">
            <v>范氏征</v>
          </cell>
          <cell r="E122" t="str">
            <v>B05</v>
          </cell>
          <cell r="F122" t="str">
            <v>CPD</v>
          </cell>
          <cell r="G122" t="str">
            <v>QA</v>
          </cell>
          <cell r="H122" t="str">
            <v>2017/02/13</v>
          </cell>
          <cell r="I122">
            <v>3</v>
          </cell>
        </row>
        <row r="123">
          <cell r="B123" t="str">
            <v>V0931073</v>
          </cell>
          <cell r="C123" t="str">
            <v>Nguyễn Thị Ngọc</v>
          </cell>
          <cell r="D123" t="str">
            <v>阮氏玉</v>
          </cell>
          <cell r="E123" t="str">
            <v>B05</v>
          </cell>
          <cell r="F123" t="str">
            <v>CPD</v>
          </cell>
          <cell r="G123" t="str">
            <v>QA</v>
          </cell>
          <cell r="H123" t="str">
            <v>2017/02/13</v>
          </cell>
          <cell r="I123">
            <v>1.5</v>
          </cell>
        </row>
        <row r="124">
          <cell r="B124" t="str">
            <v>V0927228</v>
          </cell>
          <cell r="C124" t="str">
            <v>Bùi Văn Đồng</v>
          </cell>
          <cell r="D124" t="str">
            <v>裴文同</v>
          </cell>
          <cell r="E124" t="str">
            <v>B05</v>
          </cell>
          <cell r="F124" t="str">
            <v>CPD</v>
          </cell>
          <cell r="G124" t="str">
            <v>QA</v>
          </cell>
          <cell r="H124" t="str">
            <v>2017/02/13</v>
          </cell>
          <cell r="I124">
            <v>4.5</v>
          </cell>
        </row>
        <row r="125">
          <cell r="B125" t="str">
            <v>V0928428</v>
          </cell>
          <cell r="C125" t="str">
            <v>Nguyễn Bá Sơn</v>
          </cell>
          <cell r="D125" t="str">
            <v>阮柏山</v>
          </cell>
          <cell r="E125" t="str">
            <v>B05</v>
          </cell>
          <cell r="F125" t="str">
            <v>CPD</v>
          </cell>
          <cell r="G125" t="str">
            <v>QA</v>
          </cell>
          <cell r="H125" t="str">
            <v>2017/02/13</v>
          </cell>
          <cell r="I125">
            <v>0</v>
          </cell>
        </row>
        <row r="126">
          <cell r="B126" t="str">
            <v>V0928153</v>
          </cell>
          <cell r="C126" t="str">
            <v>Hoàng Duy Huynh</v>
          </cell>
          <cell r="D126" t="str">
            <v>黃維兄</v>
          </cell>
          <cell r="E126" t="str">
            <v>B05</v>
          </cell>
          <cell r="F126" t="str">
            <v>CPD</v>
          </cell>
          <cell r="G126" t="str">
            <v>QA</v>
          </cell>
          <cell r="H126" t="str">
            <v>2017/02/13</v>
          </cell>
          <cell r="I126">
            <v>0.5</v>
          </cell>
        </row>
        <row r="127">
          <cell r="B127" t="str">
            <v>V0931261</v>
          </cell>
          <cell r="C127" t="str">
            <v xml:space="preserve"> Đặng Thị Huyền</v>
          </cell>
          <cell r="D127" t="str">
            <v>鄧氏玄</v>
          </cell>
          <cell r="E127" t="str">
            <v>B05</v>
          </cell>
          <cell r="F127" t="str">
            <v>CPD</v>
          </cell>
          <cell r="G127" t="str">
            <v>QA</v>
          </cell>
          <cell r="H127" t="str">
            <v>2017/02/17</v>
          </cell>
          <cell r="I127">
            <v>2</v>
          </cell>
        </row>
        <row r="128">
          <cell r="B128" t="str">
            <v>V0931263</v>
          </cell>
          <cell r="C128" t="str">
            <v>Lương Thị Hà</v>
          </cell>
          <cell r="D128" t="str">
            <v>梁氏河</v>
          </cell>
          <cell r="E128" t="str">
            <v>B05</v>
          </cell>
          <cell r="F128" t="str">
            <v>CPD</v>
          </cell>
          <cell r="G128" t="str">
            <v>QA</v>
          </cell>
          <cell r="H128" t="str">
            <v>2017/02/17</v>
          </cell>
          <cell r="I128">
            <v>3.5</v>
          </cell>
        </row>
        <row r="129">
          <cell r="B129" t="str">
            <v>V0931272</v>
          </cell>
          <cell r="C129" t="str">
            <v>Nguyễn Khắc Giang</v>
          </cell>
          <cell r="D129" t="str">
            <v>阮刻江</v>
          </cell>
          <cell r="E129" t="str">
            <v>B05</v>
          </cell>
          <cell r="F129" t="str">
            <v>CPD</v>
          </cell>
          <cell r="G129" t="str">
            <v>QA</v>
          </cell>
          <cell r="H129" t="str">
            <v>2017/02/17</v>
          </cell>
          <cell r="I129">
            <v>2</v>
          </cell>
        </row>
        <row r="130">
          <cell r="B130" t="str">
            <v>V0931343</v>
          </cell>
          <cell r="C130" t="str">
            <v>Nguyễn Ngọc Anh</v>
          </cell>
          <cell r="D130" t="str">
            <v>阮玉英</v>
          </cell>
          <cell r="E130" t="str">
            <v>B05</v>
          </cell>
          <cell r="F130" t="str">
            <v>CPD</v>
          </cell>
          <cell r="G130" t="str">
            <v>QA</v>
          </cell>
          <cell r="H130" t="str">
            <v>2017/02/17</v>
          </cell>
          <cell r="I130">
            <v>3</v>
          </cell>
        </row>
        <row r="131">
          <cell r="B131" t="str">
            <v>V0931347</v>
          </cell>
          <cell r="C131" t="str">
            <v>Nguyễn Thị Hoa</v>
          </cell>
          <cell r="D131" t="str">
            <v>阮氏花</v>
          </cell>
          <cell r="E131" t="str">
            <v>B05</v>
          </cell>
          <cell r="F131" t="str">
            <v>CPD</v>
          </cell>
          <cell r="G131" t="str">
            <v>QA</v>
          </cell>
          <cell r="H131" t="str">
            <v>2017/02/17</v>
          </cell>
          <cell r="I131">
            <v>0</v>
          </cell>
        </row>
        <row r="132">
          <cell r="B132" t="str">
            <v>V0931356</v>
          </cell>
          <cell r="C132" t="str">
            <v>Vi Thị Trinh</v>
          </cell>
          <cell r="D132" t="str">
            <v>偉氏政</v>
          </cell>
          <cell r="E132" t="str">
            <v>B05</v>
          </cell>
          <cell r="F132" t="str">
            <v>CPD</v>
          </cell>
          <cell r="G132" t="str">
            <v>QA</v>
          </cell>
          <cell r="H132" t="str">
            <v>2017/02/17</v>
          </cell>
          <cell r="I132">
            <v>-1.5</v>
          </cell>
        </row>
        <row r="133">
          <cell r="B133" t="str">
            <v>V0931358</v>
          </cell>
          <cell r="C133" t="str">
            <v>Đinh Thị Hương</v>
          </cell>
          <cell r="D133" t="str">
            <v>丁氏香</v>
          </cell>
          <cell r="E133" t="str">
            <v>B05</v>
          </cell>
          <cell r="F133" t="str">
            <v>CPD</v>
          </cell>
          <cell r="G133" t="str">
            <v>QA</v>
          </cell>
          <cell r="H133" t="str">
            <v>2017/02/17</v>
          </cell>
          <cell r="I133">
            <v>0.5</v>
          </cell>
        </row>
        <row r="134">
          <cell r="B134" t="str">
            <v>V0931461</v>
          </cell>
          <cell r="C134" t="str">
            <v>Nguyễn Thị Linh</v>
          </cell>
          <cell r="D134" t="str">
            <v>阮氏玲</v>
          </cell>
          <cell r="E134" t="str">
            <v>B05</v>
          </cell>
          <cell r="F134" t="str">
            <v>CPD</v>
          </cell>
          <cell r="G134" t="str">
            <v>QA</v>
          </cell>
          <cell r="H134" t="str">
            <v>2017/03/02</v>
          </cell>
          <cell r="I134">
            <v>2</v>
          </cell>
        </row>
        <row r="135">
          <cell r="B135" t="str">
            <v>V0931463</v>
          </cell>
          <cell r="C135" t="str">
            <v>Lô Thị Thúy Nhâm</v>
          </cell>
          <cell r="D135" t="str">
            <v>盧氏翠壬</v>
          </cell>
          <cell r="E135" t="str">
            <v>B05</v>
          </cell>
          <cell r="F135" t="str">
            <v>CPD</v>
          </cell>
          <cell r="G135" t="str">
            <v>QA</v>
          </cell>
          <cell r="H135" t="str">
            <v>2017/03/02</v>
          </cell>
          <cell r="I135">
            <v>3</v>
          </cell>
        </row>
        <row r="136">
          <cell r="B136" t="str">
            <v>V0931488</v>
          </cell>
          <cell r="C136" t="str">
            <v>Hoàng Thanh Hồng</v>
          </cell>
          <cell r="D136" t="str">
            <v>黃青紅</v>
          </cell>
          <cell r="E136" t="str">
            <v>B05</v>
          </cell>
          <cell r="F136" t="str">
            <v>CPD</v>
          </cell>
          <cell r="G136" t="str">
            <v>QA</v>
          </cell>
          <cell r="H136">
            <v>42805</v>
          </cell>
          <cell r="I136">
            <v>6</v>
          </cell>
        </row>
        <row r="137">
          <cell r="B137" t="str">
            <v>V0931489</v>
          </cell>
          <cell r="C137" t="str">
            <v>Nguyễn Quang Hùng</v>
          </cell>
          <cell r="D137" t="str">
            <v>阮光雄</v>
          </cell>
          <cell r="E137" t="str">
            <v>B05</v>
          </cell>
          <cell r="F137" t="str">
            <v>CPD</v>
          </cell>
          <cell r="G137" t="str">
            <v>QA</v>
          </cell>
          <cell r="H137">
            <v>42805</v>
          </cell>
          <cell r="I137">
            <v>0.5</v>
          </cell>
        </row>
        <row r="138">
          <cell r="B138" t="str">
            <v>V0931537</v>
          </cell>
          <cell r="C138" t="str">
            <v>Nguyễn Quang Thế</v>
          </cell>
          <cell r="D138" t="str">
            <v>阮光世</v>
          </cell>
          <cell r="E138" t="str">
            <v>B05</v>
          </cell>
          <cell r="F138" t="str">
            <v>CPD</v>
          </cell>
          <cell r="G138" t="str">
            <v>QA</v>
          </cell>
          <cell r="H138">
            <v>42810</v>
          </cell>
          <cell r="I138">
            <v>5</v>
          </cell>
        </row>
        <row r="139">
          <cell r="B139" t="str">
            <v>V0931538</v>
          </cell>
          <cell r="C139" t="str">
            <v>Nguyễn Quỳnh Mai</v>
          </cell>
          <cell r="D139" t="str">
            <v>阮瓊梅</v>
          </cell>
          <cell r="E139" t="str">
            <v>B05</v>
          </cell>
          <cell r="F139" t="str">
            <v>CPD</v>
          </cell>
          <cell r="G139" t="str">
            <v>QA</v>
          </cell>
          <cell r="H139">
            <v>42810</v>
          </cell>
          <cell r="I139">
            <v>4</v>
          </cell>
        </row>
        <row r="140">
          <cell r="B140" t="str">
            <v>V0931634</v>
          </cell>
          <cell r="C140" t="str">
            <v>Lê Thị Hoài Thương</v>
          </cell>
          <cell r="D140" t="str">
            <v>黎氏懷商</v>
          </cell>
          <cell r="E140" t="str">
            <v>B05</v>
          </cell>
          <cell r="F140" t="str">
            <v>CPD</v>
          </cell>
          <cell r="G140" t="str">
            <v>QA</v>
          </cell>
          <cell r="H140" t="str">
            <v>2017/04/12</v>
          </cell>
          <cell r="I140">
            <v>-1</v>
          </cell>
        </row>
        <row r="141">
          <cell r="B141" t="str">
            <v>V0931645</v>
          </cell>
          <cell r="C141" t="str">
            <v>Nguyễn Thị Yên</v>
          </cell>
          <cell r="D141" t="str">
            <v>阮氏安</v>
          </cell>
          <cell r="E141" t="str">
            <v>B05</v>
          </cell>
          <cell r="F141" t="str">
            <v>CPD</v>
          </cell>
          <cell r="G141" t="str">
            <v>QA</v>
          </cell>
          <cell r="H141" t="str">
            <v>2017/04/12</v>
          </cell>
          <cell r="I141">
            <v>2</v>
          </cell>
        </row>
        <row r="142">
          <cell r="B142" t="str">
            <v>V0931650</v>
          </cell>
          <cell r="C142" t="str">
            <v>Hà Thị Giang</v>
          </cell>
          <cell r="D142" t="str">
            <v>何氏江</v>
          </cell>
          <cell r="E142" t="str">
            <v>B05</v>
          </cell>
          <cell r="F142" t="str">
            <v>CPD</v>
          </cell>
          <cell r="G142" t="str">
            <v>QA</v>
          </cell>
          <cell r="H142" t="str">
            <v>2017/04/12</v>
          </cell>
          <cell r="I142">
            <v>1.5</v>
          </cell>
        </row>
        <row r="143">
          <cell r="B143" t="str">
            <v>V0932556</v>
          </cell>
          <cell r="C143" t="str">
            <v>Bùi Thị Quỳnh Như</v>
          </cell>
          <cell r="D143" t="str">
            <v>裴氏瓊如</v>
          </cell>
          <cell r="E143" t="str">
            <v>B05</v>
          </cell>
          <cell r="F143" t="str">
            <v>CPD</v>
          </cell>
          <cell r="G143" t="str">
            <v>QA</v>
          </cell>
          <cell r="H143">
            <v>42905</v>
          </cell>
          <cell r="I143">
            <v>2.5</v>
          </cell>
        </row>
        <row r="144">
          <cell r="B144" t="str">
            <v>V0935935</v>
          </cell>
          <cell r="C144" t="str">
            <v>Hoàng Thị Nghị</v>
          </cell>
          <cell r="D144" t="str">
            <v>黃氏毅</v>
          </cell>
          <cell r="E144" t="str">
            <v>B05</v>
          </cell>
          <cell r="F144" t="str">
            <v>CPD</v>
          </cell>
          <cell r="G144" t="str">
            <v>QA</v>
          </cell>
          <cell r="H144" t="str">
            <v>2017/10/17</v>
          </cell>
          <cell r="I144">
            <v>-1</v>
          </cell>
        </row>
        <row r="145">
          <cell r="B145" t="str">
            <v>V0936331</v>
          </cell>
          <cell r="C145" t="str">
            <v>Nguyễn Ngọc Dương</v>
          </cell>
          <cell r="D145" t="str">
            <v>阮玉洋</v>
          </cell>
          <cell r="E145" t="str">
            <v>B05</v>
          </cell>
          <cell r="F145" t="str">
            <v>CPD</v>
          </cell>
          <cell r="G145" t="str">
            <v>QA</v>
          </cell>
          <cell r="H145" t="str">
            <v>2017/11/07</v>
          </cell>
          <cell r="I145">
            <v>6.5</v>
          </cell>
        </row>
        <row r="146">
          <cell r="B146" t="str">
            <v>V0937337</v>
          </cell>
          <cell r="C146" t="str">
            <v>Bùi Thu Thủy</v>
          </cell>
          <cell r="D146" t="str">
            <v>裴秋水</v>
          </cell>
          <cell r="E146" t="str">
            <v>B05</v>
          </cell>
          <cell r="F146" t="str">
            <v>CPD</v>
          </cell>
          <cell r="G146" t="str">
            <v>QA</v>
          </cell>
          <cell r="H146" t="str">
            <v>2017/12/01</v>
          </cell>
          <cell r="I146">
            <v>0</v>
          </cell>
        </row>
        <row r="147">
          <cell r="B147" t="str">
            <v>V0937320</v>
          </cell>
          <cell r="C147" t="str">
            <v>Mai Thị Dung</v>
          </cell>
          <cell r="D147" t="str">
            <v>梅氏蓉</v>
          </cell>
          <cell r="E147" t="str">
            <v>B05</v>
          </cell>
          <cell r="F147" t="str">
            <v>CPD</v>
          </cell>
          <cell r="G147" t="str">
            <v>QA</v>
          </cell>
          <cell r="H147">
            <v>43070</v>
          </cell>
          <cell r="I147">
            <v>4</v>
          </cell>
        </row>
        <row r="148">
          <cell r="B148" t="str">
            <v>V0937438</v>
          </cell>
          <cell r="C148" t="str">
            <v>Bế Mạnh Hoàng</v>
          </cell>
          <cell r="D148" t="str">
            <v>閉孟黃</v>
          </cell>
          <cell r="E148" t="str">
            <v>B05</v>
          </cell>
          <cell r="F148" t="str">
            <v>CPD</v>
          </cell>
          <cell r="G148" t="str">
            <v>QA</v>
          </cell>
          <cell r="H148" t="str">
            <v>2017/12/06</v>
          </cell>
          <cell r="I148">
            <v>0</v>
          </cell>
        </row>
        <row r="149">
          <cell r="B149" t="str">
            <v>V0937441</v>
          </cell>
          <cell r="C149" t="str">
            <v>Bùi Văn Vì</v>
          </cell>
          <cell r="D149" t="str">
            <v>裴文偉</v>
          </cell>
          <cell r="E149" t="str">
            <v>B05</v>
          </cell>
          <cell r="F149" t="str">
            <v>CPD</v>
          </cell>
          <cell r="G149" t="str">
            <v>QA</v>
          </cell>
          <cell r="H149" t="str">
            <v>2017/12/06</v>
          </cell>
          <cell r="I149">
            <v>-2</v>
          </cell>
        </row>
        <row r="150">
          <cell r="B150" t="str">
            <v>V0937452</v>
          </cell>
          <cell r="C150" t="str">
            <v>Cao Thị Ngọc</v>
          </cell>
          <cell r="D150" t="str">
            <v>高氏玉</v>
          </cell>
          <cell r="E150" t="str">
            <v>B05</v>
          </cell>
          <cell r="F150" t="str">
            <v>CPD</v>
          </cell>
          <cell r="G150" t="str">
            <v>QA</v>
          </cell>
          <cell r="H150" t="str">
            <v>2017/12/06</v>
          </cell>
          <cell r="I150">
            <v>1</v>
          </cell>
        </row>
        <row r="151">
          <cell r="B151" t="str">
            <v>V0938027</v>
          </cell>
          <cell r="C151" t="str">
            <v>Đỗ Tràng Vũ</v>
          </cell>
          <cell r="D151" t="str">
            <v>杜長宇</v>
          </cell>
          <cell r="E151" t="str">
            <v>B05</v>
          </cell>
          <cell r="F151" t="str">
            <v>CPD</v>
          </cell>
          <cell r="G151" t="str">
            <v>QA</v>
          </cell>
          <cell r="H151" t="str">
            <v>2018/01/02</v>
          </cell>
          <cell r="I151">
            <v>-0.5</v>
          </cell>
        </row>
        <row r="152">
          <cell r="B152" t="str">
            <v>V0938762</v>
          </cell>
          <cell r="C152" t="str">
            <v>Trần Danh Hà</v>
          </cell>
          <cell r="D152" t="str">
            <v>陳銘河</v>
          </cell>
          <cell r="E152" t="str">
            <v>B05</v>
          </cell>
          <cell r="F152" t="str">
            <v>CPD</v>
          </cell>
          <cell r="G152" t="str">
            <v>QA</v>
          </cell>
          <cell r="H152">
            <v>43166</v>
          </cell>
          <cell r="I152">
            <v>2.5</v>
          </cell>
        </row>
        <row r="153">
          <cell r="B153" t="str">
            <v>V0938546</v>
          </cell>
          <cell r="C153" t="str">
            <v>Nguyễn Văn Chương</v>
          </cell>
          <cell r="D153" t="str">
            <v>阮文章</v>
          </cell>
          <cell r="E153" t="str">
            <v>B05</v>
          </cell>
          <cell r="F153" t="str">
            <v>CPD</v>
          </cell>
          <cell r="G153" t="str">
            <v>QA</v>
          </cell>
          <cell r="H153">
            <v>43157</v>
          </cell>
          <cell r="I153">
            <v>0</v>
          </cell>
        </row>
        <row r="154">
          <cell r="B154" t="str">
            <v>V0939546</v>
          </cell>
          <cell r="C154" t="str">
            <v>Phạm Thị Hương</v>
          </cell>
          <cell r="D154" t="str">
            <v>范氏香</v>
          </cell>
          <cell r="E154" t="str">
            <v>B05</v>
          </cell>
          <cell r="F154" t="str">
            <v>CPD</v>
          </cell>
          <cell r="G154" t="str">
            <v>QA</v>
          </cell>
          <cell r="H154" t="str">
            <v>2018/03/20</v>
          </cell>
          <cell r="I154">
            <v>-1</v>
          </cell>
        </row>
        <row r="155">
          <cell r="B155" t="str">
            <v>V0938620</v>
          </cell>
          <cell r="C155" t="str">
            <v>Phan Thùy Linh</v>
          </cell>
          <cell r="D155" t="str">
            <v>潘垂玲</v>
          </cell>
          <cell r="E155" t="str">
            <v>B05</v>
          </cell>
          <cell r="F155" t="str">
            <v>CPD</v>
          </cell>
          <cell r="G155" t="str">
            <v>QA</v>
          </cell>
          <cell r="H155" t="str">
            <v>2018/03/02</v>
          </cell>
          <cell r="I155">
            <v>0</v>
          </cell>
        </row>
        <row r="156">
          <cell r="B156" t="str">
            <v>V0938723</v>
          </cell>
          <cell r="C156" t="str">
            <v>Hà Thị Hồng</v>
          </cell>
          <cell r="D156" t="str">
            <v>何氏紅</v>
          </cell>
          <cell r="E156" t="str">
            <v>B05</v>
          </cell>
          <cell r="F156" t="str">
            <v>CPD</v>
          </cell>
          <cell r="G156" t="str">
            <v>QA</v>
          </cell>
          <cell r="H156" t="str">
            <v>2018/03/06</v>
          </cell>
          <cell r="I156">
            <v>0</v>
          </cell>
        </row>
        <row r="157">
          <cell r="B157" t="str">
            <v>V0938759</v>
          </cell>
          <cell r="C157" t="str">
            <v>Trần Thị Mai</v>
          </cell>
          <cell r="D157" t="str">
            <v>陳氏梅</v>
          </cell>
          <cell r="E157" t="str">
            <v>B05</v>
          </cell>
          <cell r="F157" t="str">
            <v>CPD</v>
          </cell>
          <cell r="G157" t="str">
            <v>QA</v>
          </cell>
          <cell r="H157" t="str">
            <v>2018/03/06</v>
          </cell>
          <cell r="I157">
            <v>1.5</v>
          </cell>
        </row>
        <row r="158">
          <cell r="B158" t="str">
            <v>V0939989</v>
          </cell>
          <cell r="C158" t="str">
            <v>Nguyễn Thị Hồng</v>
          </cell>
          <cell r="D158" t="str">
            <v>阮氏紅</v>
          </cell>
          <cell r="E158" t="str">
            <v>B05</v>
          </cell>
          <cell r="F158" t="str">
            <v>CPD</v>
          </cell>
          <cell r="G158" t="str">
            <v>QA</v>
          </cell>
          <cell r="H158">
            <v>43255</v>
          </cell>
          <cell r="I158">
            <v>6</v>
          </cell>
        </row>
        <row r="159">
          <cell r="B159" t="str">
            <v>V0939991</v>
          </cell>
          <cell r="C159" t="str">
            <v>Dương Văn Thịnh</v>
          </cell>
          <cell r="D159" t="str">
            <v>楊文盛</v>
          </cell>
          <cell r="E159" t="str">
            <v>B05</v>
          </cell>
          <cell r="F159" t="str">
            <v>CPD</v>
          </cell>
          <cell r="G159" t="str">
            <v>QA</v>
          </cell>
          <cell r="H159">
            <v>43255</v>
          </cell>
          <cell r="I159">
            <v>-2.5</v>
          </cell>
        </row>
        <row r="160">
          <cell r="B160" t="str">
            <v>V0940344</v>
          </cell>
          <cell r="C160" t="str">
            <v xml:space="preserve">Nguyễn Hữu Tiệp </v>
          </cell>
          <cell r="D160" t="str">
            <v>阮友捷</v>
          </cell>
          <cell r="E160" t="str">
            <v>B05</v>
          </cell>
          <cell r="F160" t="str">
            <v>CPD</v>
          </cell>
          <cell r="G160" t="str">
            <v>QA</v>
          </cell>
          <cell r="H160">
            <v>43255</v>
          </cell>
          <cell r="I160">
            <v>4</v>
          </cell>
        </row>
        <row r="161">
          <cell r="B161" t="str">
            <v>V0940345</v>
          </cell>
          <cell r="C161" t="str">
            <v>Trịnh Thị Thu</v>
          </cell>
          <cell r="D161" t="str">
            <v>鄭氏秋</v>
          </cell>
          <cell r="E161" t="str">
            <v>B05</v>
          </cell>
          <cell r="F161" t="str">
            <v>CPD</v>
          </cell>
          <cell r="G161" t="str">
            <v>QA</v>
          </cell>
          <cell r="H161">
            <v>43255</v>
          </cell>
          <cell r="I161">
            <v>1</v>
          </cell>
        </row>
        <row r="162">
          <cell r="B162" t="str">
            <v>V0942306</v>
          </cell>
          <cell r="C162" t="str">
            <v>Đặng Thị Phương Loan</v>
          </cell>
          <cell r="D162" t="str">
            <v>鄧氏芳鸞</v>
          </cell>
          <cell r="E162" t="str">
            <v>B05</v>
          </cell>
          <cell r="F162" t="str">
            <v>CPD</v>
          </cell>
          <cell r="G162" t="str">
            <v>QA</v>
          </cell>
          <cell r="H162">
            <v>43323</v>
          </cell>
          <cell r="I162">
            <v>0</v>
          </cell>
        </row>
        <row r="163">
          <cell r="B163" t="str">
            <v>V0945677</v>
          </cell>
          <cell r="C163" t="str">
            <v>Đinh Quang Khải</v>
          </cell>
          <cell r="D163" t="str">
            <v>丁光凱</v>
          </cell>
          <cell r="E163" t="str">
            <v>B05</v>
          </cell>
          <cell r="F163" t="str">
            <v>CPD</v>
          </cell>
          <cell r="G163" t="str">
            <v>QA</v>
          </cell>
          <cell r="H163" t="str">
            <v>2018/10/19</v>
          </cell>
          <cell r="I163">
            <v>-1</v>
          </cell>
        </row>
        <row r="164">
          <cell r="B164" t="str">
            <v>V0947181</v>
          </cell>
          <cell r="C164" t="str">
            <v>Lò Thị Tiên</v>
          </cell>
          <cell r="D164" t="str">
            <v>爐氏仙</v>
          </cell>
          <cell r="E164" t="str">
            <v>B05</v>
          </cell>
          <cell r="F164" t="str">
            <v>CPD</v>
          </cell>
          <cell r="G164" t="str">
            <v>QA</v>
          </cell>
          <cell r="H164" t="str">
            <v>2018/11/09</v>
          </cell>
          <cell r="I164">
            <v>1</v>
          </cell>
        </row>
        <row r="165">
          <cell r="B165" t="str">
            <v>V0949078</v>
          </cell>
          <cell r="C165" t="str">
            <v>Hoàng Văn Thương</v>
          </cell>
          <cell r="D165" t="str">
            <v>黃文商</v>
          </cell>
          <cell r="E165" t="str">
            <v>B05</v>
          </cell>
          <cell r="F165" t="str">
            <v>CPD</v>
          </cell>
          <cell r="G165" t="str">
            <v>QA</v>
          </cell>
          <cell r="H165">
            <v>43444</v>
          </cell>
          <cell r="I165">
            <v>-1</v>
          </cell>
        </row>
        <row r="166">
          <cell r="B166" t="str">
            <v>V0949080</v>
          </cell>
          <cell r="C166" t="str">
            <v>Nguyễn Thành Đạt</v>
          </cell>
          <cell r="D166" t="str">
            <v>阮成達</v>
          </cell>
          <cell r="E166" t="str">
            <v>B05</v>
          </cell>
          <cell r="F166" t="str">
            <v>CPD</v>
          </cell>
          <cell r="G166" t="str">
            <v>QA</v>
          </cell>
          <cell r="H166">
            <v>43444</v>
          </cell>
          <cell r="I166">
            <v>0</v>
          </cell>
        </row>
        <row r="167">
          <cell r="B167" t="str">
            <v>V0949359</v>
          </cell>
          <cell r="C167" t="str">
            <v>Vũ Thị Thu Hằng</v>
          </cell>
          <cell r="D167" t="str">
            <v>武氏秋恒</v>
          </cell>
          <cell r="E167" t="str">
            <v>B05</v>
          </cell>
          <cell r="F167" t="str">
            <v>CPD</v>
          </cell>
          <cell r="G167" t="str">
            <v>QA</v>
          </cell>
          <cell r="H167">
            <v>43451</v>
          </cell>
          <cell r="I167">
            <v>0.5</v>
          </cell>
        </row>
        <row r="168">
          <cell r="B168" t="str">
            <v>V0949602</v>
          </cell>
          <cell r="C168" t="str">
            <v>Nguyễn Thị Yến</v>
          </cell>
          <cell r="D168" t="str">
            <v>阮氏燕</v>
          </cell>
          <cell r="E168" t="str">
            <v>B05</v>
          </cell>
          <cell r="F168" t="str">
            <v>CPD</v>
          </cell>
          <cell r="G168" t="str">
            <v>QA</v>
          </cell>
          <cell r="H168" t="str">
            <v>2018/12/19</v>
          </cell>
          <cell r="I168">
            <v>-0.5</v>
          </cell>
        </row>
        <row r="169">
          <cell r="B169" t="str">
            <v>V0950282</v>
          </cell>
          <cell r="C169" t="str">
            <v>Trần Văn Thịnh</v>
          </cell>
          <cell r="D169" t="str">
            <v>陳文盛</v>
          </cell>
          <cell r="E169" t="str">
            <v>B05</v>
          </cell>
          <cell r="F169" t="str">
            <v>CPD</v>
          </cell>
          <cell r="G169" t="str">
            <v>QA</v>
          </cell>
          <cell r="H169" t="str">
            <v>2018/12/25</v>
          </cell>
          <cell r="I169">
            <v>6</v>
          </cell>
        </row>
        <row r="170">
          <cell r="B170" t="str">
            <v>V0951640</v>
          </cell>
          <cell r="C170" t="str">
            <v>Trịnh Trọng Đại</v>
          </cell>
          <cell r="D170" t="str">
            <v>鄭鐘大</v>
          </cell>
          <cell r="E170" t="str">
            <v>B05</v>
          </cell>
          <cell r="F170" t="str">
            <v>CPD</v>
          </cell>
          <cell r="G170" t="str">
            <v>QA</v>
          </cell>
          <cell r="H170" t="str">
            <v>2019/01/14</v>
          </cell>
          <cell r="I170">
            <v>2.5</v>
          </cell>
        </row>
        <row r="171">
          <cell r="B171" t="str">
            <v>V0951893</v>
          </cell>
          <cell r="C171" t="str">
            <v>Đinh Văn Tiến</v>
          </cell>
          <cell r="D171" t="str">
            <v>丁文進</v>
          </cell>
          <cell r="E171" t="str">
            <v>B05</v>
          </cell>
          <cell r="F171" t="str">
            <v>CPD</v>
          </cell>
          <cell r="G171" t="str">
            <v>QA</v>
          </cell>
          <cell r="H171" t="str">
            <v>2019/01/22</v>
          </cell>
          <cell r="I171">
            <v>9</v>
          </cell>
        </row>
        <row r="172">
          <cell r="B172" t="str">
            <v>V0952471</v>
          </cell>
          <cell r="C172" t="str">
            <v>Vũ Thanh Thảo</v>
          </cell>
          <cell r="D172" t="str">
            <v>武清草</v>
          </cell>
          <cell r="E172" t="str">
            <v>B05</v>
          </cell>
          <cell r="F172" t="str">
            <v>CPD</v>
          </cell>
          <cell r="G172" t="str">
            <v>QA</v>
          </cell>
          <cell r="H172" t="str">
            <v>2019/03/04</v>
          </cell>
          <cell r="I172">
            <v>0.5</v>
          </cell>
        </row>
        <row r="173">
          <cell r="B173" t="str">
            <v>V0952817</v>
          </cell>
          <cell r="C173" t="str">
            <v>Dương Văn Quang</v>
          </cell>
          <cell r="D173" t="str">
            <v>楊文光</v>
          </cell>
          <cell r="E173" t="str">
            <v>B05</v>
          </cell>
          <cell r="F173" t="str">
            <v>CPD</v>
          </cell>
          <cell r="G173" t="str">
            <v>QA</v>
          </cell>
          <cell r="H173" t="str">
            <v>2019/03/14</v>
          </cell>
          <cell r="I173">
            <v>3</v>
          </cell>
        </row>
        <row r="174">
          <cell r="B174" t="str">
            <v>V0952818</v>
          </cell>
          <cell r="C174" t="str">
            <v>Triệu Hồng Quân</v>
          </cell>
          <cell r="D174" t="str">
            <v>趙紅軍</v>
          </cell>
          <cell r="E174" t="str">
            <v>B05</v>
          </cell>
          <cell r="F174" t="str">
            <v>CPD</v>
          </cell>
          <cell r="G174" t="str">
            <v>QA</v>
          </cell>
          <cell r="H174" t="str">
            <v>2019/03/14</v>
          </cell>
          <cell r="I174">
            <v>3</v>
          </cell>
        </row>
        <row r="175">
          <cell r="B175" t="str">
            <v>V0952819</v>
          </cell>
          <cell r="C175" t="str">
            <v>Quan Văn Hiếu</v>
          </cell>
          <cell r="D175" t="str">
            <v>官文孝</v>
          </cell>
          <cell r="E175" t="str">
            <v>B05</v>
          </cell>
          <cell r="F175" t="str">
            <v>CPD</v>
          </cell>
          <cell r="G175" t="str">
            <v>QA</v>
          </cell>
          <cell r="H175" t="str">
            <v>2019/03/14</v>
          </cell>
          <cell r="I175">
            <v>4.5</v>
          </cell>
        </row>
        <row r="176">
          <cell r="B176" t="str">
            <v>V0953955</v>
          </cell>
          <cell r="C176" t="str">
            <v>Dương Thị Hiệp</v>
          </cell>
          <cell r="D176" t="str">
            <v>楊氏協</v>
          </cell>
          <cell r="E176" t="str">
            <v>B05</v>
          </cell>
          <cell r="F176" t="str">
            <v>CPD</v>
          </cell>
          <cell r="G176" t="str">
            <v>QA</v>
          </cell>
          <cell r="H176" t="str">
            <v>2019/03/25</v>
          </cell>
          <cell r="I176">
            <v>-1.5</v>
          </cell>
        </row>
        <row r="177">
          <cell r="B177" t="str">
            <v>V0954425</v>
          </cell>
          <cell r="C177" t="str">
            <v>Mông Tuấn Anh</v>
          </cell>
          <cell r="D177" t="str">
            <v>蒙俊英</v>
          </cell>
          <cell r="E177" t="str">
            <v>B05</v>
          </cell>
          <cell r="F177" t="str">
            <v>CPD</v>
          </cell>
          <cell r="G177" t="str">
            <v>QA</v>
          </cell>
          <cell r="H177" t="str">
            <v>2019/04/01</v>
          </cell>
          <cell r="I177">
            <v>3</v>
          </cell>
        </row>
        <row r="178">
          <cell r="B178" t="str">
            <v>V0955319</v>
          </cell>
          <cell r="C178" t="str">
            <v>Hứa Thị Vân</v>
          </cell>
          <cell r="D178" t="str">
            <v>許氏雲</v>
          </cell>
          <cell r="E178" t="str">
            <v>B05</v>
          </cell>
          <cell r="F178" t="str">
            <v>CPD</v>
          </cell>
          <cell r="G178" t="str">
            <v>QA</v>
          </cell>
          <cell r="H178" t="str">
            <v>2019/04/12</v>
          </cell>
          <cell r="I178">
            <v>1</v>
          </cell>
        </row>
        <row r="179">
          <cell r="B179" t="str">
            <v>V0955321</v>
          </cell>
          <cell r="C179" t="str">
            <v>Phạm Thị Dung</v>
          </cell>
          <cell r="D179" t="str">
            <v>范氏蓉</v>
          </cell>
          <cell r="E179" t="str">
            <v>B05</v>
          </cell>
          <cell r="F179" t="str">
            <v>CPD</v>
          </cell>
          <cell r="G179" t="str">
            <v>QA</v>
          </cell>
          <cell r="H179" t="str">
            <v>2019/04/12</v>
          </cell>
          <cell r="I179">
            <v>1</v>
          </cell>
        </row>
        <row r="180">
          <cell r="B180" t="str">
            <v>V0955322</v>
          </cell>
          <cell r="C180" t="str">
            <v>Triệu Thị Hải</v>
          </cell>
          <cell r="D180" t="str">
            <v>趙氏海</v>
          </cell>
          <cell r="E180" t="str">
            <v>B05</v>
          </cell>
          <cell r="F180" t="str">
            <v>CPD</v>
          </cell>
          <cell r="G180" t="str">
            <v>QA</v>
          </cell>
          <cell r="H180" t="str">
            <v>2019/04/12</v>
          </cell>
          <cell r="I180">
            <v>1.5</v>
          </cell>
        </row>
        <row r="181">
          <cell r="B181" t="str">
            <v>V0955619</v>
          </cell>
          <cell r="C181" t="str">
            <v>Ngô Quý Sang</v>
          </cell>
          <cell r="D181" t="str">
            <v>吳貴貴</v>
          </cell>
          <cell r="E181" t="str">
            <v>B05</v>
          </cell>
          <cell r="F181" t="str">
            <v>CPD</v>
          </cell>
          <cell r="G181" t="str">
            <v>QA</v>
          </cell>
          <cell r="H181">
            <v>43577</v>
          </cell>
          <cell r="I181">
            <v>1.5</v>
          </cell>
        </row>
        <row r="182">
          <cell r="B182" t="str">
            <v>V0955830</v>
          </cell>
          <cell r="C182" t="str">
            <v>Lê Duy Ngọc</v>
          </cell>
          <cell r="D182" t="str">
            <v>黎偉玉</v>
          </cell>
          <cell r="E182" t="str">
            <v>B05</v>
          </cell>
          <cell r="F182" t="str">
            <v>CPD</v>
          </cell>
          <cell r="G182" t="str">
            <v>QA</v>
          </cell>
          <cell r="H182" t="str">
            <v>2019/05/03</v>
          </cell>
          <cell r="I182">
            <v>6</v>
          </cell>
        </row>
        <row r="183">
          <cell r="B183" t="str">
            <v>V0956156</v>
          </cell>
          <cell r="C183" t="str">
            <v>Nguyễn Văn Sỹ</v>
          </cell>
          <cell r="D183" t="str">
            <v>阮文士</v>
          </cell>
          <cell r="E183" t="str">
            <v>B05</v>
          </cell>
          <cell r="F183" t="str">
            <v>CPD</v>
          </cell>
          <cell r="G183" t="str">
            <v>QA</v>
          </cell>
          <cell r="H183" t="str">
            <v>2019/05/13</v>
          </cell>
          <cell r="I183">
            <v>3</v>
          </cell>
        </row>
        <row r="184">
          <cell r="B184" t="str">
            <v>V0956358</v>
          </cell>
          <cell r="C184" t="str">
            <v>Bùi Khánh Huyền</v>
          </cell>
          <cell r="D184" t="str">
            <v>裴卿玄</v>
          </cell>
          <cell r="E184" t="str">
            <v>B05</v>
          </cell>
          <cell r="F184" t="str">
            <v>CPD</v>
          </cell>
          <cell r="G184" t="str">
            <v>QA</v>
          </cell>
          <cell r="H184" t="str">
            <v>2019/05/16</v>
          </cell>
          <cell r="I184">
            <v>7</v>
          </cell>
        </row>
        <row r="185">
          <cell r="B185" t="str">
            <v>V0956359</v>
          </cell>
          <cell r="C185" t="str">
            <v>Thái Thị Hiền</v>
          </cell>
          <cell r="D185" t="str">
            <v>泰氏賢</v>
          </cell>
          <cell r="E185" t="str">
            <v>B05</v>
          </cell>
          <cell r="F185" t="str">
            <v>CPD</v>
          </cell>
          <cell r="G185" t="str">
            <v>QA</v>
          </cell>
          <cell r="H185" t="str">
            <v>2019/05/16</v>
          </cell>
          <cell r="I185">
            <v>5</v>
          </cell>
        </row>
        <row r="186">
          <cell r="B186" t="str">
            <v>V0956361</v>
          </cell>
          <cell r="C186" t="str">
            <v>Lương Thị Bình</v>
          </cell>
          <cell r="D186" t="str">
            <v>梁氏平</v>
          </cell>
          <cell r="E186" t="str">
            <v>B05</v>
          </cell>
          <cell r="F186" t="str">
            <v>CPD</v>
          </cell>
          <cell r="G186" t="str">
            <v>QA</v>
          </cell>
          <cell r="H186" t="str">
            <v>2019/05/16</v>
          </cell>
          <cell r="I186">
            <v>6</v>
          </cell>
        </row>
        <row r="187">
          <cell r="B187" t="str">
            <v>V0956364</v>
          </cell>
          <cell r="C187" t="str">
            <v>Hoàng Thị Diện</v>
          </cell>
          <cell r="D187" t="str">
            <v>黃氏面</v>
          </cell>
          <cell r="E187" t="str">
            <v>B05</v>
          </cell>
          <cell r="F187" t="str">
            <v>CPD</v>
          </cell>
          <cell r="G187" t="str">
            <v>QA</v>
          </cell>
          <cell r="H187" t="str">
            <v>2019/05/16</v>
          </cell>
          <cell r="I187">
            <v>5</v>
          </cell>
        </row>
        <row r="188">
          <cell r="B188" t="str">
            <v>V0956366</v>
          </cell>
          <cell r="C188" t="str">
            <v>Phan Thị Thi</v>
          </cell>
          <cell r="D188" t="str">
            <v>潘氏詩</v>
          </cell>
          <cell r="E188" t="str">
            <v>B05</v>
          </cell>
          <cell r="F188" t="str">
            <v>Netgear</v>
          </cell>
          <cell r="G188" t="str">
            <v>QA</v>
          </cell>
          <cell r="H188" t="str">
            <v>2019/05/16</v>
          </cell>
          <cell r="I188">
            <v>2</v>
          </cell>
        </row>
        <row r="189">
          <cell r="B189" t="str">
            <v>V0956367</v>
          </cell>
          <cell r="C189" t="str">
            <v>Cà Thị Hồng</v>
          </cell>
          <cell r="D189" t="str">
            <v>咖氏紅</v>
          </cell>
          <cell r="E189" t="str">
            <v>B05</v>
          </cell>
          <cell r="F189" t="str">
            <v>CPD</v>
          </cell>
          <cell r="G189" t="str">
            <v>QA</v>
          </cell>
          <cell r="H189" t="str">
            <v>2019/05/16</v>
          </cell>
          <cell r="I189">
            <v>5</v>
          </cell>
        </row>
        <row r="190">
          <cell r="B190" t="str">
            <v>V0956368</v>
          </cell>
          <cell r="C190" t="str">
            <v>Mông Thị Hạnh</v>
          </cell>
          <cell r="D190" t="str">
            <v>夢氏幸</v>
          </cell>
          <cell r="E190" t="str">
            <v>B05</v>
          </cell>
          <cell r="F190" t="str">
            <v>CPD</v>
          </cell>
          <cell r="G190" t="str">
            <v>QA</v>
          </cell>
          <cell r="H190" t="str">
            <v>2019/05/16</v>
          </cell>
          <cell r="I190">
            <v>3</v>
          </cell>
        </row>
        <row r="191">
          <cell r="B191" t="str">
            <v>V0956369</v>
          </cell>
          <cell r="C191" t="str">
            <v>Lý Thị Bèo</v>
          </cell>
          <cell r="D191" t="str">
            <v>李氏筏</v>
          </cell>
          <cell r="E191" t="str">
            <v>B05</v>
          </cell>
          <cell r="F191" t="str">
            <v>CPD</v>
          </cell>
          <cell r="G191" t="str">
            <v>QA</v>
          </cell>
          <cell r="H191" t="str">
            <v>2019/05/16</v>
          </cell>
          <cell r="I191">
            <v>4</v>
          </cell>
        </row>
        <row r="192">
          <cell r="B192" t="str">
            <v>V0956370</v>
          </cell>
          <cell r="C192" t="str">
            <v>Lê Thị Mỹ Hương</v>
          </cell>
          <cell r="D192" t="str">
            <v>黎氏美香</v>
          </cell>
          <cell r="E192" t="str">
            <v>B05</v>
          </cell>
          <cell r="F192" t="str">
            <v>CPD</v>
          </cell>
          <cell r="G192" t="str">
            <v>QA</v>
          </cell>
          <cell r="H192" t="str">
            <v>2019/05/16</v>
          </cell>
          <cell r="I192">
            <v>3</v>
          </cell>
        </row>
        <row r="193">
          <cell r="B193" t="str">
            <v>V0956371</v>
          </cell>
          <cell r="C193" t="str">
            <v>Bàn Thị Vui</v>
          </cell>
          <cell r="D193" t="str">
            <v>盤氏喜</v>
          </cell>
          <cell r="E193" t="str">
            <v>B05</v>
          </cell>
          <cell r="F193" t="str">
            <v>CPD</v>
          </cell>
          <cell r="G193" t="str">
            <v>QA</v>
          </cell>
          <cell r="H193" t="str">
            <v>2019/05/16</v>
          </cell>
          <cell r="I193">
            <v>1</v>
          </cell>
        </row>
        <row r="194">
          <cell r="B194" t="str">
            <v>V0956372</v>
          </cell>
          <cell r="C194" t="str">
            <v>Phạm Thị Hiền</v>
          </cell>
          <cell r="D194" t="str">
            <v>范氏賢</v>
          </cell>
          <cell r="E194" t="str">
            <v>B05</v>
          </cell>
          <cell r="F194" t="str">
            <v>CPD</v>
          </cell>
          <cell r="G194" t="str">
            <v>QA</v>
          </cell>
          <cell r="H194" t="str">
            <v>2019/05/16</v>
          </cell>
          <cell r="I194">
            <v>7</v>
          </cell>
        </row>
        <row r="195">
          <cell r="B195" t="str">
            <v>V0957029</v>
          </cell>
          <cell r="C195" t="str">
            <v>Nguyễn Văn Thành</v>
          </cell>
          <cell r="D195" t="str">
            <v>阮文成</v>
          </cell>
          <cell r="E195" t="str">
            <v>B05</v>
          </cell>
          <cell r="F195" t="str">
            <v>CPD</v>
          </cell>
          <cell r="G195" t="str">
            <v>QA</v>
          </cell>
          <cell r="H195" t="str">
            <v>2019/06/01</v>
          </cell>
          <cell r="I195">
            <v>2.5</v>
          </cell>
        </row>
        <row r="196">
          <cell r="B196" t="str">
            <v>V0957230</v>
          </cell>
          <cell r="C196" t="str">
            <v>Nguyễn Thị Loan</v>
          </cell>
          <cell r="D196" t="str">
            <v>阮氏灣</v>
          </cell>
          <cell r="E196" t="str">
            <v>B05</v>
          </cell>
          <cell r="F196" t="str">
            <v>CPD</v>
          </cell>
          <cell r="G196" t="str">
            <v>QA</v>
          </cell>
          <cell r="H196" t="str">
            <v>2019/06/03</v>
          </cell>
          <cell r="I196">
            <v>6.5</v>
          </cell>
        </row>
        <row r="197">
          <cell r="B197" t="str">
            <v>V0957231</v>
          </cell>
          <cell r="C197" t="str">
            <v>Lê Thị Vân</v>
          </cell>
          <cell r="D197" t="str">
            <v>黎氏雲</v>
          </cell>
          <cell r="E197" t="str">
            <v>B05</v>
          </cell>
          <cell r="F197" t="str">
            <v>CPD</v>
          </cell>
          <cell r="G197" t="str">
            <v>QA</v>
          </cell>
          <cell r="H197" t="str">
            <v>2019/06/03</v>
          </cell>
          <cell r="I197">
            <v>1</v>
          </cell>
        </row>
        <row r="198">
          <cell r="B198" t="str">
            <v>V0957329</v>
          </cell>
          <cell r="C198" t="str">
            <v>Nguyễn Công Minh</v>
          </cell>
          <cell r="D198" t="str">
            <v>阮公明</v>
          </cell>
          <cell r="E198" t="str">
            <v>B05</v>
          </cell>
          <cell r="F198" t="str">
            <v>CPD</v>
          </cell>
          <cell r="G198" t="str">
            <v>QA</v>
          </cell>
          <cell r="H198" t="str">
            <v>2019/06/03</v>
          </cell>
          <cell r="I198">
            <v>3.5</v>
          </cell>
        </row>
        <row r="199">
          <cell r="B199" t="str">
            <v>V0957330</v>
          </cell>
          <cell r="C199" t="str">
            <v>Bùi Đình Tuấn</v>
          </cell>
          <cell r="D199" t="str">
            <v>裴庭俊</v>
          </cell>
          <cell r="E199" t="str">
            <v>B05</v>
          </cell>
          <cell r="F199" t="str">
            <v>CPD</v>
          </cell>
          <cell r="G199" t="str">
            <v>QA</v>
          </cell>
          <cell r="H199" t="str">
            <v>2019/06/03</v>
          </cell>
          <cell r="I199">
            <v>1.5</v>
          </cell>
        </row>
        <row r="200">
          <cell r="B200" t="str">
            <v>V0957331</v>
          </cell>
          <cell r="C200" t="str">
            <v>Nguyễn Chiến Thắng</v>
          </cell>
          <cell r="D200" t="str">
            <v>阮戰勝</v>
          </cell>
          <cell r="E200" t="str">
            <v>B05</v>
          </cell>
          <cell r="F200" t="str">
            <v>CPD</v>
          </cell>
          <cell r="G200" t="str">
            <v>QA</v>
          </cell>
          <cell r="H200" t="str">
            <v>2019/06/03</v>
          </cell>
          <cell r="I200">
            <v>1</v>
          </cell>
        </row>
        <row r="201">
          <cell r="B201" t="str">
            <v>V0958420</v>
          </cell>
          <cell r="C201" t="str">
            <v>Đỗ Thị Lan</v>
          </cell>
          <cell r="D201" t="str">
            <v>杜氏蘭</v>
          </cell>
          <cell r="E201" t="str">
            <v>B05</v>
          </cell>
          <cell r="F201" t="str">
            <v>CPD</v>
          </cell>
          <cell r="G201" t="str">
            <v>QA</v>
          </cell>
          <cell r="H201" t="str">
            <v>2019/06/26</v>
          </cell>
          <cell r="I201">
            <v>0</v>
          </cell>
        </row>
        <row r="202">
          <cell r="B202" t="str">
            <v>V0958973</v>
          </cell>
          <cell r="C202" t="str">
            <v>Đỗ Thị Thu</v>
          </cell>
          <cell r="D202" t="str">
            <v>杜氏秋</v>
          </cell>
          <cell r="E202" t="str">
            <v>B05</v>
          </cell>
          <cell r="F202" t="str">
            <v>CPD</v>
          </cell>
          <cell r="G202" t="str">
            <v>QA</v>
          </cell>
          <cell r="H202" t="str">
            <v>2019/07/01</v>
          </cell>
          <cell r="I202">
            <v>3</v>
          </cell>
        </row>
        <row r="203">
          <cell r="B203" t="str">
            <v>V0958974</v>
          </cell>
          <cell r="C203" t="str">
            <v>Nguyễn Văn Thiện</v>
          </cell>
          <cell r="D203" t="str">
            <v>阮文善</v>
          </cell>
          <cell r="E203" t="str">
            <v>B05</v>
          </cell>
          <cell r="F203" t="str">
            <v>CPD</v>
          </cell>
          <cell r="G203" t="str">
            <v>QA</v>
          </cell>
          <cell r="H203" t="str">
            <v>2019/07/01</v>
          </cell>
          <cell r="I203">
            <v>2</v>
          </cell>
        </row>
        <row r="204">
          <cell r="B204" t="str">
            <v>V0958983</v>
          </cell>
          <cell r="C204" t="str">
            <v>Nguyễn Đình Cường</v>
          </cell>
          <cell r="D204" t="str">
            <v>阮庭強</v>
          </cell>
          <cell r="E204" t="str">
            <v>B05</v>
          </cell>
          <cell r="F204" t="str">
            <v>CPD</v>
          </cell>
          <cell r="G204" t="str">
            <v>QA</v>
          </cell>
          <cell r="H204" t="str">
            <v>2019/07/01</v>
          </cell>
          <cell r="I204">
            <v>1.5</v>
          </cell>
        </row>
        <row r="205">
          <cell r="B205" t="str">
            <v>V0959614</v>
          </cell>
          <cell r="C205" t="str">
            <v>Phan Thị Tới</v>
          </cell>
          <cell r="D205" t="str">
            <v>潘氏到</v>
          </cell>
          <cell r="E205" t="str">
            <v>B05</v>
          </cell>
          <cell r="F205" t="str">
            <v>CPD</v>
          </cell>
          <cell r="G205" t="str">
            <v>QA</v>
          </cell>
          <cell r="H205" t="str">
            <v>2019/07/11</v>
          </cell>
          <cell r="I205">
            <v>3.5</v>
          </cell>
        </row>
        <row r="206">
          <cell r="B206" t="str">
            <v>V0954696</v>
          </cell>
          <cell r="C206" t="str">
            <v>Nguyễn Hữu Cường</v>
          </cell>
          <cell r="D206" t="str">
            <v>阮友強</v>
          </cell>
          <cell r="E206" t="str">
            <v>B05</v>
          </cell>
          <cell r="F206" t="str">
            <v>CPD</v>
          </cell>
          <cell r="G206" t="str">
            <v>QA</v>
          </cell>
          <cell r="H206" t="str">
            <v>2019/08/01</v>
          </cell>
          <cell r="I206">
            <v>1</v>
          </cell>
        </row>
        <row r="207">
          <cell r="B207" t="str">
            <v>V0962572</v>
          </cell>
          <cell r="C207" t="str">
            <v>Nguyễn Thị Mai</v>
          </cell>
          <cell r="D207" t="str">
            <v>阮氏梅</v>
          </cell>
          <cell r="E207" t="str">
            <v>B05</v>
          </cell>
          <cell r="F207" t="str">
            <v>CPD</v>
          </cell>
          <cell r="G207" t="str">
            <v>QA</v>
          </cell>
          <cell r="H207" t="str">
            <v>2019/08/13</v>
          </cell>
          <cell r="I207">
            <v>1.5</v>
          </cell>
        </row>
        <row r="208">
          <cell r="B208" t="str">
            <v>V0962574</v>
          </cell>
          <cell r="C208" t="str">
            <v>Bùi Thị Tình</v>
          </cell>
          <cell r="D208" t="str">
            <v>裴氏情</v>
          </cell>
          <cell r="E208" t="str">
            <v>B05</v>
          </cell>
          <cell r="F208" t="str">
            <v>CPD</v>
          </cell>
          <cell r="G208" t="str">
            <v>QA</v>
          </cell>
          <cell r="H208" t="str">
            <v>2019/08/13</v>
          </cell>
          <cell r="I208">
            <v>1</v>
          </cell>
        </row>
        <row r="209">
          <cell r="B209" t="str">
            <v>V0963405</v>
          </cell>
          <cell r="C209" t="str">
            <v>Nguyễn Thế Hoàng</v>
          </cell>
          <cell r="D209" t="str">
            <v>阮世黃</v>
          </cell>
          <cell r="E209" t="str">
            <v>B05</v>
          </cell>
          <cell r="F209" t="str">
            <v>CPD</v>
          </cell>
          <cell r="G209" t="str">
            <v>QA</v>
          </cell>
          <cell r="H209" t="str">
            <v>2019/08/22</v>
          </cell>
          <cell r="I209">
            <v>3</v>
          </cell>
        </row>
        <row r="210">
          <cell r="B210" t="str">
            <v>V0963409</v>
          </cell>
          <cell r="C210" t="str">
            <v>Nguyễn Thành Luân</v>
          </cell>
          <cell r="D210" t="str">
            <v>阮成倫</v>
          </cell>
          <cell r="E210" t="str">
            <v>B05</v>
          </cell>
          <cell r="F210" t="str">
            <v>CPD</v>
          </cell>
          <cell r="G210" t="str">
            <v>QA</v>
          </cell>
          <cell r="H210" t="str">
            <v>2019/08/22</v>
          </cell>
          <cell r="I210">
            <v>3</v>
          </cell>
        </row>
        <row r="211">
          <cell r="B211" t="str">
            <v>V0964485</v>
          </cell>
          <cell r="C211" t="str">
            <v xml:space="preserve">Bạch Văn Khang </v>
          </cell>
          <cell r="D211" t="str">
            <v>銀文康</v>
          </cell>
          <cell r="E211" t="str">
            <v>B05</v>
          </cell>
          <cell r="F211" t="str">
            <v>CPD</v>
          </cell>
          <cell r="G211" t="str">
            <v>QA</v>
          </cell>
          <cell r="H211" t="str">
            <v>2019/08/27</v>
          </cell>
          <cell r="I211">
            <v>2</v>
          </cell>
        </row>
        <row r="212">
          <cell r="B212" t="str">
            <v>V0970849</v>
          </cell>
          <cell r="C212" t="str">
            <v xml:space="preserve">Hoàng Thị Hà </v>
          </cell>
          <cell r="D212" t="str">
            <v>黃氏何</v>
          </cell>
          <cell r="E212" t="str">
            <v>B05</v>
          </cell>
          <cell r="F212" t="str">
            <v>CPD</v>
          </cell>
          <cell r="G212" t="str">
            <v>QA</v>
          </cell>
          <cell r="H212" t="str">
            <v>2019/09/19</v>
          </cell>
          <cell r="I212">
            <v>0</v>
          </cell>
        </row>
        <row r="213">
          <cell r="B213" t="str">
            <v>V0970855</v>
          </cell>
          <cell r="C213" t="str">
            <v>Vũ Văn Trung</v>
          </cell>
          <cell r="D213" t="str">
            <v>武文忠</v>
          </cell>
          <cell r="E213" t="str">
            <v>B05</v>
          </cell>
          <cell r="F213" t="str">
            <v>CPD</v>
          </cell>
          <cell r="G213" t="str">
            <v>QA</v>
          </cell>
          <cell r="H213" t="str">
            <v>2019/09/19</v>
          </cell>
          <cell r="I213">
            <v>-0.5</v>
          </cell>
        </row>
        <row r="214">
          <cell r="B214" t="str">
            <v>V0970882</v>
          </cell>
          <cell r="C214" t="str">
            <v>Ban Thị Quỳnh</v>
          </cell>
          <cell r="D214" t="str">
            <v>般氏瓊</v>
          </cell>
          <cell r="E214" t="str">
            <v>B05</v>
          </cell>
          <cell r="F214" t="str">
            <v>CPD</v>
          </cell>
          <cell r="G214" t="str">
            <v>QA</v>
          </cell>
          <cell r="H214" t="str">
            <v>2019/09/19</v>
          </cell>
          <cell r="I214">
            <v>1.5</v>
          </cell>
        </row>
        <row r="215">
          <cell r="B215" t="str">
            <v>V0970890</v>
          </cell>
          <cell r="C215" t="str">
            <v>Lý Văn Thánh</v>
          </cell>
          <cell r="D215" t="str">
            <v>李文圣</v>
          </cell>
          <cell r="E215" t="str">
            <v>B05</v>
          </cell>
          <cell r="F215" t="str">
            <v>CPD</v>
          </cell>
          <cell r="G215" t="str">
            <v>QA</v>
          </cell>
          <cell r="H215" t="str">
            <v>2019/09/19</v>
          </cell>
          <cell r="I215">
            <v>-0.5</v>
          </cell>
        </row>
        <row r="216">
          <cell r="B216" t="str">
            <v>V0966301</v>
          </cell>
          <cell r="C216" t="str">
            <v>Nguyễn Thị Mến</v>
          </cell>
          <cell r="D216" t="str">
            <v>阮氏愛</v>
          </cell>
          <cell r="E216" t="str">
            <v>B05</v>
          </cell>
          <cell r="F216" t="str">
            <v>CPD</v>
          </cell>
          <cell r="G216" t="str">
            <v>QA</v>
          </cell>
          <cell r="H216" t="str">
            <v>2019/09/05</v>
          </cell>
          <cell r="I216">
            <v>3.5</v>
          </cell>
        </row>
        <row r="217">
          <cell r="B217" t="str">
            <v>V0972530</v>
          </cell>
          <cell r="C217" t="str">
            <v>Trần Trung Hiếu</v>
          </cell>
          <cell r="D217" t="str">
            <v>陳忠孝</v>
          </cell>
          <cell r="E217" t="str">
            <v>B05</v>
          </cell>
          <cell r="F217" t="str">
            <v>CPD</v>
          </cell>
          <cell r="G217" t="str">
            <v>QA</v>
          </cell>
          <cell r="H217" t="str">
            <v>2019/09/26</v>
          </cell>
          <cell r="I217">
            <v>2</v>
          </cell>
        </row>
        <row r="218">
          <cell r="B218" t="str">
            <v>V0973407</v>
          </cell>
          <cell r="C218" t="str">
            <v>Nguyễn Thị Lũy</v>
          </cell>
          <cell r="D218" t="str">
            <v>阮氏累</v>
          </cell>
          <cell r="E218" t="str">
            <v>B05</v>
          </cell>
          <cell r="F218" t="str">
            <v>CPD</v>
          </cell>
          <cell r="G218" t="str">
            <v>QA</v>
          </cell>
          <cell r="H218" t="str">
            <v>2019/10/01</v>
          </cell>
          <cell r="I218">
            <v>3</v>
          </cell>
        </row>
        <row r="219">
          <cell r="B219" t="str">
            <v>V0973898</v>
          </cell>
          <cell r="C219" t="str">
            <v>Trần Thị Thu Mai</v>
          </cell>
          <cell r="D219" t="str">
            <v>陳氏秋梅</v>
          </cell>
          <cell r="E219" t="str">
            <v>B05</v>
          </cell>
          <cell r="F219" t="str">
            <v>CPD</v>
          </cell>
          <cell r="G219" t="str">
            <v>QA</v>
          </cell>
          <cell r="H219" t="str">
            <v>2019/10/03</v>
          </cell>
          <cell r="I219">
            <v>2</v>
          </cell>
        </row>
        <row r="220">
          <cell r="B220" t="str">
            <v>V0973917</v>
          </cell>
          <cell r="C220" t="str">
            <v>Đinh Văn Sơn</v>
          </cell>
          <cell r="D220" t="str">
            <v>丁文山</v>
          </cell>
          <cell r="E220" t="str">
            <v>B05</v>
          </cell>
          <cell r="F220" t="str">
            <v>CPD</v>
          </cell>
          <cell r="G220" t="str">
            <v>QA</v>
          </cell>
          <cell r="H220" t="str">
            <v>2019/10/03</v>
          </cell>
          <cell r="I220">
            <v>3</v>
          </cell>
        </row>
        <row r="221">
          <cell r="B221" t="str">
            <v>V0973919</v>
          </cell>
          <cell r="C221" t="str">
            <v>Nguyễn Văn Thiết</v>
          </cell>
          <cell r="D221" t="str">
            <v>阮文設</v>
          </cell>
          <cell r="E221" t="str">
            <v>B05</v>
          </cell>
          <cell r="F221" t="str">
            <v>CPD</v>
          </cell>
          <cell r="G221" t="str">
            <v>QA</v>
          </cell>
          <cell r="H221" t="str">
            <v>2019/10/03</v>
          </cell>
          <cell r="I221">
            <v>2</v>
          </cell>
        </row>
        <row r="222">
          <cell r="B222" t="str">
            <v>V0974388</v>
          </cell>
          <cell r="C222" t="str">
            <v>Nguyễn Thanh Tân</v>
          </cell>
          <cell r="D222" t="str">
            <v>阮清新</v>
          </cell>
          <cell r="E222" t="str">
            <v>B05</v>
          </cell>
          <cell r="F222" t="str">
            <v>CPD</v>
          </cell>
          <cell r="G222" t="str">
            <v>QA</v>
          </cell>
          <cell r="H222" t="str">
            <v>2019/10/05</v>
          </cell>
          <cell r="I222">
            <v>1</v>
          </cell>
        </row>
        <row r="223">
          <cell r="B223" t="str">
            <v>V0977034</v>
          </cell>
          <cell r="C223" t="str">
            <v>Mai Thị Hương</v>
          </cell>
          <cell r="D223" t="str">
            <v>梅氏香</v>
          </cell>
          <cell r="E223" t="str">
            <v>B05</v>
          </cell>
          <cell r="F223" t="str">
            <v>CPD</v>
          </cell>
          <cell r="G223" t="str">
            <v>QA</v>
          </cell>
          <cell r="H223" t="str">
            <v>2019/10/19</v>
          </cell>
          <cell r="I223">
            <v>2</v>
          </cell>
        </row>
        <row r="224">
          <cell r="B224" t="str">
            <v>V0977312</v>
          </cell>
          <cell r="C224" t="str">
            <v>Mai Thị Cảnh</v>
          </cell>
          <cell r="D224" t="str">
            <v>梅氏景</v>
          </cell>
          <cell r="E224" t="str">
            <v>B05</v>
          </cell>
          <cell r="F224" t="str">
            <v>CPD</v>
          </cell>
          <cell r="G224" t="str">
            <v>QA</v>
          </cell>
          <cell r="H224" t="str">
            <v>2019/10/25</v>
          </cell>
          <cell r="I224">
            <v>-0.5</v>
          </cell>
        </row>
        <row r="225">
          <cell r="B225" t="str">
            <v>V0977349</v>
          </cell>
          <cell r="C225" t="str">
            <v xml:space="preserve">Lăng Thị Thảo </v>
          </cell>
          <cell r="D225" t="str">
            <v>棱氏草</v>
          </cell>
          <cell r="E225" t="str">
            <v>B05</v>
          </cell>
          <cell r="F225" t="str">
            <v>CPD</v>
          </cell>
          <cell r="G225" t="str">
            <v>QA</v>
          </cell>
          <cell r="H225" t="str">
            <v>2019/10/25</v>
          </cell>
          <cell r="I225">
            <v>-1</v>
          </cell>
        </row>
        <row r="226">
          <cell r="B226" t="str">
            <v>V0978615</v>
          </cell>
          <cell r="C226" t="str">
            <v>Nguyễn Văn Lâm</v>
          </cell>
          <cell r="D226" t="str">
            <v>阮文林</v>
          </cell>
          <cell r="E226" t="str">
            <v>B05</v>
          </cell>
          <cell r="F226" t="str">
            <v>CPD</v>
          </cell>
          <cell r="G226" t="str">
            <v>QA</v>
          </cell>
          <cell r="H226" t="str">
            <v>2019/11/12</v>
          </cell>
          <cell r="I226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"/>
    </sheetNames>
    <sheetDataSet>
      <sheetData sheetId="0">
        <row r="2">
          <cell r="A2" t="str">
            <v>V0301290</v>
          </cell>
          <cell r="B2" t="str">
            <v xml:space="preserve">阮氏柳 </v>
          </cell>
          <cell r="C2" t="str">
            <v>桂武工業區</v>
          </cell>
          <cell r="D2" t="str">
            <v>CPEG越南品質保證處品保五部Netgear課</v>
          </cell>
          <cell r="E2" t="str">
            <v>N</v>
          </cell>
          <cell r="F2" t="str">
            <v>正常</v>
          </cell>
          <cell r="G2">
            <v>0</v>
          </cell>
          <cell r="H2">
            <v>44284</v>
          </cell>
          <cell r="I2">
            <v>0.81017361111111119</v>
          </cell>
          <cell r="J2">
            <v>0.96156249999999999</v>
          </cell>
          <cell r="K2">
            <v>0.97964120370370367</v>
          </cell>
          <cell r="L2">
            <v>0.26193287037037039</v>
          </cell>
          <cell r="N2">
            <v>0.26193287037037039</v>
          </cell>
        </row>
        <row r="3">
          <cell r="A3" t="str">
            <v>V0901665</v>
          </cell>
          <cell r="B3" t="str">
            <v xml:space="preserve">韋氏飲 </v>
          </cell>
          <cell r="C3" t="str">
            <v>桂武工業區</v>
          </cell>
          <cell r="D3" t="str">
            <v>CPEG越南品質保證處品保五部Netgear課</v>
          </cell>
          <cell r="E3" t="str">
            <v>GWSI-N</v>
          </cell>
          <cell r="F3" t="str">
            <v>輪班休息</v>
          </cell>
          <cell r="H3">
            <v>44284</v>
          </cell>
        </row>
        <row r="4">
          <cell r="A4" t="str">
            <v>V0901944</v>
          </cell>
          <cell r="B4" t="str">
            <v xml:space="preserve">阮氏雲 </v>
          </cell>
          <cell r="C4" t="str">
            <v>桂武工業區</v>
          </cell>
          <cell r="D4" t="str">
            <v>CPEG越南品質保證處品保五部Netgear課</v>
          </cell>
          <cell r="E4" t="str">
            <v>N4.0</v>
          </cell>
          <cell r="F4" t="str">
            <v>LV/F4.0</v>
          </cell>
          <cell r="G4">
            <v>0</v>
          </cell>
          <cell r="H4">
            <v>44284</v>
          </cell>
          <cell r="K4">
            <v>0.9685300925925926</v>
          </cell>
          <cell r="L4">
            <v>0.26079861111111108</v>
          </cell>
          <cell r="N4">
            <v>0.26081018518518517</v>
          </cell>
        </row>
        <row r="5">
          <cell r="A5" t="str">
            <v>V0902326</v>
          </cell>
          <cell r="B5" t="str">
            <v xml:space="preserve">黃文商 </v>
          </cell>
          <cell r="C5" t="str">
            <v>桂武工業區</v>
          </cell>
          <cell r="D5" t="str">
            <v>CPEG越南品質保證處品保五部Netgear課</v>
          </cell>
          <cell r="E5" t="str">
            <v>隨縣班</v>
          </cell>
          <cell r="F5" t="str">
            <v>正常</v>
          </cell>
          <cell r="G5">
            <v>0</v>
          </cell>
          <cell r="H5">
            <v>44284</v>
          </cell>
          <cell r="I5">
            <v>0.30488425925925927</v>
          </cell>
          <cell r="J5">
            <v>0.48290509259259262</v>
          </cell>
          <cell r="K5">
            <v>0.50290509259259253</v>
          </cell>
          <cell r="L5">
            <v>0.81361111111111117</v>
          </cell>
          <cell r="N5">
            <v>0.81361111111111117</v>
          </cell>
        </row>
        <row r="6">
          <cell r="A6" t="str">
            <v>V0902669</v>
          </cell>
          <cell r="B6" t="str">
            <v xml:space="preserve">阮氏鳳 </v>
          </cell>
          <cell r="C6" t="str">
            <v>桂武工業區</v>
          </cell>
          <cell r="D6" t="str">
            <v>CPEG越南品質保證處品保五部Netgear課</v>
          </cell>
          <cell r="E6" t="str">
            <v>GWSI-D</v>
          </cell>
          <cell r="F6" t="str">
            <v>正常</v>
          </cell>
          <cell r="G6">
            <v>0</v>
          </cell>
          <cell r="H6">
            <v>44284</v>
          </cell>
          <cell r="I6">
            <v>0.30050925925925925</v>
          </cell>
          <cell r="J6">
            <v>0.4876967592592592</v>
          </cell>
          <cell r="K6">
            <v>0.4950694444444444</v>
          </cell>
          <cell r="L6">
            <v>0.77232638888888883</v>
          </cell>
          <cell r="N6">
            <v>0.77439814814814811</v>
          </cell>
        </row>
        <row r="7">
          <cell r="A7" t="str">
            <v>V0902964</v>
          </cell>
          <cell r="B7" t="str">
            <v xml:space="preserve">玲碧月 </v>
          </cell>
          <cell r="C7" t="str">
            <v>桂武工業區</v>
          </cell>
          <cell r="D7" t="str">
            <v>CPEG越南品質保證處品保五部Netgear課</v>
          </cell>
          <cell r="E7" t="str">
            <v>N</v>
          </cell>
          <cell r="F7" t="str">
            <v>正常</v>
          </cell>
          <cell r="G7">
            <v>0</v>
          </cell>
          <cell r="H7">
            <v>44284</v>
          </cell>
          <cell r="I7">
            <v>0.79634259259259255</v>
          </cell>
          <cell r="J7">
            <v>0.96086805555555566</v>
          </cell>
          <cell r="K7">
            <v>0.97074074074074079</v>
          </cell>
          <cell r="L7">
            <v>0.26947916666666666</v>
          </cell>
          <cell r="N7">
            <v>0.31731481481481483</v>
          </cell>
        </row>
        <row r="8">
          <cell r="A8" t="str">
            <v>V0903666</v>
          </cell>
          <cell r="B8" t="str">
            <v xml:space="preserve">范玉喜 </v>
          </cell>
          <cell r="C8" t="str">
            <v>桂武工業區</v>
          </cell>
          <cell r="D8" t="str">
            <v>CPEG越南品質保證處品保五部Netgear課</v>
          </cell>
          <cell r="E8" t="str">
            <v>GWSI-N</v>
          </cell>
          <cell r="F8" t="str">
            <v>輪班休息</v>
          </cell>
          <cell r="H8">
            <v>44284</v>
          </cell>
        </row>
        <row r="9">
          <cell r="A9" t="str">
            <v>V0903938</v>
          </cell>
          <cell r="B9" t="str">
            <v xml:space="preserve">武氏泰 </v>
          </cell>
          <cell r="C9" t="str">
            <v>桂武工業區</v>
          </cell>
          <cell r="D9" t="str">
            <v>CPEG越南品質保證處品保五部Netgear課</v>
          </cell>
          <cell r="E9" t="str">
            <v>GWSI-D</v>
          </cell>
          <cell r="F9" t="str">
            <v>輪班休息</v>
          </cell>
          <cell r="H9">
            <v>44284</v>
          </cell>
        </row>
        <row r="10">
          <cell r="A10" t="str">
            <v>V0904069</v>
          </cell>
          <cell r="B10" t="str">
            <v xml:space="preserve">阮德合 </v>
          </cell>
          <cell r="C10" t="str">
            <v>桂武工業區</v>
          </cell>
          <cell r="D10" t="str">
            <v>CPEG越南品質保證處品保五部Netgear課</v>
          </cell>
          <cell r="E10" t="str">
            <v>GWSI-D</v>
          </cell>
          <cell r="F10" t="str">
            <v>正常</v>
          </cell>
          <cell r="G10">
            <v>0</v>
          </cell>
          <cell r="H10">
            <v>44284</v>
          </cell>
          <cell r="I10">
            <v>0.30800925925925926</v>
          </cell>
          <cell r="J10">
            <v>0.46249999999999997</v>
          </cell>
          <cell r="K10">
            <v>0.4808912037037037</v>
          </cell>
          <cell r="L10">
            <v>0.77101851851851855</v>
          </cell>
          <cell r="N10">
            <v>0.77104166666666663</v>
          </cell>
        </row>
        <row r="11">
          <cell r="A11" t="str">
            <v>V0904380</v>
          </cell>
          <cell r="B11" t="str">
            <v xml:space="preserve">麻氏偉 </v>
          </cell>
          <cell r="C11" t="str">
            <v>桂武工業區</v>
          </cell>
          <cell r="D11" t="str">
            <v>CPEG越南品質保證處品保五部Netgear課</v>
          </cell>
          <cell r="E11" t="str">
            <v>N</v>
          </cell>
          <cell r="F11" t="str">
            <v>正常</v>
          </cell>
          <cell r="G11">
            <v>0</v>
          </cell>
          <cell r="H11">
            <v>44284</v>
          </cell>
          <cell r="I11">
            <v>0.79003472222222226</v>
          </cell>
          <cell r="J11">
            <v>0.97773148148148159</v>
          </cell>
          <cell r="K11">
            <v>0.99684027777777784</v>
          </cell>
          <cell r="L11">
            <v>0.27339120370370368</v>
          </cell>
          <cell r="N11">
            <v>0.27339120370370368</v>
          </cell>
        </row>
        <row r="12">
          <cell r="A12" t="str">
            <v>V0904727</v>
          </cell>
          <cell r="B12" t="str">
            <v xml:space="preserve">阮文黎 </v>
          </cell>
          <cell r="C12" t="str">
            <v>桂武工業區</v>
          </cell>
          <cell r="D12" t="str">
            <v>CPEG越南品質保證處品保五部Netgear課</v>
          </cell>
          <cell r="E12" t="str">
            <v>GWSI-D</v>
          </cell>
          <cell r="F12" t="str">
            <v>停薪留職</v>
          </cell>
          <cell r="G12">
            <v>0</v>
          </cell>
          <cell r="H12">
            <v>44284</v>
          </cell>
        </row>
        <row r="13">
          <cell r="A13" t="str">
            <v>V0905704</v>
          </cell>
          <cell r="B13" t="str">
            <v xml:space="preserve">鄧氏泰 </v>
          </cell>
          <cell r="C13" t="str">
            <v>桂武工業區</v>
          </cell>
          <cell r="D13" t="str">
            <v>CPEG越南品質保證處品保五部Netgear課</v>
          </cell>
          <cell r="E13" t="str">
            <v>隨縣班</v>
          </cell>
          <cell r="F13" t="str">
            <v>正常</v>
          </cell>
          <cell r="G13">
            <v>0</v>
          </cell>
          <cell r="H13">
            <v>44284</v>
          </cell>
          <cell r="I13">
            <v>0.29174768518518518</v>
          </cell>
          <cell r="J13">
            <v>0.48230324074074077</v>
          </cell>
          <cell r="K13">
            <v>0.50442129629629628</v>
          </cell>
          <cell r="L13">
            <v>0.8348726851851852</v>
          </cell>
          <cell r="N13">
            <v>0.8348726851851852</v>
          </cell>
        </row>
        <row r="14">
          <cell r="A14" t="str">
            <v>V0905726</v>
          </cell>
          <cell r="B14" t="str">
            <v xml:space="preserve">鄧氏紅錦 </v>
          </cell>
          <cell r="C14" t="str">
            <v>桂武工業區</v>
          </cell>
          <cell r="D14" t="str">
            <v>CPEG越南品質保證處品保五部Netgear課</v>
          </cell>
          <cell r="E14" t="str">
            <v>隨縣班</v>
          </cell>
          <cell r="F14" t="str">
            <v>正常</v>
          </cell>
          <cell r="G14">
            <v>0</v>
          </cell>
          <cell r="H14">
            <v>44284</v>
          </cell>
          <cell r="I14">
            <v>0.30609953703703702</v>
          </cell>
          <cell r="J14">
            <v>0.48590277777777779</v>
          </cell>
          <cell r="K14">
            <v>0.50461805555555561</v>
          </cell>
          <cell r="L14">
            <v>0.79342592592592587</v>
          </cell>
          <cell r="N14">
            <v>0.79342592592592587</v>
          </cell>
        </row>
        <row r="15">
          <cell r="A15" t="str">
            <v>V0906129</v>
          </cell>
          <cell r="B15" t="str">
            <v xml:space="preserve">周氏安 </v>
          </cell>
          <cell r="C15" t="str">
            <v>桂武工業區</v>
          </cell>
          <cell r="D15" t="str">
            <v>CPEG越南品質保證處品保五部Netgear課</v>
          </cell>
          <cell r="E15" t="str">
            <v>GWSI-N</v>
          </cell>
          <cell r="F15" t="str">
            <v>輪班休息</v>
          </cell>
          <cell r="H15">
            <v>44284</v>
          </cell>
        </row>
        <row r="16">
          <cell r="A16" t="str">
            <v>V0907986</v>
          </cell>
          <cell r="B16" t="str">
            <v xml:space="preserve">范氏恒 </v>
          </cell>
          <cell r="C16" t="str">
            <v>桂武工業區</v>
          </cell>
          <cell r="D16" t="str">
            <v>CPEG越南品質保證處品保五部Netgear課</v>
          </cell>
          <cell r="E16" t="str">
            <v>隨縣班</v>
          </cell>
          <cell r="F16" t="str">
            <v>正常</v>
          </cell>
          <cell r="G16">
            <v>0</v>
          </cell>
          <cell r="H16">
            <v>44284</v>
          </cell>
          <cell r="I16">
            <v>0.30875000000000002</v>
          </cell>
          <cell r="J16">
            <v>0.41666666666666669</v>
          </cell>
          <cell r="K16">
            <v>0.47916666666666669</v>
          </cell>
          <cell r="L16">
            <v>0.72072916666666664</v>
          </cell>
        </row>
        <row r="17">
          <cell r="A17" t="str">
            <v>V0908258</v>
          </cell>
          <cell r="B17" t="str">
            <v xml:space="preserve">阮氏沾 </v>
          </cell>
          <cell r="C17" t="str">
            <v>桂武工業區</v>
          </cell>
          <cell r="D17" t="str">
            <v>CPEG越南品質保證處品保五部Netgear課</v>
          </cell>
          <cell r="E17" t="str">
            <v>GWSI-D</v>
          </cell>
          <cell r="F17" t="str">
            <v>病假</v>
          </cell>
          <cell r="G17">
            <v>0</v>
          </cell>
          <cell r="H17">
            <v>44284</v>
          </cell>
        </row>
        <row r="18">
          <cell r="A18" t="str">
            <v>V0910216</v>
          </cell>
          <cell r="B18" t="str">
            <v xml:space="preserve">陳氏戌 </v>
          </cell>
          <cell r="C18" t="str">
            <v>桂武工業區</v>
          </cell>
          <cell r="D18" t="str">
            <v>CPEG越南品質保證處品保五部Netgear課</v>
          </cell>
          <cell r="E18" t="str">
            <v>N</v>
          </cell>
          <cell r="F18" t="str">
            <v>正常</v>
          </cell>
          <cell r="G18">
            <v>0</v>
          </cell>
          <cell r="H18">
            <v>44284</v>
          </cell>
          <cell r="I18">
            <v>0.80040509259259263</v>
          </cell>
          <cell r="J18">
            <v>0.96395833333333336</v>
          </cell>
          <cell r="K18">
            <v>0.983912037037037</v>
          </cell>
          <cell r="L18">
            <v>0.26173611111111111</v>
          </cell>
          <cell r="N18">
            <v>0.26233796296296297</v>
          </cell>
        </row>
        <row r="19">
          <cell r="A19" t="str">
            <v>V0910413</v>
          </cell>
          <cell r="B19" t="str">
            <v xml:space="preserve">高氏紅 </v>
          </cell>
          <cell r="C19" t="str">
            <v>桂武工業區</v>
          </cell>
          <cell r="D19" t="str">
            <v>CPEG越南品質保證處品保五部Netgear課</v>
          </cell>
          <cell r="E19" t="str">
            <v>隨縣班</v>
          </cell>
          <cell r="F19" t="str">
            <v>正常</v>
          </cell>
          <cell r="G19">
            <v>0</v>
          </cell>
          <cell r="H19">
            <v>44284</v>
          </cell>
          <cell r="I19">
            <v>0.30809027777777781</v>
          </cell>
          <cell r="J19">
            <v>0.41666666666666669</v>
          </cell>
          <cell r="K19">
            <v>0.47916666666666669</v>
          </cell>
          <cell r="L19">
            <v>0.72953703703703709</v>
          </cell>
          <cell r="M19">
            <v>0.75950231481481489</v>
          </cell>
          <cell r="N19">
            <v>0.83385416666666667</v>
          </cell>
        </row>
        <row r="20">
          <cell r="A20" t="str">
            <v>V0910764</v>
          </cell>
          <cell r="B20" t="str">
            <v xml:space="preserve">阮氏梅 </v>
          </cell>
          <cell r="C20" t="str">
            <v>桂武工業區</v>
          </cell>
          <cell r="D20" t="str">
            <v>CPEG越南品質保證處品保五部Netgear課</v>
          </cell>
          <cell r="E20" t="str">
            <v>N</v>
          </cell>
          <cell r="F20" t="str">
            <v>正常</v>
          </cell>
          <cell r="G20">
            <v>0</v>
          </cell>
          <cell r="H20">
            <v>44284</v>
          </cell>
          <cell r="I20">
            <v>0.80947916666666664</v>
          </cell>
          <cell r="J20">
            <v>0.93096064814814816</v>
          </cell>
          <cell r="K20">
            <v>0.94167824074074069</v>
          </cell>
          <cell r="L20">
            <v>0.31274305555555554</v>
          </cell>
          <cell r="N20">
            <v>0.31276620370370373</v>
          </cell>
        </row>
        <row r="21">
          <cell r="A21" t="str">
            <v>V0910884</v>
          </cell>
          <cell r="B21" t="str">
            <v xml:space="preserve">阮氏泉 </v>
          </cell>
          <cell r="C21" t="str">
            <v>桂武工業區</v>
          </cell>
          <cell r="D21" t="str">
            <v>CPEG越南品質保證處品保五部Netgear課</v>
          </cell>
          <cell r="E21" t="str">
            <v>隨縣班-TS3</v>
          </cell>
          <cell r="F21" t="str">
            <v>正常</v>
          </cell>
          <cell r="G21">
            <v>0</v>
          </cell>
          <cell r="H21">
            <v>44284</v>
          </cell>
          <cell r="I21">
            <v>0.30905092592592592</v>
          </cell>
          <cell r="J21">
            <v>0.47916666666666669</v>
          </cell>
          <cell r="K21">
            <v>0.54166666666666663</v>
          </cell>
          <cell r="L21">
            <v>0.67363425925925924</v>
          </cell>
          <cell r="N21">
            <v>0.67380787037037038</v>
          </cell>
        </row>
        <row r="22">
          <cell r="A22" t="str">
            <v>V0912520</v>
          </cell>
          <cell r="B22" t="str">
            <v xml:space="preserve">阮氏通 </v>
          </cell>
          <cell r="C22" t="str">
            <v>桂武工業區</v>
          </cell>
          <cell r="D22" t="str">
            <v>CPEG越南品質保證處品保五部Netgear課</v>
          </cell>
          <cell r="E22" t="str">
            <v>GWSI-D</v>
          </cell>
          <cell r="F22" t="str">
            <v>正常</v>
          </cell>
          <cell r="G22">
            <v>0</v>
          </cell>
          <cell r="H22">
            <v>44284</v>
          </cell>
          <cell r="I22">
            <v>0.30581018518518516</v>
          </cell>
          <cell r="J22">
            <v>0.48331018518518515</v>
          </cell>
          <cell r="K22">
            <v>0.4924074074074074</v>
          </cell>
          <cell r="L22">
            <v>0.78400462962962969</v>
          </cell>
          <cell r="N22">
            <v>0.78400462962962969</v>
          </cell>
        </row>
        <row r="23">
          <cell r="A23" t="str">
            <v>V0912678</v>
          </cell>
          <cell r="B23" t="str">
            <v xml:space="preserve">陳氏連 </v>
          </cell>
          <cell r="C23" t="str">
            <v>桂武工業區</v>
          </cell>
          <cell r="D23" t="str">
            <v>CPEG越南品質保證處品保五部Netgear課</v>
          </cell>
          <cell r="E23" t="str">
            <v>N</v>
          </cell>
          <cell r="F23" t="str">
            <v>正常</v>
          </cell>
          <cell r="G23">
            <v>0</v>
          </cell>
          <cell r="H23">
            <v>44284</v>
          </cell>
          <cell r="I23">
            <v>0.8087037037037037</v>
          </cell>
          <cell r="J23">
            <v>0.95869212962962969</v>
          </cell>
          <cell r="K23">
            <v>0.97234953703703697</v>
          </cell>
          <cell r="L23">
            <v>0.26101851851851848</v>
          </cell>
          <cell r="N23">
            <v>0.26120370370370372</v>
          </cell>
        </row>
        <row r="24">
          <cell r="A24" t="str">
            <v>V0912788</v>
          </cell>
          <cell r="B24" t="str">
            <v xml:space="preserve">阮氏李 </v>
          </cell>
          <cell r="C24" t="str">
            <v>桂武工業區</v>
          </cell>
          <cell r="D24" t="str">
            <v>CPEG越南品質保證處品保五部Netgear課</v>
          </cell>
          <cell r="E24" t="str">
            <v>GWSI-D</v>
          </cell>
          <cell r="F24" t="str">
            <v>產假</v>
          </cell>
          <cell r="G24">
            <v>0</v>
          </cell>
          <cell r="H24">
            <v>44284</v>
          </cell>
        </row>
        <row r="25">
          <cell r="A25" t="str">
            <v>V0912794</v>
          </cell>
          <cell r="B25" t="str">
            <v xml:space="preserve">農氏飛 </v>
          </cell>
          <cell r="C25" t="str">
            <v>桂武工業區</v>
          </cell>
          <cell r="D25" t="str">
            <v>CPEG越南品質保證處品保五部Netgear課</v>
          </cell>
          <cell r="E25" t="str">
            <v>GWSI-D</v>
          </cell>
          <cell r="F25" t="str">
            <v>正常</v>
          </cell>
          <cell r="G25">
            <v>0</v>
          </cell>
          <cell r="H25">
            <v>44284</v>
          </cell>
          <cell r="I25">
            <v>0.30031249999999998</v>
          </cell>
          <cell r="J25">
            <v>0.49949074074074074</v>
          </cell>
          <cell r="K25">
            <v>0.50915509259259262</v>
          </cell>
          <cell r="L25">
            <v>0.75853009259259263</v>
          </cell>
          <cell r="N25">
            <v>0.75890046296296287</v>
          </cell>
        </row>
        <row r="26">
          <cell r="A26" t="str">
            <v>V0913181</v>
          </cell>
          <cell r="B26" t="str">
            <v xml:space="preserve">阮氏玉映 </v>
          </cell>
          <cell r="C26" t="str">
            <v>桂武工業區</v>
          </cell>
          <cell r="D26" t="str">
            <v>CPEG越南品質保證處品保五部Netgear課</v>
          </cell>
          <cell r="E26" t="str">
            <v>GWSI-D</v>
          </cell>
          <cell r="F26" t="str">
            <v>輪班休息</v>
          </cell>
          <cell r="H26">
            <v>44284</v>
          </cell>
        </row>
        <row r="27">
          <cell r="A27" t="str">
            <v>V0913825</v>
          </cell>
          <cell r="B27" t="str">
            <v xml:space="preserve">阮氏紅心 </v>
          </cell>
          <cell r="C27" t="str">
            <v>桂武工業區</v>
          </cell>
          <cell r="D27" t="str">
            <v>CPEG越南品質保證處品保五部Netgear課</v>
          </cell>
          <cell r="E27" t="str">
            <v>隨縣班</v>
          </cell>
          <cell r="F27" t="str">
            <v>正常</v>
          </cell>
          <cell r="G27">
            <v>0</v>
          </cell>
          <cell r="H27">
            <v>44284</v>
          </cell>
          <cell r="I27">
            <v>0.29039351851851852</v>
          </cell>
          <cell r="J27">
            <v>0.41666666666666669</v>
          </cell>
          <cell r="K27">
            <v>0.47916666666666669</v>
          </cell>
          <cell r="L27">
            <v>0.7287499999999999</v>
          </cell>
          <cell r="M27">
            <v>0.75952546296296297</v>
          </cell>
          <cell r="N27">
            <v>0.83366898148148139</v>
          </cell>
        </row>
        <row r="28">
          <cell r="A28" t="str">
            <v>V0913858</v>
          </cell>
          <cell r="B28" t="str">
            <v xml:space="preserve">劉文忠 </v>
          </cell>
          <cell r="C28" t="str">
            <v>桂武工業區</v>
          </cell>
          <cell r="D28" t="str">
            <v>CPEG越南品質保證處品保五部Netgear課</v>
          </cell>
          <cell r="E28" t="str">
            <v>N</v>
          </cell>
          <cell r="F28" t="str">
            <v>正常</v>
          </cell>
          <cell r="G28">
            <v>0</v>
          </cell>
          <cell r="H28">
            <v>44284</v>
          </cell>
          <cell r="I28">
            <v>0.80686342592592597</v>
          </cell>
          <cell r="J28">
            <v>0.9714814814814815</v>
          </cell>
          <cell r="K28">
            <v>0.99260416666666673</v>
          </cell>
          <cell r="L28">
            <v>0.2638888888888889</v>
          </cell>
          <cell r="N28">
            <v>0.26619212962962963</v>
          </cell>
        </row>
        <row r="29">
          <cell r="A29" t="str">
            <v>V0913865</v>
          </cell>
          <cell r="B29" t="str">
            <v xml:space="preserve">梅氏英 </v>
          </cell>
          <cell r="C29" t="str">
            <v>桂武工業區</v>
          </cell>
          <cell r="D29" t="str">
            <v>CPEG越南品質保證處品保五部Netgear課</v>
          </cell>
          <cell r="E29" t="str">
            <v>隨縣班</v>
          </cell>
          <cell r="F29" t="str">
            <v>LV/F</v>
          </cell>
          <cell r="G29">
            <v>240</v>
          </cell>
          <cell r="H29">
            <v>44284</v>
          </cell>
          <cell r="L29">
            <v>0.78196759259259263</v>
          </cell>
          <cell r="N29">
            <v>0.78310185185185188</v>
          </cell>
        </row>
        <row r="30">
          <cell r="A30" t="str">
            <v>V0915354</v>
          </cell>
          <cell r="B30" t="str">
            <v xml:space="preserve">梁橋鶯 </v>
          </cell>
          <cell r="C30" t="str">
            <v>桂武工業區</v>
          </cell>
          <cell r="D30" t="str">
            <v>CPEG越南品質保證處品保五部Netgear課</v>
          </cell>
          <cell r="E30" t="str">
            <v>N</v>
          </cell>
          <cell r="F30" t="str">
            <v>正常</v>
          </cell>
          <cell r="G30">
            <v>0</v>
          </cell>
          <cell r="H30">
            <v>44284</v>
          </cell>
          <cell r="I30">
            <v>0.80988425925925922</v>
          </cell>
          <cell r="J30">
            <v>0.96578703703703705</v>
          </cell>
          <cell r="K30">
            <v>0.97593750000000001</v>
          </cell>
          <cell r="L30">
            <v>0.26530092592592591</v>
          </cell>
          <cell r="N30">
            <v>0.26530092592592591</v>
          </cell>
        </row>
        <row r="31">
          <cell r="A31" t="str">
            <v>V0915357</v>
          </cell>
          <cell r="B31" t="str">
            <v xml:space="preserve">吳紅絨 </v>
          </cell>
          <cell r="C31" t="str">
            <v>桂武工業區</v>
          </cell>
          <cell r="D31" t="str">
            <v>CPEG越南品質保證處品保五部Netgear課</v>
          </cell>
          <cell r="E31" t="str">
            <v>GWSI-D</v>
          </cell>
          <cell r="F31" t="str">
            <v>正常</v>
          </cell>
          <cell r="G31">
            <v>0</v>
          </cell>
          <cell r="H31">
            <v>44284</v>
          </cell>
          <cell r="I31">
            <v>0.30302083333333335</v>
          </cell>
          <cell r="J31">
            <v>0.46331018518518513</v>
          </cell>
          <cell r="K31">
            <v>0.4794444444444444</v>
          </cell>
          <cell r="L31">
            <v>0.78218750000000004</v>
          </cell>
          <cell r="N31">
            <v>0.78371527777777772</v>
          </cell>
        </row>
        <row r="32">
          <cell r="A32" t="str">
            <v>V0916126</v>
          </cell>
          <cell r="B32" t="str">
            <v xml:space="preserve">陳文松 </v>
          </cell>
          <cell r="C32" t="str">
            <v>桂武工業區</v>
          </cell>
          <cell r="D32" t="str">
            <v>CPEG越南品質保證處品保五部Netgear課</v>
          </cell>
          <cell r="E32" t="str">
            <v>GWOA-D</v>
          </cell>
          <cell r="F32" t="str">
            <v>正常</v>
          </cell>
          <cell r="G32">
            <v>0</v>
          </cell>
          <cell r="H32">
            <v>44284</v>
          </cell>
          <cell r="I32">
            <v>0.31405092592592593</v>
          </cell>
          <cell r="J32">
            <v>0.48251157407407402</v>
          </cell>
          <cell r="K32">
            <v>0.53857638888888892</v>
          </cell>
          <cell r="L32">
            <v>0.73501157407407414</v>
          </cell>
        </row>
        <row r="33">
          <cell r="A33" t="str">
            <v>V0916140</v>
          </cell>
          <cell r="B33" t="str">
            <v xml:space="preserve">鄧翠紅 </v>
          </cell>
          <cell r="C33" t="str">
            <v>桂武工業區</v>
          </cell>
          <cell r="D33" t="str">
            <v>CPEG越南品質保證處品保五部Netgear課</v>
          </cell>
          <cell r="E33" t="str">
            <v>隨縣班</v>
          </cell>
          <cell r="F33" t="str">
            <v>正常</v>
          </cell>
          <cell r="G33">
            <v>0</v>
          </cell>
          <cell r="H33">
            <v>44284</v>
          </cell>
          <cell r="I33">
            <v>0.3027199074074074</v>
          </cell>
          <cell r="J33">
            <v>0.47922453703703699</v>
          </cell>
          <cell r="K33">
            <v>0.4995486111111111</v>
          </cell>
          <cell r="L33">
            <v>0.73071759259259261</v>
          </cell>
        </row>
        <row r="34">
          <cell r="A34" t="str">
            <v>V0916459</v>
          </cell>
          <cell r="B34" t="str">
            <v xml:space="preserve">鄭文生 </v>
          </cell>
          <cell r="C34" t="str">
            <v>桂武工業區</v>
          </cell>
          <cell r="D34" t="str">
            <v>CPEG越南品質保證處品保五部Netgear課</v>
          </cell>
          <cell r="E34" t="str">
            <v>N</v>
          </cell>
          <cell r="F34" t="str">
            <v>正常</v>
          </cell>
          <cell r="G34">
            <v>0</v>
          </cell>
          <cell r="H34">
            <v>44284</v>
          </cell>
          <cell r="I34">
            <v>0.7984606481481481</v>
          </cell>
          <cell r="J34">
            <v>0.98496527777777787</v>
          </cell>
          <cell r="K34">
            <v>0.99512731481481476</v>
          </cell>
          <cell r="L34">
            <v>0.25055555555555559</v>
          </cell>
          <cell r="N34">
            <v>0.25055555555555559</v>
          </cell>
        </row>
        <row r="35">
          <cell r="A35" t="str">
            <v>V0916596</v>
          </cell>
          <cell r="B35" t="str">
            <v xml:space="preserve">丁文新 </v>
          </cell>
          <cell r="C35" t="str">
            <v>桂武工業區</v>
          </cell>
          <cell r="D35" t="str">
            <v>CPEG越南品質保證處品保五部Netgear課</v>
          </cell>
          <cell r="E35" t="str">
            <v>N</v>
          </cell>
          <cell r="F35" t="str">
            <v>正常</v>
          </cell>
          <cell r="G35">
            <v>0</v>
          </cell>
          <cell r="H35">
            <v>44284</v>
          </cell>
          <cell r="I35">
            <v>0.78763888888888889</v>
          </cell>
          <cell r="J35">
            <v>0.96587962962962959</v>
          </cell>
          <cell r="K35">
            <v>0.97967592592592589</v>
          </cell>
          <cell r="L35">
            <v>0.26541666666666669</v>
          </cell>
          <cell r="N35">
            <v>0.26541666666666669</v>
          </cell>
        </row>
        <row r="36">
          <cell r="A36" t="str">
            <v>V0916937</v>
          </cell>
          <cell r="B36" t="str">
            <v xml:space="preserve">阮文盛 </v>
          </cell>
          <cell r="C36" t="str">
            <v>桂武工業區</v>
          </cell>
          <cell r="D36" t="str">
            <v>CPEG越南品質保證處品保五部Netgear課</v>
          </cell>
          <cell r="E36" t="str">
            <v>GWSI-D</v>
          </cell>
          <cell r="F36" t="str">
            <v>正常</v>
          </cell>
          <cell r="G36">
            <v>0</v>
          </cell>
          <cell r="H36">
            <v>44284</v>
          </cell>
          <cell r="I36">
            <v>0.31141203703703707</v>
          </cell>
          <cell r="J36">
            <v>0.47196759259259258</v>
          </cell>
          <cell r="K36">
            <v>0.48582175925925924</v>
          </cell>
          <cell r="L36">
            <v>0.77260416666666665</v>
          </cell>
          <cell r="N36">
            <v>0.77260416666666665</v>
          </cell>
        </row>
        <row r="37">
          <cell r="A37" t="str">
            <v>V0917612</v>
          </cell>
          <cell r="B37" t="str">
            <v xml:space="preserve">黃文南 </v>
          </cell>
          <cell r="C37" t="str">
            <v>桂武工業區</v>
          </cell>
          <cell r="D37" t="str">
            <v>CPEG越南品質保證處品保五部Netgear課</v>
          </cell>
          <cell r="E37" t="str">
            <v>GWSI-D</v>
          </cell>
          <cell r="F37" t="str">
            <v>正常</v>
          </cell>
          <cell r="G37">
            <v>0</v>
          </cell>
          <cell r="H37">
            <v>44284</v>
          </cell>
          <cell r="I37">
            <v>0.30534722222222221</v>
          </cell>
          <cell r="J37">
            <v>0.46262731481481478</v>
          </cell>
          <cell r="K37">
            <v>0.49031249999999998</v>
          </cell>
          <cell r="L37">
            <v>0.73428240740740736</v>
          </cell>
          <cell r="N37">
            <v>0.73429398148148151</v>
          </cell>
        </row>
        <row r="38">
          <cell r="A38" t="str">
            <v>V0917740</v>
          </cell>
          <cell r="B38" t="str">
            <v xml:space="preserve">賴氏芳 </v>
          </cell>
          <cell r="C38" t="str">
            <v>桂武工業區</v>
          </cell>
          <cell r="D38" t="str">
            <v>CPEG越南品質保證處品保五部Netgear課</v>
          </cell>
          <cell r="E38" t="str">
            <v>N</v>
          </cell>
          <cell r="F38" t="str">
            <v>正常</v>
          </cell>
          <cell r="G38">
            <v>0</v>
          </cell>
          <cell r="H38">
            <v>44284</v>
          </cell>
          <cell r="I38">
            <v>0.80046296296296304</v>
          </cell>
          <cell r="J38">
            <v>0.91666666666666663</v>
          </cell>
          <cell r="K38">
            <v>0.95833333333333337</v>
          </cell>
          <cell r="L38">
            <v>0.26059027777777777</v>
          </cell>
          <cell r="N38">
            <v>0.26059027777777777</v>
          </cell>
        </row>
        <row r="39">
          <cell r="A39" t="str">
            <v>V0917743</v>
          </cell>
          <cell r="B39" t="str">
            <v xml:space="preserve">阮德喜 </v>
          </cell>
          <cell r="C39" t="str">
            <v>桂武工業區</v>
          </cell>
          <cell r="D39" t="str">
            <v>CPEG越南品質保證處品保五部Netgear課</v>
          </cell>
          <cell r="E39" t="str">
            <v>GWSI-D</v>
          </cell>
          <cell r="F39" t="str">
            <v>正常</v>
          </cell>
          <cell r="G39">
            <v>0</v>
          </cell>
          <cell r="H39">
            <v>44284</v>
          </cell>
          <cell r="I39">
            <v>0.30745370370370367</v>
          </cell>
          <cell r="J39">
            <v>0.48648148148148151</v>
          </cell>
          <cell r="K39">
            <v>0.50850694444444444</v>
          </cell>
          <cell r="L39">
            <v>0.75519675925925922</v>
          </cell>
          <cell r="N39">
            <v>0.75519675925925922</v>
          </cell>
        </row>
        <row r="40">
          <cell r="A40" t="str">
            <v>V0918266</v>
          </cell>
          <cell r="B40" t="str">
            <v xml:space="preserve">韋氏芳 </v>
          </cell>
          <cell r="C40" t="str">
            <v>桂武工業區</v>
          </cell>
          <cell r="D40" t="str">
            <v>CPEG越南品質保證處品保五部Netgear課</v>
          </cell>
          <cell r="E40" t="str">
            <v>GWSI-D</v>
          </cell>
          <cell r="F40" t="str">
            <v>正常</v>
          </cell>
          <cell r="G40">
            <v>0</v>
          </cell>
          <cell r="H40">
            <v>44284</v>
          </cell>
          <cell r="I40">
            <v>0.30384259259259261</v>
          </cell>
          <cell r="J40">
            <v>0.47239583333333335</v>
          </cell>
          <cell r="K40">
            <v>0.47989583333333335</v>
          </cell>
          <cell r="L40">
            <v>0.75050925925925915</v>
          </cell>
          <cell r="N40">
            <v>0.7505208333333333</v>
          </cell>
        </row>
        <row r="41">
          <cell r="A41" t="str">
            <v>V0918995</v>
          </cell>
          <cell r="B41" t="str">
            <v xml:space="preserve">梅文越 </v>
          </cell>
          <cell r="C41" t="str">
            <v>桂武工業區</v>
          </cell>
          <cell r="D41" t="str">
            <v>CPEG越南品質保證處品保五部Netgear課</v>
          </cell>
          <cell r="E41" t="str">
            <v>GWOA-D</v>
          </cell>
          <cell r="F41" t="str">
            <v>正常</v>
          </cell>
          <cell r="G41">
            <v>0</v>
          </cell>
          <cell r="H41">
            <v>44284</v>
          </cell>
          <cell r="I41">
            <v>0.33247685185185188</v>
          </cell>
          <cell r="J41">
            <v>0.48043981481481479</v>
          </cell>
          <cell r="K41">
            <v>0.51748842592592592</v>
          </cell>
          <cell r="L41">
            <v>0.76041666666666663</v>
          </cell>
        </row>
        <row r="42">
          <cell r="A42" t="str">
            <v>V0919055</v>
          </cell>
          <cell r="B42" t="str">
            <v xml:space="preserve">阮氏紅 </v>
          </cell>
          <cell r="C42" t="str">
            <v>桂武工業區</v>
          </cell>
          <cell r="D42" t="str">
            <v>CPEG越南品質保證處品保五部Netgear課</v>
          </cell>
          <cell r="E42" t="str">
            <v>GWSI-D</v>
          </cell>
          <cell r="F42" t="str">
            <v>輪班休息</v>
          </cell>
          <cell r="H42">
            <v>44284</v>
          </cell>
        </row>
        <row r="43">
          <cell r="A43" t="str">
            <v>V0919125</v>
          </cell>
          <cell r="B43" t="str">
            <v xml:space="preserve">阮氏紅 </v>
          </cell>
          <cell r="C43" t="str">
            <v>桂武工業區</v>
          </cell>
          <cell r="D43" t="str">
            <v>CPEG越南品質保證處品保五部Netgear課</v>
          </cell>
          <cell r="E43" t="str">
            <v>隨縣班</v>
          </cell>
          <cell r="F43" t="str">
            <v>正常</v>
          </cell>
          <cell r="G43">
            <v>0</v>
          </cell>
          <cell r="H43">
            <v>44284</v>
          </cell>
          <cell r="I43">
            <v>0.31059027777777776</v>
          </cell>
          <cell r="J43">
            <v>0.41666666666666669</v>
          </cell>
          <cell r="K43">
            <v>0.47916666666666669</v>
          </cell>
          <cell r="L43">
            <v>0.79293981481481479</v>
          </cell>
          <cell r="N43">
            <v>0.79293981481481479</v>
          </cell>
        </row>
        <row r="44">
          <cell r="A44" t="str">
            <v>V0920015</v>
          </cell>
          <cell r="B44" t="str">
            <v xml:space="preserve">阮氏團 </v>
          </cell>
          <cell r="C44" t="str">
            <v>桂武工業區</v>
          </cell>
          <cell r="D44" t="str">
            <v>CPEG越南品質保證處品保五部Netgear課</v>
          </cell>
          <cell r="E44" t="str">
            <v>GWSI-D</v>
          </cell>
          <cell r="F44" t="str">
            <v>正常</v>
          </cell>
          <cell r="G44">
            <v>0</v>
          </cell>
          <cell r="H44">
            <v>44284</v>
          </cell>
          <cell r="I44">
            <v>0.31038194444444445</v>
          </cell>
          <cell r="J44">
            <v>0.4664699074074074</v>
          </cell>
          <cell r="K44">
            <v>0.49001157407407409</v>
          </cell>
          <cell r="L44">
            <v>0.77186342592592594</v>
          </cell>
          <cell r="N44">
            <v>0.77188657407407402</v>
          </cell>
        </row>
        <row r="45">
          <cell r="A45" t="str">
            <v>V0920646</v>
          </cell>
          <cell r="B45" t="str">
            <v xml:space="preserve">黃芳英 </v>
          </cell>
          <cell r="C45" t="str">
            <v>桂武工業區</v>
          </cell>
          <cell r="D45" t="str">
            <v>CPEG越南品質保證處品保五部Netgear課</v>
          </cell>
          <cell r="E45" t="str">
            <v>GWSI-D</v>
          </cell>
          <cell r="F45" t="str">
            <v>正常</v>
          </cell>
          <cell r="G45">
            <v>0</v>
          </cell>
          <cell r="H45">
            <v>44284</v>
          </cell>
          <cell r="I45">
            <v>0.30728009259259259</v>
          </cell>
          <cell r="J45">
            <v>0.48503472222222221</v>
          </cell>
          <cell r="K45">
            <v>0.49309027777777775</v>
          </cell>
          <cell r="L45">
            <v>0.77581018518518519</v>
          </cell>
          <cell r="N45">
            <v>0.77581018518518519</v>
          </cell>
        </row>
        <row r="46">
          <cell r="A46" t="str">
            <v>V0923436</v>
          </cell>
          <cell r="B46" t="str">
            <v xml:space="preserve">淩金順 </v>
          </cell>
          <cell r="C46" t="str">
            <v>桂武工業區</v>
          </cell>
          <cell r="D46" t="str">
            <v>CPEG越南品質保證處品保五部Netgear課</v>
          </cell>
          <cell r="E46" t="str">
            <v>GWSI-D</v>
          </cell>
          <cell r="F46" t="str">
            <v>正常</v>
          </cell>
          <cell r="G46">
            <v>0</v>
          </cell>
          <cell r="H46">
            <v>44284</v>
          </cell>
          <cell r="I46">
            <v>0.30762731481481481</v>
          </cell>
          <cell r="J46">
            <v>0.48576388888888888</v>
          </cell>
          <cell r="K46">
            <v>0.50487268518518513</v>
          </cell>
          <cell r="L46">
            <v>0.68564814814814812</v>
          </cell>
        </row>
        <row r="47">
          <cell r="A47" t="str">
            <v>V0923448</v>
          </cell>
          <cell r="B47" t="str">
            <v xml:space="preserve">潘氏征 </v>
          </cell>
          <cell r="C47" t="str">
            <v>桂武工業區</v>
          </cell>
          <cell r="D47" t="str">
            <v>CPEG越南品質保證處品保五部Netgear課</v>
          </cell>
          <cell r="E47" t="str">
            <v>N</v>
          </cell>
          <cell r="F47" t="str">
            <v>正常</v>
          </cell>
          <cell r="G47">
            <v>0</v>
          </cell>
          <cell r="H47">
            <v>44284</v>
          </cell>
          <cell r="I47">
            <v>0.80223379629629632</v>
          </cell>
          <cell r="J47">
            <v>0.98056712962962955</v>
          </cell>
          <cell r="K47">
            <v>0.99291666666666656</v>
          </cell>
          <cell r="L47">
            <v>0.26146990740740744</v>
          </cell>
          <cell r="N47">
            <v>0.26146990740740744</v>
          </cell>
        </row>
        <row r="48">
          <cell r="A48" t="str">
            <v>V0924113</v>
          </cell>
          <cell r="B48" t="str">
            <v xml:space="preserve">武氏蓉 </v>
          </cell>
          <cell r="C48" t="str">
            <v>桂武工業區</v>
          </cell>
          <cell r="D48" t="str">
            <v>CPEG越南品質保證處品保五部Netgear課</v>
          </cell>
          <cell r="E48" t="str">
            <v>GWSI-D</v>
          </cell>
          <cell r="F48" t="str">
            <v>年休假</v>
          </cell>
          <cell r="G48">
            <v>0</v>
          </cell>
          <cell r="H48">
            <v>44284</v>
          </cell>
        </row>
        <row r="49">
          <cell r="A49" t="str">
            <v>V0924601</v>
          </cell>
          <cell r="B49" t="str">
            <v xml:space="preserve">郭文通 </v>
          </cell>
          <cell r="C49" t="str">
            <v>桂武工業區</v>
          </cell>
          <cell r="D49" t="str">
            <v>CPEG越南品質保證處品保五部Netgear課</v>
          </cell>
          <cell r="E49" t="str">
            <v>GWSI-D</v>
          </cell>
          <cell r="F49" t="str">
            <v>輪班休息</v>
          </cell>
          <cell r="H49">
            <v>44284</v>
          </cell>
        </row>
        <row r="50">
          <cell r="A50" t="str">
            <v>V0924605</v>
          </cell>
          <cell r="B50" t="str">
            <v xml:space="preserve">羅明孝 </v>
          </cell>
          <cell r="C50" t="str">
            <v>桂武工業區</v>
          </cell>
          <cell r="D50" t="str">
            <v>CPEG越南品質保證處品保五部Netgear課</v>
          </cell>
          <cell r="E50" t="str">
            <v>GWSI-D</v>
          </cell>
          <cell r="F50" t="str">
            <v>正常</v>
          </cell>
          <cell r="G50">
            <v>0</v>
          </cell>
          <cell r="H50">
            <v>44284</v>
          </cell>
          <cell r="I50">
            <v>0.30869212962962961</v>
          </cell>
          <cell r="J50">
            <v>0.41666666666666669</v>
          </cell>
          <cell r="K50">
            <v>0.45833333333333331</v>
          </cell>
          <cell r="L50">
            <v>0.77857638888888892</v>
          </cell>
          <cell r="N50">
            <v>0.77858796296296295</v>
          </cell>
        </row>
        <row r="51">
          <cell r="A51" t="str">
            <v>V0924839</v>
          </cell>
          <cell r="B51" t="str">
            <v xml:space="preserve">裴氏秋 </v>
          </cell>
          <cell r="C51" t="str">
            <v>桂武工業區</v>
          </cell>
          <cell r="D51" t="str">
            <v>CPEG越南品質保證處品保五部Netgear課</v>
          </cell>
          <cell r="E51" t="str">
            <v>N</v>
          </cell>
          <cell r="F51" t="str">
            <v>正常</v>
          </cell>
          <cell r="G51">
            <v>0</v>
          </cell>
          <cell r="H51">
            <v>44284</v>
          </cell>
          <cell r="I51">
            <v>0.79336805555555545</v>
          </cell>
          <cell r="J51">
            <v>0.99954861111111104</v>
          </cell>
          <cell r="K51">
            <v>1.9722222222222221E-2</v>
          </cell>
          <cell r="L51">
            <v>0.2618402777777778</v>
          </cell>
          <cell r="N51">
            <v>0.26192129629629629</v>
          </cell>
        </row>
        <row r="52">
          <cell r="A52" t="str">
            <v>V0926363</v>
          </cell>
          <cell r="B52" t="str">
            <v xml:space="preserve">黃氏夏 </v>
          </cell>
          <cell r="C52" t="str">
            <v>桂武工業區</v>
          </cell>
          <cell r="D52" t="str">
            <v>CPEG越南品質保證處品保五部Netgear課</v>
          </cell>
          <cell r="E52" t="str">
            <v>GWSI-D</v>
          </cell>
          <cell r="F52" t="str">
            <v>正常</v>
          </cell>
          <cell r="G52">
            <v>0</v>
          </cell>
          <cell r="H52">
            <v>44284</v>
          </cell>
          <cell r="I52">
            <v>0.29234953703703703</v>
          </cell>
          <cell r="J52">
            <v>0.49167824074074074</v>
          </cell>
          <cell r="K52">
            <v>0.51046296296296301</v>
          </cell>
          <cell r="L52">
            <v>0.76120370370370372</v>
          </cell>
          <cell r="N52">
            <v>0.76120370370370372</v>
          </cell>
        </row>
        <row r="53">
          <cell r="A53" t="str">
            <v>V0926368</v>
          </cell>
          <cell r="B53" t="str">
            <v xml:space="preserve">李文軍 </v>
          </cell>
          <cell r="C53" t="str">
            <v>桂武工業區</v>
          </cell>
          <cell r="D53" t="str">
            <v>CPEG越南品質保證處品保五部Netgear課</v>
          </cell>
          <cell r="E53" t="str">
            <v>GWSI-D</v>
          </cell>
          <cell r="F53" t="str">
            <v>正常</v>
          </cell>
          <cell r="G53">
            <v>0</v>
          </cell>
          <cell r="H53">
            <v>44284</v>
          </cell>
          <cell r="I53">
            <v>0.30266203703703703</v>
          </cell>
          <cell r="J53">
            <v>0.46612268518518518</v>
          </cell>
          <cell r="K53">
            <v>0.49806712962962968</v>
          </cell>
          <cell r="L53">
            <v>0.75962962962962965</v>
          </cell>
          <cell r="N53">
            <v>0.75962962962962965</v>
          </cell>
        </row>
        <row r="54">
          <cell r="A54" t="str">
            <v>V0927141</v>
          </cell>
          <cell r="B54" t="str">
            <v xml:space="preserve">阮情松 </v>
          </cell>
          <cell r="C54" t="str">
            <v>桂武工業區</v>
          </cell>
          <cell r="D54" t="str">
            <v>CPEG越南品質保證處品保五部Netgear課</v>
          </cell>
          <cell r="E54" t="str">
            <v>N</v>
          </cell>
          <cell r="F54" t="str">
            <v>正常</v>
          </cell>
          <cell r="G54">
            <v>0</v>
          </cell>
          <cell r="H54">
            <v>44284</v>
          </cell>
          <cell r="I54">
            <v>0.80390046296296302</v>
          </cell>
          <cell r="J54">
            <v>0.97564814814814815</v>
          </cell>
          <cell r="K54">
            <v>0.98616898148148147</v>
          </cell>
          <cell r="L54">
            <v>0.26082175925925927</v>
          </cell>
          <cell r="N54">
            <v>0.26083333333333331</v>
          </cell>
        </row>
        <row r="55">
          <cell r="A55" t="str">
            <v>V0927228</v>
          </cell>
          <cell r="B55" t="str">
            <v xml:space="preserve">裴文同 </v>
          </cell>
          <cell r="C55" t="str">
            <v>桂武工業區</v>
          </cell>
          <cell r="D55" t="str">
            <v>CPEG越南品質保證處品保五部Netgear課</v>
          </cell>
          <cell r="E55" t="str">
            <v>GWSI-D</v>
          </cell>
          <cell r="F55" t="str">
            <v>正常</v>
          </cell>
          <cell r="G55">
            <v>0</v>
          </cell>
          <cell r="H55">
            <v>44284</v>
          </cell>
          <cell r="I55">
            <v>0.30877314814814816</v>
          </cell>
          <cell r="J55">
            <v>0.4710185185185185</v>
          </cell>
          <cell r="K55">
            <v>0.4947685185185185</v>
          </cell>
          <cell r="L55">
            <v>0.80134259259259266</v>
          </cell>
          <cell r="N55">
            <v>0.80189814814814808</v>
          </cell>
        </row>
        <row r="56">
          <cell r="A56" t="str">
            <v>V0928015</v>
          </cell>
          <cell r="B56" t="str">
            <v xml:space="preserve">寧氏思 </v>
          </cell>
          <cell r="C56" t="str">
            <v>桂武工業區</v>
          </cell>
          <cell r="D56" t="str">
            <v>CPEG越南品質保證處品保五部Netgear課</v>
          </cell>
          <cell r="E56" t="str">
            <v>GWSI-D</v>
          </cell>
          <cell r="F56" t="str">
            <v>正常</v>
          </cell>
          <cell r="G56">
            <v>0</v>
          </cell>
          <cell r="H56">
            <v>44284</v>
          </cell>
          <cell r="I56">
            <v>0.30461805555555554</v>
          </cell>
          <cell r="J56">
            <v>0.48619212962962965</v>
          </cell>
          <cell r="K56">
            <v>0.50096064814814811</v>
          </cell>
          <cell r="L56">
            <v>0.77306712962962953</v>
          </cell>
          <cell r="N56">
            <v>0.77306712962962953</v>
          </cell>
        </row>
        <row r="57">
          <cell r="A57" t="str">
            <v>V0928153</v>
          </cell>
          <cell r="B57" t="str">
            <v xml:space="preserve">黃維兄 </v>
          </cell>
          <cell r="C57" t="str">
            <v>桂武工業區</v>
          </cell>
          <cell r="D57" t="str">
            <v>CPEG越南品質保證處品保五部Netgear課</v>
          </cell>
          <cell r="E57" t="str">
            <v>N</v>
          </cell>
          <cell r="F57" t="str">
            <v>正常</v>
          </cell>
          <cell r="G57">
            <v>0</v>
          </cell>
          <cell r="H57">
            <v>44284</v>
          </cell>
          <cell r="I57">
            <v>0.80774305555555559</v>
          </cell>
          <cell r="J57">
            <v>0.9730671296296296</v>
          </cell>
          <cell r="K57">
            <v>3.0787037037037037E-3</v>
          </cell>
          <cell r="L57">
            <v>0.26619212962962963</v>
          </cell>
          <cell r="N57">
            <v>0.26619212962962963</v>
          </cell>
        </row>
        <row r="58">
          <cell r="A58" t="str">
            <v>V0928428</v>
          </cell>
          <cell r="B58" t="str">
            <v xml:space="preserve">阮柏山 </v>
          </cell>
          <cell r="C58" t="str">
            <v>桂武工業區</v>
          </cell>
          <cell r="D58" t="str">
            <v>CPEG越南品質保證處品保五部Netgear課</v>
          </cell>
          <cell r="E58" t="str">
            <v>GWSI-N</v>
          </cell>
          <cell r="F58" t="str">
            <v>輪班休息</v>
          </cell>
          <cell r="H58">
            <v>44284</v>
          </cell>
        </row>
        <row r="59">
          <cell r="A59" t="str">
            <v>V0928977</v>
          </cell>
          <cell r="B59" t="str">
            <v xml:space="preserve">黃氏絨 </v>
          </cell>
          <cell r="C59" t="str">
            <v>桂武工業區</v>
          </cell>
          <cell r="D59" t="str">
            <v>CPEG越南品質保證處品保五部Netgear課</v>
          </cell>
          <cell r="E59" t="str">
            <v>GWSI-D</v>
          </cell>
          <cell r="F59" t="str">
            <v>正常</v>
          </cell>
          <cell r="G59">
            <v>0</v>
          </cell>
          <cell r="H59">
            <v>44284</v>
          </cell>
          <cell r="I59">
            <v>0.30322916666666666</v>
          </cell>
          <cell r="J59">
            <v>0.47236111111111106</v>
          </cell>
          <cell r="K59">
            <v>0.47998842592592594</v>
          </cell>
          <cell r="L59">
            <v>0.77096064814814813</v>
          </cell>
          <cell r="N59">
            <v>0.77097222222222228</v>
          </cell>
        </row>
        <row r="60">
          <cell r="A60" t="str">
            <v>V0929243</v>
          </cell>
          <cell r="B60" t="str">
            <v xml:space="preserve">黃氏清 </v>
          </cell>
          <cell r="C60" t="str">
            <v>桂武工業區</v>
          </cell>
          <cell r="D60" t="str">
            <v>CPEG越南品質保證處品保五部Netgear課</v>
          </cell>
          <cell r="E60" t="str">
            <v>GWSI-N</v>
          </cell>
          <cell r="F60" t="str">
            <v>輪班休息</v>
          </cell>
          <cell r="H60">
            <v>44284</v>
          </cell>
        </row>
        <row r="61">
          <cell r="A61" t="str">
            <v>V0931261</v>
          </cell>
          <cell r="B61" t="str">
            <v xml:space="preserve">鄧氏玄 </v>
          </cell>
          <cell r="C61" t="str">
            <v>桂武工業區</v>
          </cell>
          <cell r="D61" t="str">
            <v>CPEG越南品質保證處品保五部Netgear課</v>
          </cell>
          <cell r="E61" t="str">
            <v>N</v>
          </cell>
          <cell r="F61" t="str">
            <v>正常</v>
          </cell>
          <cell r="G61">
            <v>0</v>
          </cell>
          <cell r="H61">
            <v>44284</v>
          </cell>
          <cell r="I61">
            <v>0.80611111111111111</v>
          </cell>
          <cell r="J61">
            <v>0.99055555555555552</v>
          </cell>
          <cell r="K61">
            <v>5.7407407407407416E-3</v>
          </cell>
          <cell r="L61">
            <v>0.26810185185185187</v>
          </cell>
          <cell r="N61">
            <v>0.26810185185185187</v>
          </cell>
        </row>
        <row r="62">
          <cell r="A62" t="str">
            <v>V0931272</v>
          </cell>
          <cell r="B62" t="str">
            <v xml:space="preserve">阮刻江 </v>
          </cell>
          <cell r="C62" t="str">
            <v>桂武工業區</v>
          </cell>
          <cell r="D62" t="str">
            <v>CPEG越南品質保證處品保五部Netgear課</v>
          </cell>
          <cell r="E62" t="str">
            <v>N</v>
          </cell>
          <cell r="F62" t="str">
            <v>正常</v>
          </cell>
          <cell r="G62">
            <v>0</v>
          </cell>
          <cell r="H62">
            <v>44284</v>
          </cell>
          <cell r="I62">
            <v>0.80849537037037045</v>
          </cell>
          <cell r="J62">
            <v>0.97373842592592597</v>
          </cell>
          <cell r="K62">
            <v>0.99020833333333336</v>
          </cell>
          <cell r="L62">
            <v>0.26138888888888889</v>
          </cell>
          <cell r="N62">
            <v>0.26141203703703703</v>
          </cell>
        </row>
        <row r="63">
          <cell r="A63" t="str">
            <v>V0931343</v>
          </cell>
          <cell r="B63" t="str">
            <v xml:space="preserve">阮玉英 </v>
          </cell>
          <cell r="C63" t="str">
            <v>桂武工業區</v>
          </cell>
          <cell r="D63" t="str">
            <v>CPEG越南品質保證處品保五部Netgear課</v>
          </cell>
          <cell r="E63" t="str">
            <v>GWSI-D</v>
          </cell>
          <cell r="F63" t="str">
            <v>正常</v>
          </cell>
          <cell r="G63">
            <v>0</v>
          </cell>
          <cell r="H63">
            <v>44284</v>
          </cell>
          <cell r="I63">
            <v>0.30310185185185184</v>
          </cell>
          <cell r="J63">
            <v>0.48534722222222221</v>
          </cell>
          <cell r="K63">
            <v>0.50247685185185187</v>
          </cell>
          <cell r="L63">
            <v>0.77525462962962965</v>
          </cell>
          <cell r="N63">
            <v>0.77525462962962965</v>
          </cell>
        </row>
        <row r="64">
          <cell r="A64" t="str">
            <v>V0931489</v>
          </cell>
          <cell r="B64" t="str">
            <v xml:space="preserve">阮光雄 </v>
          </cell>
          <cell r="C64" t="str">
            <v>桂武工業區</v>
          </cell>
          <cell r="D64" t="str">
            <v>CPEG越南品質保證處品保五部Netgear課</v>
          </cell>
          <cell r="E64" t="str">
            <v>N4.0</v>
          </cell>
          <cell r="F64" t="str">
            <v>LV/F4.0</v>
          </cell>
          <cell r="G64">
            <v>150</v>
          </cell>
          <cell r="H64">
            <v>44284</v>
          </cell>
          <cell r="K64">
            <v>0.95991898148148147</v>
          </cell>
          <cell r="L64">
            <v>0.26349537037037035</v>
          </cell>
          <cell r="N64">
            <v>0.26349537037037035</v>
          </cell>
        </row>
        <row r="65">
          <cell r="A65" t="str">
            <v>V0931537</v>
          </cell>
          <cell r="B65" t="str">
            <v xml:space="preserve">阮光世 </v>
          </cell>
          <cell r="C65" t="str">
            <v>桂武工業區</v>
          </cell>
          <cell r="D65" t="str">
            <v>CPEG越南品質保證處品保五部Netgear課</v>
          </cell>
          <cell r="E65" t="str">
            <v>GWSI-D</v>
          </cell>
          <cell r="F65" t="str">
            <v>輪班休息</v>
          </cell>
          <cell r="H65">
            <v>44284</v>
          </cell>
        </row>
        <row r="66">
          <cell r="A66" t="str">
            <v>V0931650</v>
          </cell>
          <cell r="B66" t="str">
            <v xml:space="preserve">何氏江 </v>
          </cell>
          <cell r="C66" t="str">
            <v>桂武工業區</v>
          </cell>
          <cell r="D66" t="str">
            <v>CPEG越南品質保證處品保五部Netgear課</v>
          </cell>
          <cell r="E66" t="str">
            <v>GWSI-D</v>
          </cell>
          <cell r="F66" t="str">
            <v>正常</v>
          </cell>
          <cell r="G66">
            <v>0</v>
          </cell>
          <cell r="H66">
            <v>44284</v>
          </cell>
          <cell r="I66">
            <v>0.29906250000000001</v>
          </cell>
          <cell r="J66">
            <v>0.47365740740740742</v>
          </cell>
          <cell r="K66">
            <v>0.49364583333333334</v>
          </cell>
          <cell r="L66">
            <v>0.70425925925925925</v>
          </cell>
          <cell r="N66">
            <v>0.70425925925925925</v>
          </cell>
        </row>
        <row r="67">
          <cell r="A67" t="str">
            <v>V0936331</v>
          </cell>
          <cell r="B67" t="str">
            <v xml:space="preserve">阮玉洋 </v>
          </cell>
          <cell r="C67" t="str">
            <v>桂武工業區</v>
          </cell>
          <cell r="D67" t="str">
            <v>CPEG越南品質保證處品保五部Netgear課</v>
          </cell>
          <cell r="E67" t="str">
            <v>GWSI-D</v>
          </cell>
          <cell r="F67" t="str">
            <v>正常</v>
          </cell>
          <cell r="G67">
            <v>0</v>
          </cell>
          <cell r="H67">
            <v>44284</v>
          </cell>
          <cell r="I67">
            <v>0.30613425925925924</v>
          </cell>
          <cell r="J67">
            <v>0.48768518518518517</v>
          </cell>
          <cell r="K67">
            <v>0.49813657407407402</v>
          </cell>
          <cell r="L67">
            <v>0.77424768518518527</v>
          </cell>
          <cell r="N67">
            <v>0.77424768518518527</v>
          </cell>
        </row>
        <row r="68">
          <cell r="A68" t="str">
            <v>V0937320</v>
          </cell>
          <cell r="B68" t="str">
            <v xml:space="preserve">梅氏蓉 </v>
          </cell>
          <cell r="C68" t="str">
            <v>桂武工業區</v>
          </cell>
          <cell r="D68" t="str">
            <v>CPEG越南品質保證處品保五部Netgear課</v>
          </cell>
          <cell r="E68" t="str">
            <v>隨縣班</v>
          </cell>
          <cell r="F68" t="str">
            <v>正常</v>
          </cell>
          <cell r="G68">
            <v>0</v>
          </cell>
          <cell r="H68">
            <v>44284</v>
          </cell>
          <cell r="I68">
            <v>0.31065972222222221</v>
          </cell>
          <cell r="J68">
            <v>0.48620370370370369</v>
          </cell>
          <cell r="K68">
            <v>0.50570601851851849</v>
          </cell>
          <cell r="L68">
            <v>0.83940972222222221</v>
          </cell>
          <cell r="N68">
            <v>0.83978009259259256</v>
          </cell>
        </row>
        <row r="69">
          <cell r="A69" t="str">
            <v>V0937337</v>
          </cell>
          <cell r="B69" t="str">
            <v xml:space="preserve">裴秋水 </v>
          </cell>
          <cell r="C69" t="str">
            <v>桂武工業區</v>
          </cell>
          <cell r="D69" t="str">
            <v>CPEG越南品質保證處品保五部Netgear課</v>
          </cell>
          <cell r="E69" t="str">
            <v>GWSI-D</v>
          </cell>
          <cell r="F69" t="str">
            <v>輪班休息</v>
          </cell>
          <cell r="H69">
            <v>44284</v>
          </cell>
        </row>
        <row r="70">
          <cell r="A70" t="str">
            <v>V0937441</v>
          </cell>
          <cell r="B70" t="str">
            <v xml:space="preserve">裴文偉 </v>
          </cell>
          <cell r="C70" t="str">
            <v>桂武工業區</v>
          </cell>
          <cell r="D70" t="str">
            <v>CPEG越南品質保證處品保五部Netgear課</v>
          </cell>
          <cell r="E70" t="str">
            <v>N</v>
          </cell>
          <cell r="F70" t="str">
            <v>正常</v>
          </cell>
          <cell r="G70">
            <v>0</v>
          </cell>
          <cell r="H70">
            <v>44284</v>
          </cell>
          <cell r="I70">
            <v>0.80535879629629636</v>
          </cell>
          <cell r="J70">
            <v>0.96105324074074072</v>
          </cell>
          <cell r="K70">
            <v>0.97164351851851849</v>
          </cell>
          <cell r="L70">
            <v>0.26459490740740738</v>
          </cell>
          <cell r="N70">
            <v>0.26459490740740738</v>
          </cell>
        </row>
        <row r="71">
          <cell r="A71" t="str">
            <v>V0938027</v>
          </cell>
          <cell r="B71" t="str">
            <v xml:space="preserve">杜長宇 </v>
          </cell>
          <cell r="C71" t="str">
            <v>桂武工業區</v>
          </cell>
          <cell r="D71" t="str">
            <v>CPEG越南品質保證處品保五部Netgear課</v>
          </cell>
          <cell r="E71" t="str">
            <v>GWSI-D</v>
          </cell>
          <cell r="F71" t="str">
            <v>正常</v>
          </cell>
          <cell r="G71">
            <v>0</v>
          </cell>
          <cell r="H71">
            <v>44284</v>
          </cell>
          <cell r="I71">
            <v>0.30386574074074074</v>
          </cell>
          <cell r="J71">
            <v>0.46092592592592596</v>
          </cell>
          <cell r="K71">
            <v>0.47712962962962963</v>
          </cell>
          <cell r="L71">
            <v>0.77300925925925934</v>
          </cell>
          <cell r="N71">
            <v>0.77300925925925934</v>
          </cell>
        </row>
        <row r="72">
          <cell r="A72" t="str">
            <v>V0938723</v>
          </cell>
          <cell r="B72" t="str">
            <v xml:space="preserve">何氏紅 </v>
          </cell>
          <cell r="C72" t="str">
            <v>桂武工業區</v>
          </cell>
          <cell r="D72" t="str">
            <v>CPEG越南品質保證處品保五部Netgear課</v>
          </cell>
          <cell r="E72" t="str">
            <v>SI-D TS</v>
          </cell>
          <cell r="F72" t="str">
            <v>N</v>
          </cell>
          <cell r="G72">
            <v>480</v>
          </cell>
          <cell r="H72">
            <v>44284</v>
          </cell>
        </row>
        <row r="73">
          <cell r="A73" t="str">
            <v>V0938759</v>
          </cell>
          <cell r="B73" t="str">
            <v xml:space="preserve">陳氏梅 </v>
          </cell>
          <cell r="C73" t="str">
            <v>桂武工業區</v>
          </cell>
          <cell r="D73" t="str">
            <v>CPEG越南品質保證處品保五部Netgear課</v>
          </cell>
          <cell r="E73" t="str">
            <v>GWSI-D</v>
          </cell>
          <cell r="F73" t="str">
            <v>正常</v>
          </cell>
          <cell r="G73">
            <v>0</v>
          </cell>
          <cell r="H73">
            <v>44284</v>
          </cell>
          <cell r="I73">
            <v>0.29827546296296298</v>
          </cell>
          <cell r="J73">
            <v>0.48679398148148145</v>
          </cell>
          <cell r="K73">
            <v>0.50512731481481488</v>
          </cell>
          <cell r="L73">
            <v>0.78032407407407411</v>
          </cell>
          <cell r="N73">
            <v>0.78032407407407411</v>
          </cell>
        </row>
        <row r="74">
          <cell r="A74" t="str">
            <v>V0938762</v>
          </cell>
          <cell r="B74" t="str">
            <v xml:space="preserve">陳銘河 </v>
          </cell>
          <cell r="C74" t="str">
            <v>桂武工業區</v>
          </cell>
          <cell r="D74" t="str">
            <v>CPEG越南品質保證處品保五部Netgear課</v>
          </cell>
          <cell r="E74" t="str">
            <v>GWSI-D</v>
          </cell>
          <cell r="F74" t="str">
            <v>正常</v>
          </cell>
          <cell r="G74">
            <v>0</v>
          </cell>
          <cell r="H74">
            <v>44284</v>
          </cell>
          <cell r="I74">
            <v>0.30706018518518519</v>
          </cell>
          <cell r="J74">
            <v>0.4591898148148148</v>
          </cell>
          <cell r="K74">
            <v>0.47461805555555553</v>
          </cell>
          <cell r="L74">
            <v>0.78811342592592604</v>
          </cell>
          <cell r="N74">
            <v>0.78811342592592604</v>
          </cell>
        </row>
        <row r="75">
          <cell r="A75" t="str">
            <v>V0939989</v>
          </cell>
          <cell r="B75" t="str">
            <v xml:space="preserve">阮氏紅 </v>
          </cell>
          <cell r="C75" t="str">
            <v>桂武工業區</v>
          </cell>
          <cell r="D75" t="str">
            <v>CPEG越南品質保證處品保五部Netgear課</v>
          </cell>
          <cell r="E75" t="str">
            <v>GWOA-D</v>
          </cell>
          <cell r="F75" t="str">
            <v>正常</v>
          </cell>
          <cell r="G75">
            <v>0</v>
          </cell>
          <cell r="H75">
            <v>44284</v>
          </cell>
          <cell r="I75">
            <v>0.31631944444444443</v>
          </cell>
          <cell r="J75">
            <v>0.4841550925925926</v>
          </cell>
          <cell r="K75">
            <v>0.49952546296296302</v>
          </cell>
          <cell r="L75">
            <v>0.73621527777777773</v>
          </cell>
          <cell r="M75">
            <v>0.75989583333333333</v>
          </cell>
          <cell r="N75">
            <v>0.86490740740740746</v>
          </cell>
        </row>
        <row r="76">
          <cell r="A76" t="str">
            <v>V0940344</v>
          </cell>
          <cell r="B76" t="str">
            <v xml:space="preserve">阮友捷 </v>
          </cell>
          <cell r="C76" t="str">
            <v>桂武工業區</v>
          </cell>
          <cell r="D76" t="str">
            <v>CPEG越南品質保證處品保五部Netgear課</v>
          </cell>
          <cell r="E76" t="str">
            <v>隨縣班</v>
          </cell>
          <cell r="F76" t="str">
            <v>LV/F</v>
          </cell>
          <cell r="G76">
            <v>0</v>
          </cell>
          <cell r="H76">
            <v>44284</v>
          </cell>
          <cell r="K76">
            <v>0.50291666666666668</v>
          </cell>
          <cell r="L76">
            <v>0.73362268518518514</v>
          </cell>
          <cell r="M76">
            <v>0.77364583333333325</v>
          </cell>
          <cell r="N76">
            <v>0.83484953703703713</v>
          </cell>
        </row>
        <row r="77">
          <cell r="A77" t="str">
            <v>V0945677</v>
          </cell>
          <cell r="B77" t="str">
            <v xml:space="preserve">丁光凱 </v>
          </cell>
          <cell r="C77" t="str">
            <v>桂武工業區</v>
          </cell>
          <cell r="D77" t="str">
            <v>CPEG越南品質保證處品保五部Netgear課</v>
          </cell>
          <cell r="E77" t="str">
            <v>N</v>
          </cell>
          <cell r="F77" t="str">
            <v>正常</v>
          </cell>
          <cell r="G77">
            <v>0</v>
          </cell>
          <cell r="H77">
            <v>44284</v>
          </cell>
          <cell r="I77">
            <v>0.79937499999999995</v>
          </cell>
          <cell r="J77">
            <v>0.98719907407407403</v>
          </cell>
          <cell r="K77">
            <v>2.5000000000000001E-3</v>
          </cell>
          <cell r="L77">
            <v>0.26128472222222221</v>
          </cell>
          <cell r="N77">
            <v>0.26128472222222221</v>
          </cell>
        </row>
        <row r="78">
          <cell r="A78" t="str">
            <v>V0949078</v>
          </cell>
          <cell r="B78" t="str">
            <v xml:space="preserve">黃文商 </v>
          </cell>
          <cell r="C78" t="str">
            <v>桂武工業區</v>
          </cell>
          <cell r="D78" t="str">
            <v>CPEG越南品質保證處品保五部Netgear課</v>
          </cell>
          <cell r="E78" t="str">
            <v>N</v>
          </cell>
          <cell r="F78" t="str">
            <v>正常</v>
          </cell>
          <cell r="G78">
            <v>0</v>
          </cell>
          <cell r="H78">
            <v>44284</v>
          </cell>
          <cell r="I78">
            <v>0.81145833333333339</v>
          </cell>
          <cell r="J78">
            <v>0.9673842592592593</v>
          </cell>
          <cell r="K78">
            <v>0.99531249999999993</v>
          </cell>
          <cell r="L78">
            <v>0.27122685185185186</v>
          </cell>
          <cell r="N78">
            <v>0.27122685185185186</v>
          </cell>
        </row>
        <row r="79">
          <cell r="A79" t="str">
            <v>V0949359</v>
          </cell>
          <cell r="B79" t="str">
            <v xml:space="preserve">武氏秋恒 </v>
          </cell>
          <cell r="C79" t="str">
            <v>桂武工業區</v>
          </cell>
          <cell r="D79" t="str">
            <v>CPEG越南品質保證處品保五部Netgear課</v>
          </cell>
          <cell r="E79" t="str">
            <v>隨縣班</v>
          </cell>
          <cell r="F79" t="str">
            <v>正常</v>
          </cell>
          <cell r="G79">
            <v>0</v>
          </cell>
          <cell r="H79">
            <v>44284</v>
          </cell>
          <cell r="I79">
            <v>0.31153935185185183</v>
          </cell>
          <cell r="J79">
            <v>0.4800578703703704</v>
          </cell>
          <cell r="K79">
            <v>0.54056712962962961</v>
          </cell>
          <cell r="L79">
            <v>0.77788194444444436</v>
          </cell>
          <cell r="N79">
            <v>0.77788194444444436</v>
          </cell>
        </row>
        <row r="80">
          <cell r="A80" t="str">
            <v>V0952817</v>
          </cell>
          <cell r="B80" t="str">
            <v xml:space="preserve">楊文光 </v>
          </cell>
          <cell r="C80" t="str">
            <v>桂武工業區</v>
          </cell>
          <cell r="D80" t="str">
            <v>CPEG越南品質保證處品保五部Netgear課</v>
          </cell>
          <cell r="E80" t="str">
            <v>GWSI-D</v>
          </cell>
          <cell r="F80" t="str">
            <v>正常</v>
          </cell>
          <cell r="G80">
            <v>0</v>
          </cell>
          <cell r="H80">
            <v>44284</v>
          </cell>
          <cell r="I80">
            <v>0.30839120370370371</v>
          </cell>
          <cell r="J80">
            <v>0.47203703703703703</v>
          </cell>
          <cell r="K80">
            <v>0.48774305555555553</v>
          </cell>
          <cell r="L80">
            <v>0.77194444444444443</v>
          </cell>
          <cell r="N80">
            <v>0.77196759259259251</v>
          </cell>
        </row>
        <row r="81">
          <cell r="A81" t="str">
            <v>V0952819</v>
          </cell>
          <cell r="B81" t="str">
            <v xml:space="preserve">官文孝 </v>
          </cell>
          <cell r="C81" t="str">
            <v>桂武工業區</v>
          </cell>
          <cell r="D81" t="str">
            <v>CPEG越南品質保證處品保五部Netgear課</v>
          </cell>
          <cell r="E81" t="str">
            <v>GWSI-D</v>
          </cell>
          <cell r="F81" t="str">
            <v>輪班休息</v>
          </cell>
          <cell r="H81">
            <v>44284</v>
          </cell>
        </row>
        <row r="82">
          <cell r="A82" t="str">
            <v>V0954019</v>
          </cell>
          <cell r="B82" t="str">
            <v xml:space="preserve">王氏樂 </v>
          </cell>
          <cell r="C82" t="str">
            <v>桂武工業區</v>
          </cell>
          <cell r="D82" t="str">
            <v>CPEG越南品質保證處品保五部Netgear課</v>
          </cell>
          <cell r="E82" t="str">
            <v>GWSI-D</v>
          </cell>
          <cell r="F82" t="str">
            <v>輪班休息</v>
          </cell>
          <cell r="H82">
            <v>44284</v>
          </cell>
        </row>
        <row r="83">
          <cell r="A83" t="str">
            <v>V0955321</v>
          </cell>
          <cell r="B83" t="str">
            <v xml:space="preserve">范氏蓉 </v>
          </cell>
          <cell r="C83" t="str">
            <v>桂武工業區</v>
          </cell>
          <cell r="D83" t="str">
            <v>CPEG越南品質保證處品保五部Netgear課</v>
          </cell>
          <cell r="E83" t="str">
            <v>N</v>
          </cell>
          <cell r="F83" t="str">
            <v>正常</v>
          </cell>
          <cell r="G83">
            <v>0</v>
          </cell>
          <cell r="H83">
            <v>44284</v>
          </cell>
          <cell r="I83">
            <v>0.80758101851851849</v>
          </cell>
          <cell r="J83">
            <v>0.96577546296296291</v>
          </cell>
          <cell r="K83">
            <v>0.97592592592592586</v>
          </cell>
          <cell r="L83">
            <v>0.20230324074074071</v>
          </cell>
          <cell r="N83">
            <v>0.20371527777777776</v>
          </cell>
        </row>
        <row r="84">
          <cell r="A84" t="str">
            <v>V0955619</v>
          </cell>
          <cell r="B84" t="str">
            <v xml:space="preserve">吳貴貴 </v>
          </cell>
          <cell r="C84" t="str">
            <v>桂武工業區</v>
          </cell>
          <cell r="D84" t="str">
            <v>CPEG越南品質保證處品保五部Netgear課</v>
          </cell>
          <cell r="E84" t="str">
            <v>GWOA-D</v>
          </cell>
          <cell r="F84" t="str">
            <v>正常</v>
          </cell>
          <cell r="G84">
            <v>0</v>
          </cell>
          <cell r="H84">
            <v>44284</v>
          </cell>
          <cell r="I84">
            <v>0.33074074074074072</v>
          </cell>
          <cell r="J84">
            <v>0.48166666666666669</v>
          </cell>
          <cell r="K84">
            <v>0.50112268518518521</v>
          </cell>
          <cell r="L84">
            <v>0.72931712962962969</v>
          </cell>
          <cell r="M84">
            <v>0.80056712962962961</v>
          </cell>
          <cell r="N84">
            <v>0.8862268518518519</v>
          </cell>
        </row>
        <row r="85">
          <cell r="A85" t="str">
            <v>V0956361</v>
          </cell>
          <cell r="B85" t="str">
            <v xml:space="preserve">梁氏平 </v>
          </cell>
          <cell r="C85" t="str">
            <v>桂武工業區</v>
          </cell>
          <cell r="D85" t="str">
            <v>CPEG越南品質保證處品保五部Netgear課</v>
          </cell>
          <cell r="E85" t="str">
            <v>GWSI-N</v>
          </cell>
          <cell r="F85" t="str">
            <v>輪班休息</v>
          </cell>
          <cell r="H85">
            <v>44284</v>
          </cell>
        </row>
        <row r="86">
          <cell r="A86" t="str">
            <v>V0956364</v>
          </cell>
          <cell r="B86" t="str">
            <v xml:space="preserve">黃氏面 </v>
          </cell>
          <cell r="C86" t="str">
            <v>桂武工業區</v>
          </cell>
          <cell r="D86" t="str">
            <v>CPEG越南品質保證處品保五部Netgear課</v>
          </cell>
          <cell r="E86" t="str">
            <v>N</v>
          </cell>
          <cell r="F86" t="str">
            <v>正常</v>
          </cell>
          <cell r="G86">
            <v>0</v>
          </cell>
          <cell r="H86">
            <v>44284</v>
          </cell>
          <cell r="I86">
            <v>0.8041666666666667</v>
          </cell>
          <cell r="J86">
            <v>0.97611111111111104</v>
          </cell>
          <cell r="K86">
            <v>0.99126157407407411</v>
          </cell>
          <cell r="L86">
            <v>0.26150462962962961</v>
          </cell>
          <cell r="N86">
            <v>0.26150462962962961</v>
          </cell>
        </row>
        <row r="87">
          <cell r="A87" t="str">
            <v>V0956368</v>
          </cell>
          <cell r="B87" t="str">
            <v xml:space="preserve">夢氏幸 </v>
          </cell>
          <cell r="C87" t="str">
            <v>桂武工業區</v>
          </cell>
          <cell r="D87" t="str">
            <v>CPEG越南品質保證處品保五部Netgear課</v>
          </cell>
          <cell r="E87" t="str">
            <v>GWSI-D</v>
          </cell>
          <cell r="F87" t="str">
            <v>正常</v>
          </cell>
          <cell r="G87">
            <v>0</v>
          </cell>
          <cell r="H87">
            <v>44284</v>
          </cell>
          <cell r="I87">
            <v>0.30990740740740741</v>
          </cell>
          <cell r="J87">
            <v>0.47136574074074072</v>
          </cell>
          <cell r="K87">
            <v>0.48342592592592593</v>
          </cell>
          <cell r="L87">
            <v>0.77184027777777775</v>
          </cell>
          <cell r="N87">
            <v>0.7718518518518519</v>
          </cell>
        </row>
        <row r="88">
          <cell r="A88" t="str">
            <v>V0956369</v>
          </cell>
          <cell r="B88" t="str">
            <v xml:space="preserve">李氏筏 </v>
          </cell>
          <cell r="C88" t="str">
            <v>桂武工業區</v>
          </cell>
          <cell r="D88" t="str">
            <v>CPEG越南品質保證處品保五部Netgear課</v>
          </cell>
          <cell r="E88" t="str">
            <v>N</v>
          </cell>
          <cell r="F88" t="str">
            <v>正常</v>
          </cell>
          <cell r="G88">
            <v>0</v>
          </cell>
          <cell r="H88">
            <v>44284</v>
          </cell>
          <cell r="I88">
            <v>0.80428240740740742</v>
          </cell>
          <cell r="J88">
            <v>0.97564814814814815</v>
          </cell>
          <cell r="K88">
            <v>0.98990740740740746</v>
          </cell>
          <cell r="L88">
            <v>0.26050925925925927</v>
          </cell>
          <cell r="N88">
            <v>0.26050925925925927</v>
          </cell>
        </row>
        <row r="89">
          <cell r="A89" t="str">
            <v>V0956371</v>
          </cell>
          <cell r="B89" t="str">
            <v xml:space="preserve">盤氏喜 </v>
          </cell>
          <cell r="C89" t="str">
            <v>桂武工業區</v>
          </cell>
          <cell r="D89" t="str">
            <v>CPEG越南品質保證處品保五部Netgear課</v>
          </cell>
          <cell r="E89" t="str">
            <v>N</v>
          </cell>
          <cell r="F89" t="str">
            <v>正常</v>
          </cell>
          <cell r="G89">
            <v>0</v>
          </cell>
          <cell r="H89">
            <v>44284</v>
          </cell>
          <cell r="I89">
            <v>0.80421296296296296</v>
          </cell>
          <cell r="J89">
            <v>0.97605324074074085</v>
          </cell>
          <cell r="K89">
            <v>0.98424768518518524</v>
          </cell>
          <cell r="L89">
            <v>0.26063657407407409</v>
          </cell>
          <cell r="N89">
            <v>0.26063657407407409</v>
          </cell>
        </row>
        <row r="90">
          <cell r="A90" t="str">
            <v>V0956372</v>
          </cell>
          <cell r="B90" t="str">
            <v xml:space="preserve">范氏賢 </v>
          </cell>
          <cell r="C90" t="str">
            <v>桂武工業區</v>
          </cell>
          <cell r="D90" t="str">
            <v>CPEG越南品質保證處品保五部Netgear課</v>
          </cell>
          <cell r="E90" t="str">
            <v>N</v>
          </cell>
          <cell r="F90" t="str">
            <v>正常</v>
          </cell>
          <cell r="G90">
            <v>0</v>
          </cell>
          <cell r="H90">
            <v>44284</v>
          </cell>
          <cell r="I90">
            <v>0.81093749999999998</v>
          </cell>
          <cell r="J90">
            <v>0.91666666666666663</v>
          </cell>
          <cell r="K90">
            <v>0.95833333333333337</v>
          </cell>
          <cell r="L90">
            <v>0.26148148148148148</v>
          </cell>
          <cell r="N90">
            <v>0.26204861111111111</v>
          </cell>
        </row>
        <row r="91">
          <cell r="A91" t="str">
            <v>V0956380</v>
          </cell>
          <cell r="B91" t="str">
            <v xml:space="preserve">陳垂玲 </v>
          </cell>
          <cell r="C91" t="str">
            <v>桂武工業區</v>
          </cell>
          <cell r="D91" t="str">
            <v>CPEG越南品質保證處品保五部Netgear課</v>
          </cell>
          <cell r="E91" t="str">
            <v>N</v>
          </cell>
          <cell r="F91" t="str">
            <v>LV</v>
          </cell>
          <cell r="G91">
            <v>170</v>
          </cell>
          <cell r="H91">
            <v>44284</v>
          </cell>
          <cell r="I91">
            <v>0.7986805555555555</v>
          </cell>
          <cell r="J91">
            <v>0.96089120370370373</v>
          </cell>
          <cell r="L91">
            <v>0.18783564814814815</v>
          </cell>
          <cell r="N91">
            <v>0.18784722222222219</v>
          </cell>
        </row>
        <row r="92">
          <cell r="A92" t="str">
            <v>V0956402</v>
          </cell>
          <cell r="B92" t="str">
            <v xml:space="preserve">裴氏戰 </v>
          </cell>
          <cell r="C92" t="str">
            <v>桂武工業區</v>
          </cell>
          <cell r="D92" t="str">
            <v>CPEG越南品質保證處品保五部Netgear課</v>
          </cell>
          <cell r="E92" t="str">
            <v>N</v>
          </cell>
          <cell r="F92" t="str">
            <v>正常</v>
          </cell>
          <cell r="G92">
            <v>0</v>
          </cell>
          <cell r="H92">
            <v>44284</v>
          </cell>
          <cell r="I92">
            <v>0.80633101851851852</v>
          </cell>
          <cell r="J92">
            <v>0.91666666666666663</v>
          </cell>
          <cell r="K92">
            <v>0.95833333333333337</v>
          </cell>
          <cell r="L92">
            <v>0.17385416666666667</v>
          </cell>
          <cell r="N92">
            <v>0.26305555555555554</v>
          </cell>
        </row>
        <row r="93">
          <cell r="A93" t="str">
            <v>V0957029</v>
          </cell>
          <cell r="B93" t="str">
            <v xml:space="preserve">阮文成 </v>
          </cell>
          <cell r="C93" t="str">
            <v>桂武工業區</v>
          </cell>
          <cell r="D93" t="str">
            <v>CPEG越南品質保證處品保五部Netgear課</v>
          </cell>
          <cell r="E93" t="str">
            <v>隨縣班</v>
          </cell>
          <cell r="F93" t="str">
            <v>正常</v>
          </cell>
          <cell r="G93">
            <v>0</v>
          </cell>
          <cell r="H93">
            <v>44284</v>
          </cell>
          <cell r="I93">
            <v>0.30084490740740738</v>
          </cell>
          <cell r="J93">
            <v>0.48238425925925926</v>
          </cell>
          <cell r="K93">
            <v>0.50292824074074072</v>
          </cell>
          <cell r="L93">
            <v>0.72145833333333342</v>
          </cell>
        </row>
        <row r="94">
          <cell r="A94" t="str">
            <v>V0957231</v>
          </cell>
          <cell r="B94" t="str">
            <v xml:space="preserve">黎氏雲 </v>
          </cell>
          <cell r="C94" t="str">
            <v>桂武工業區</v>
          </cell>
          <cell r="D94" t="str">
            <v>CPEG越南品質保證處品保五部Netgear課</v>
          </cell>
          <cell r="E94" t="str">
            <v>GWOA-D</v>
          </cell>
          <cell r="F94" t="str">
            <v>正常</v>
          </cell>
          <cell r="G94">
            <v>0</v>
          </cell>
          <cell r="H94">
            <v>44284</v>
          </cell>
          <cell r="I94">
            <v>0.33162037037037034</v>
          </cell>
          <cell r="J94">
            <v>0.41666666666666669</v>
          </cell>
          <cell r="K94">
            <v>0.47916666666666669</v>
          </cell>
          <cell r="L94">
            <v>0.75434027777777779</v>
          </cell>
        </row>
        <row r="95">
          <cell r="A95" t="str">
            <v>V0957329</v>
          </cell>
          <cell r="B95" t="str">
            <v xml:space="preserve">阮公明 </v>
          </cell>
          <cell r="C95" t="str">
            <v>桂武工業區</v>
          </cell>
          <cell r="D95" t="str">
            <v>CPEG越南品質保證處品保五部Netgear課</v>
          </cell>
          <cell r="E95" t="str">
            <v>GWSI-D</v>
          </cell>
          <cell r="F95" t="str">
            <v>正常</v>
          </cell>
          <cell r="G95">
            <v>0</v>
          </cell>
          <cell r="H95">
            <v>44284</v>
          </cell>
          <cell r="I95">
            <v>0.29510416666666667</v>
          </cell>
          <cell r="J95">
            <v>0.48525462962962962</v>
          </cell>
          <cell r="K95">
            <v>0.51749999999999996</v>
          </cell>
          <cell r="L95">
            <v>0.75146990740740749</v>
          </cell>
          <cell r="N95">
            <v>0.78976851851851848</v>
          </cell>
        </row>
        <row r="96">
          <cell r="A96" t="str">
            <v>V0957330</v>
          </cell>
          <cell r="B96" t="str">
            <v xml:space="preserve">裴庭俊 </v>
          </cell>
          <cell r="C96" t="str">
            <v>桂武工業區</v>
          </cell>
          <cell r="D96" t="str">
            <v>CPEG越南品質保證處品保五部Netgear課</v>
          </cell>
          <cell r="E96" t="str">
            <v>GWOA-D</v>
          </cell>
          <cell r="F96" t="str">
            <v>正常</v>
          </cell>
          <cell r="G96">
            <v>0</v>
          </cell>
          <cell r="H96">
            <v>44284</v>
          </cell>
          <cell r="I96">
            <v>0.32372685185185185</v>
          </cell>
          <cell r="J96">
            <v>0.48166666666666669</v>
          </cell>
          <cell r="K96">
            <v>0.50414351851851846</v>
          </cell>
          <cell r="L96">
            <v>0.86087962962962961</v>
          </cell>
          <cell r="N96">
            <v>0.86087962962962961</v>
          </cell>
        </row>
        <row r="97">
          <cell r="A97" t="str">
            <v>V0958973</v>
          </cell>
          <cell r="B97" t="str">
            <v xml:space="preserve">杜氏秋 </v>
          </cell>
          <cell r="C97" t="str">
            <v>桂武工業區</v>
          </cell>
          <cell r="D97" t="str">
            <v>CPEG越南品質保證處品保五部Netgear課</v>
          </cell>
          <cell r="E97" t="str">
            <v>隨縣班</v>
          </cell>
          <cell r="F97" t="str">
            <v>婚假</v>
          </cell>
          <cell r="G97">
            <v>0</v>
          </cell>
          <cell r="H97">
            <v>44284</v>
          </cell>
        </row>
        <row r="98">
          <cell r="A98" t="str">
            <v>V0960287</v>
          </cell>
          <cell r="B98" t="str">
            <v xml:space="preserve">陳氏金釵 </v>
          </cell>
          <cell r="C98" t="str">
            <v>桂武工業區</v>
          </cell>
          <cell r="D98" t="str">
            <v>CPEG越南品質保證處品保五部Netgear課</v>
          </cell>
          <cell r="E98" t="str">
            <v>GWSI-D</v>
          </cell>
          <cell r="F98" t="str">
            <v>正常</v>
          </cell>
          <cell r="G98">
            <v>0</v>
          </cell>
          <cell r="H98">
            <v>44284</v>
          </cell>
          <cell r="I98">
            <v>0.30136574074074074</v>
          </cell>
          <cell r="J98">
            <v>0.47836805555555556</v>
          </cell>
          <cell r="K98">
            <v>0.49192129629629627</v>
          </cell>
          <cell r="L98">
            <v>0.77098379629629632</v>
          </cell>
          <cell r="N98">
            <v>0.7710069444444444</v>
          </cell>
        </row>
        <row r="99">
          <cell r="A99" t="str">
            <v>V0960590</v>
          </cell>
          <cell r="B99" t="str">
            <v xml:space="preserve">黃氏玲 </v>
          </cell>
          <cell r="C99" t="str">
            <v>桂武工業區</v>
          </cell>
          <cell r="D99" t="str">
            <v>CPEG越南品質保證處品保五部Netgear課</v>
          </cell>
          <cell r="E99" t="str">
            <v>N</v>
          </cell>
          <cell r="F99" t="str">
            <v>正常</v>
          </cell>
          <cell r="G99">
            <v>0</v>
          </cell>
          <cell r="H99">
            <v>44284</v>
          </cell>
          <cell r="I99">
            <v>0.80668981481481483</v>
          </cell>
          <cell r="J99">
            <v>0.91666666666666663</v>
          </cell>
          <cell r="K99">
            <v>0.95833333333333337</v>
          </cell>
          <cell r="L99">
            <v>0.25005787037037036</v>
          </cell>
          <cell r="N99">
            <v>0.25006944444444446</v>
          </cell>
        </row>
        <row r="100">
          <cell r="A100" t="str">
            <v>V0962309</v>
          </cell>
          <cell r="B100" t="str">
            <v xml:space="preserve">陳氏鮮 </v>
          </cell>
          <cell r="C100" t="str">
            <v>桂武工業區</v>
          </cell>
          <cell r="D100" t="str">
            <v>CPEG越南品質保證處品保五部Netgear課</v>
          </cell>
          <cell r="E100" t="str">
            <v>N</v>
          </cell>
          <cell r="F100" t="str">
            <v>正常</v>
          </cell>
          <cell r="G100">
            <v>0</v>
          </cell>
          <cell r="H100">
            <v>44284</v>
          </cell>
          <cell r="I100">
            <v>0.79737268518518523</v>
          </cell>
          <cell r="J100">
            <v>0.9614583333333333</v>
          </cell>
          <cell r="K100">
            <v>0.9722453703703704</v>
          </cell>
          <cell r="L100">
            <v>0.24129629629629631</v>
          </cell>
          <cell r="N100">
            <v>0.24130787037037038</v>
          </cell>
        </row>
        <row r="101">
          <cell r="A101" t="str">
            <v>V0962559</v>
          </cell>
          <cell r="B101" t="str">
            <v xml:space="preserve">光文大 </v>
          </cell>
          <cell r="C101" t="str">
            <v>桂武工業區</v>
          </cell>
          <cell r="D101" t="str">
            <v>CPEG越南品質保證處品保五部Netgear課</v>
          </cell>
          <cell r="E101" t="str">
            <v>GWSI-D</v>
          </cell>
          <cell r="F101" t="str">
            <v>正常</v>
          </cell>
          <cell r="G101">
            <v>0</v>
          </cell>
          <cell r="H101">
            <v>44284</v>
          </cell>
          <cell r="I101">
            <v>0.30596064814814816</v>
          </cell>
          <cell r="J101">
            <v>0.4617708333333333</v>
          </cell>
          <cell r="K101">
            <v>0.47843750000000002</v>
          </cell>
          <cell r="L101">
            <v>0.77188657407407402</v>
          </cell>
          <cell r="N101">
            <v>0.77192129629629624</v>
          </cell>
        </row>
        <row r="102">
          <cell r="A102" t="str">
            <v>V0962574</v>
          </cell>
          <cell r="B102" t="str">
            <v xml:space="preserve">裴氏情 </v>
          </cell>
          <cell r="C102" t="str">
            <v>桂武工業區</v>
          </cell>
          <cell r="D102" t="str">
            <v>CPEG越南品質保證處品保五部Netgear課</v>
          </cell>
          <cell r="E102" t="str">
            <v>GWOA-D</v>
          </cell>
          <cell r="F102" t="str">
            <v>正常</v>
          </cell>
          <cell r="G102">
            <v>0</v>
          </cell>
          <cell r="H102">
            <v>44284</v>
          </cell>
          <cell r="I102">
            <v>0.31732638888888892</v>
          </cell>
          <cell r="J102">
            <v>0.50285879629629626</v>
          </cell>
          <cell r="K102">
            <v>0.51586805555555559</v>
          </cell>
          <cell r="L102">
            <v>0.74946759259259255</v>
          </cell>
        </row>
        <row r="103">
          <cell r="A103" t="str">
            <v>V0963409</v>
          </cell>
          <cell r="B103" t="str">
            <v xml:space="preserve">阮成倫 </v>
          </cell>
          <cell r="C103" t="str">
            <v>桂武工業區</v>
          </cell>
          <cell r="D103" t="str">
            <v>CPEG越南品質保證處品保五部Netgear課</v>
          </cell>
          <cell r="E103" t="str">
            <v>GWSI-D</v>
          </cell>
          <cell r="F103" t="str">
            <v>正常</v>
          </cell>
          <cell r="G103">
            <v>0</v>
          </cell>
          <cell r="H103">
            <v>44284</v>
          </cell>
          <cell r="I103">
            <v>0.30989583333333331</v>
          </cell>
          <cell r="J103">
            <v>0.46964120370370371</v>
          </cell>
          <cell r="K103">
            <v>0.4990856481481481</v>
          </cell>
          <cell r="L103">
            <v>0.77370370370370367</v>
          </cell>
          <cell r="N103">
            <v>0.77401620370370372</v>
          </cell>
        </row>
        <row r="104">
          <cell r="A104" t="str">
            <v>V0966218</v>
          </cell>
          <cell r="B104" t="str">
            <v xml:space="preserve">李文日 </v>
          </cell>
          <cell r="C104" t="str">
            <v>桂武工業區</v>
          </cell>
          <cell r="D104" t="str">
            <v>CPEG越南品質保證處品保五部Netgear課</v>
          </cell>
          <cell r="E104" t="str">
            <v>GWSI-D</v>
          </cell>
          <cell r="F104" t="str">
            <v>正常</v>
          </cell>
          <cell r="G104">
            <v>0</v>
          </cell>
          <cell r="H104">
            <v>44284</v>
          </cell>
          <cell r="I104">
            <v>0.30472222222222223</v>
          </cell>
          <cell r="J104">
            <v>0.45850694444444445</v>
          </cell>
          <cell r="K104">
            <v>0.47142361111111114</v>
          </cell>
          <cell r="L104">
            <v>0.75236111111111115</v>
          </cell>
          <cell r="N104">
            <v>0.75364583333333324</v>
          </cell>
        </row>
        <row r="105">
          <cell r="A105" t="str">
            <v>V0970855</v>
          </cell>
          <cell r="B105" t="str">
            <v xml:space="preserve">武文忠 </v>
          </cell>
          <cell r="C105" t="str">
            <v>桂武工業區</v>
          </cell>
          <cell r="D105" t="str">
            <v>CPEG越南品質保證處品保五部Netgear課</v>
          </cell>
          <cell r="E105" t="str">
            <v>N</v>
          </cell>
          <cell r="F105" t="str">
            <v>正常</v>
          </cell>
          <cell r="G105">
            <v>0</v>
          </cell>
          <cell r="H105">
            <v>44284</v>
          </cell>
          <cell r="I105">
            <v>0.80920138888888893</v>
          </cell>
          <cell r="J105">
            <v>0.96849537037037037</v>
          </cell>
          <cell r="K105">
            <v>0.99311342592592589</v>
          </cell>
          <cell r="L105">
            <v>0.26109953703703703</v>
          </cell>
          <cell r="N105">
            <v>0.26111111111111113</v>
          </cell>
        </row>
        <row r="106">
          <cell r="A106" t="str">
            <v>V0970882</v>
          </cell>
          <cell r="B106" t="str">
            <v xml:space="preserve">般氏瓊 </v>
          </cell>
          <cell r="C106" t="str">
            <v>桂武工業區</v>
          </cell>
          <cell r="D106" t="str">
            <v>CPEG越南品質保證處品保五部Netgear課</v>
          </cell>
          <cell r="E106" t="str">
            <v>GWSI-D</v>
          </cell>
          <cell r="F106" t="str">
            <v>正常</v>
          </cell>
          <cell r="G106">
            <v>0</v>
          </cell>
          <cell r="H106">
            <v>44284</v>
          </cell>
          <cell r="I106">
            <v>0.30693287037037037</v>
          </cell>
          <cell r="J106">
            <v>0.47991898148148149</v>
          </cell>
          <cell r="K106">
            <v>0.50998842592592586</v>
          </cell>
          <cell r="L106">
            <v>0.75951388888888882</v>
          </cell>
          <cell r="N106">
            <v>0.75951388888888882</v>
          </cell>
        </row>
        <row r="107">
          <cell r="A107" t="str">
            <v>V0970890</v>
          </cell>
          <cell r="B107" t="str">
            <v xml:space="preserve">李文聖 </v>
          </cell>
          <cell r="C107" t="str">
            <v>桂武工業區</v>
          </cell>
          <cell r="D107" t="str">
            <v>CPEG越南品質保證處品保五部Netgear課</v>
          </cell>
          <cell r="E107" t="str">
            <v>GWSI-D</v>
          </cell>
          <cell r="F107" t="str">
            <v>正常</v>
          </cell>
          <cell r="G107">
            <v>0</v>
          </cell>
          <cell r="H107">
            <v>44284</v>
          </cell>
          <cell r="I107">
            <v>0.30038194444444444</v>
          </cell>
          <cell r="J107">
            <v>0.47207175925925932</v>
          </cell>
          <cell r="K107">
            <v>0.49471064814814819</v>
          </cell>
          <cell r="L107">
            <v>0.78459490740740734</v>
          </cell>
          <cell r="N107">
            <v>0.78459490740740734</v>
          </cell>
        </row>
        <row r="108">
          <cell r="A108" t="str">
            <v>V0972708</v>
          </cell>
          <cell r="B108" t="str">
            <v xml:space="preserve">農氏秋香 </v>
          </cell>
          <cell r="C108" t="str">
            <v>桂武工業區</v>
          </cell>
          <cell r="D108" t="str">
            <v>CPEG越南品質保證處品保五部Netgear課</v>
          </cell>
          <cell r="E108" t="str">
            <v>N</v>
          </cell>
          <cell r="F108" t="str">
            <v>正常</v>
          </cell>
          <cell r="G108">
            <v>0</v>
          </cell>
          <cell r="H108">
            <v>44284</v>
          </cell>
          <cell r="I108">
            <v>0.79982638888888891</v>
          </cell>
          <cell r="J108">
            <v>0.94640046296296287</v>
          </cell>
          <cell r="K108">
            <v>0.95726851851851846</v>
          </cell>
          <cell r="L108">
            <v>0.31281249999999999</v>
          </cell>
          <cell r="N108">
            <v>0.31282407407407409</v>
          </cell>
        </row>
        <row r="109">
          <cell r="A109" t="str">
            <v>V0973917</v>
          </cell>
          <cell r="B109" t="str">
            <v xml:space="preserve">丁文山 </v>
          </cell>
          <cell r="C109" t="str">
            <v>桂武工業區</v>
          </cell>
          <cell r="D109" t="str">
            <v>CPEG越南品質保證處品保五部Netgear課</v>
          </cell>
          <cell r="E109" t="str">
            <v>GWSI-N</v>
          </cell>
          <cell r="F109" t="str">
            <v>病假</v>
          </cell>
          <cell r="G109">
            <v>0</v>
          </cell>
          <cell r="H109">
            <v>44284</v>
          </cell>
        </row>
        <row r="110">
          <cell r="A110" t="str">
            <v>V0974388</v>
          </cell>
          <cell r="B110" t="str">
            <v xml:space="preserve">阮清新 </v>
          </cell>
          <cell r="C110" t="str">
            <v>桂武工業區</v>
          </cell>
          <cell r="D110" t="str">
            <v>CPEG越南品質保證處品保五部Netgear課</v>
          </cell>
          <cell r="E110" t="str">
            <v>GWSI-D</v>
          </cell>
          <cell r="F110" t="str">
            <v>正常</v>
          </cell>
          <cell r="G110">
            <v>0</v>
          </cell>
          <cell r="H110">
            <v>44284</v>
          </cell>
          <cell r="I110">
            <v>0.31067129629629631</v>
          </cell>
          <cell r="J110">
            <v>0.47120370370370374</v>
          </cell>
          <cell r="K110">
            <v>0.48694444444444446</v>
          </cell>
          <cell r="L110">
            <v>0.75018518518518518</v>
          </cell>
          <cell r="N110">
            <v>0.75024305555555548</v>
          </cell>
        </row>
        <row r="111">
          <cell r="A111" t="str">
            <v>V0975131</v>
          </cell>
          <cell r="B111" t="str">
            <v xml:space="preserve">鄧光世 </v>
          </cell>
          <cell r="C111" t="str">
            <v>桂武工業區</v>
          </cell>
          <cell r="D111" t="str">
            <v>CPEG越南品質保證處品保五部Netgear課</v>
          </cell>
          <cell r="E111" t="str">
            <v>GWSI-D</v>
          </cell>
          <cell r="F111" t="str">
            <v>正常</v>
          </cell>
          <cell r="G111">
            <v>0</v>
          </cell>
          <cell r="H111">
            <v>44284</v>
          </cell>
          <cell r="I111">
            <v>0.30275462962962962</v>
          </cell>
          <cell r="J111">
            <v>0.47091435185185188</v>
          </cell>
          <cell r="K111">
            <v>0.48697916666666669</v>
          </cell>
          <cell r="L111">
            <v>0.75016203703703699</v>
          </cell>
          <cell r="N111">
            <v>0.75016203703703699</v>
          </cell>
        </row>
        <row r="112">
          <cell r="A112" t="str">
            <v>V0976017</v>
          </cell>
          <cell r="B112" t="str">
            <v xml:space="preserve">丁氏嚴 </v>
          </cell>
          <cell r="C112" t="str">
            <v>桂武工業區</v>
          </cell>
          <cell r="D112" t="str">
            <v>CPEG越南品質保證處品保五部Netgear課</v>
          </cell>
          <cell r="E112" t="str">
            <v>N</v>
          </cell>
          <cell r="F112" t="str">
            <v>正常</v>
          </cell>
          <cell r="G112">
            <v>0</v>
          </cell>
          <cell r="H112">
            <v>44284</v>
          </cell>
          <cell r="I112">
            <v>0.80211805555555549</v>
          </cell>
          <cell r="J112">
            <v>0.96974537037037034</v>
          </cell>
          <cell r="K112">
            <v>0.98019675925925931</v>
          </cell>
          <cell r="L112">
            <v>0.26052083333333337</v>
          </cell>
          <cell r="N112">
            <v>0.26314814814814813</v>
          </cell>
        </row>
        <row r="113">
          <cell r="A113" t="str">
            <v>V0977034</v>
          </cell>
          <cell r="B113" t="str">
            <v xml:space="preserve">梅氏香 </v>
          </cell>
          <cell r="C113" t="str">
            <v>桂武工業區</v>
          </cell>
          <cell r="D113" t="str">
            <v>CPEG越南品質保證處品保五部Netgear課</v>
          </cell>
          <cell r="E113" t="str">
            <v>GWOA-D</v>
          </cell>
          <cell r="F113" t="str">
            <v>正常</v>
          </cell>
          <cell r="G113">
            <v>0</v>
          </cell>
          <cell r="H113">
            <v>44284</v>
          </cell>
          <cell r="I113">
            <v>0.3323726851851852</v>
          </cell>
          <cell r="J113">
            <v>0.47996527777777781</v>
          </cell>
          <cell r="K113">
            <v>0.517511574074074</v>
          </cell>
          <cell r="L113">
            <v>0.81765046296296295</v>
          </cell>
          <cell r="N113">
            <v>0.81800925925925927</v>
          </cell>
        </row>
        <row r="114">
          <cell r="A114" t="str">
            <v>V0978436</v>
          </cell>
          <cell r="B114" t="str">
            <v xml:space="preserve">裴文凱 </v>
          </cell>
          <cell r="C114" t="str">
            <v>桂武工業區</v>
          </cell>
          <cell r="D114" t="str">
            <v>CPEG越南品質保證處品保五部Netgear課</v>
          </cell>
          <cell r="E114" t="str">
            <v>N</v>
          </cell>
          <cell r="F114" t="str">
            <v>正常</v>
          </cell>
          <cell r="G114">
            <v>0</v>
          </cell>
          <cell r="H114">
            <v>44284</v>
          </cell>
          <cell r="I114">
            <v>0.79879629629629623</v>
          </cell>
          <cell r="J114">
            <v>0.96825231481481477</v>
          </cell>
          <cell r="K114">
            <v>0.98289351851851858</v>
          </cell>
          <cell r="L114">
            <v>0.26245370370370369</v>
          </cell>
          <cell r="N114">
            <v>0.26245370370370369</v>
          </cell>
        </row>
        <row r="115">
          <cell r="A115" t="str">
            <v>V0981679</v>
          </cell>
          <cell r="B115" t="str">
            <v xml:space="preserve">丁功合 </v>
          </cell>
          <cell r="C115" t="str">
            <v>桂武工業區</v>
          </cell>
          <cell r="D115" t="str">
            <v>CPEG越南品質保證處品保五部Netgear課</v>
          </cell>
          <cell r="E115" t="str">
            <v>N</v>
          </cell>
          <cell r="F115" t="str">
            <v>正常</v>
          </cell>
          <cell r="G115">
            <v>0</v>
          </cell>
          <cell r="H115">
            <v>44284</v>
          </cell>
          <cell r="I115">
            <v>0.80768518518518517</v>
          </cell>
          <cell r="J115">
            <v>0.96923611111111108</v>
          </cell>
          <cell r="K115">
            <v>0.98994212962962969</v>
          </cell>
          <cell r="L115">
            <v>0.25818287037037035</v>
          </cell>
          <cell r="N115">
            <v>0.26349537037037035</v>
          </cell>
        </row>
        <row r="116">
          <cell r="A116" t="str">
            <v>V0983094</v>
          </cell>
          <cell r="B116" t="str">
            <v xml:space="preserve">郭文天 </v>
          </cell>
          <cell r="C116" t="str">
            <v>桂武工業區</v>
          </cell>
          <cell r="D116" t="str">
            <v>CPEG越南品質保證處品保五部Netgear課</v>
          </cell>
          <cell r="E116" t="str">
            <v>GWSI-N</v>
          </cell>
          <cell r="F116" t="str">
            <v>年休假</v>
          </cell>
          <cell r="G116">
            <v>0</v>
          </cell>
          <cell r="H116">
            <v>44284</v>
          </cell>
        </row>
        <row r="117">
          <cell r="A117" t="str">
            <v>V0983105</v>
          </cell>
          <cell r="B117" t="str">
            <v xml:space="preserve">劉文和 </v>
          </cell>
          <cell r="C117" t="str">
            <v>桂武工業區</v>
          </cell>
          <cell r="D117" t="str">
            <v>CPEG越南品質保證處品保五部Netgear課</v>
          </cell>
          <cell r="E117" t="str">
            <v>GWSI-D</v>
          </cell>
          <cell r="F117" t="str">
            <v>正常</v>
          </cell>
          <cell r="G117">
            <v>0</v>
          </cell>
          <cell r="H117">
            <v>44284</v>
          </cell>
          <cell r="I117">
            <v>0.29499999999999998</v>
          </cell>
          <cell r="J117">
            <v>0.48614583333333333</v>
          </cell>
          <cell r="K117">
            <v>0.50861111111111112</v>
          </cell>
          <cell r="L117">
            <v>0.77322916666666675</v>
          </cell>
          <cell r="N117">
            <v>0.77322916666666675</v>
          </cell>
        </row>
        <row r="118">
          <cell r="A118" t="str">
            <v>V0985467</v>
          </cell>
          <cell r="B118" t="str">
            <v xml:space="preserve">阮氏心 </v>
          </cell>
          <cell r="C118" t="str">
            <v>桂武工業區</v>
          </cell>
          <cell r="D118" t="str">
            <v>CPEG越南品質保證處品保五部Netgear課</v>
          </cell>
          <cell r="E118" t="str">
            <v>GWOA-D</v>
          </cell>
          <cell r="F118" t="str">
            <v>年休假</v>
          </cell>
          <cell r="G118">
            <v>0</v>
          </cell>
          <cell r="H118">
            <v>44284</v>
          </cell>
        </row>
        <row r="119">
          <cell r="A119" t="str">
            <v>V0985872</v>
          </cell>
          <cell r="B119" t="str">
            <v xml:space="preserve">丁氏秋 </v>
          </cell>
          <cell r="C119" t="str">
            <v>桂武工業區</v>
          </cell>
          <cell r="D119" t="str">
            <v>CPEG越南品質保證處品保五部Netgear課</v>
          </cell>
          <cell r="E119" t="str">
            <v>GWSMT-DC</v>
          </cell>
          <cell r="F119" t="str">
            <v>正常</v>
          </cell>
          <cell r="G119">
            <v>0</v>
          </cell>
          <cell r="H119">
            <v>44284</v>
          </cell>
          <cell r="I119">
            <v>0.29723379629629632</v>
          </cell>
          <cell r="J119">
            <v>0.46679398148148149</v>
          </cell>
          <cell r="K119">
            <v>0.48906250000000001</v>
          </cell>
          <cell r="L119">
            <v>0.81395833333333334</v>
          </cell>
          <cell r="N119">
            <v>0.81396990740740749</v>
          </cell>
        </row>
        <row r="120">
          <cell r="A120" t="str">
            <v>V0986487</v>
          </cell>
          <cell r="B120" t="str">
            <v xml:space="preserve">荷氏閑 </v>
          </cell>
          <cell r="C120" t="str">
            <v>桂武工業區</v>
          </cell>
          <cell r="D120" t="str">
            <v>CPEG越南品質保證處品保五部Netgear課</v>
          </cell>
          <cell r="E120" t="str">
            <v>GWSI-D</v>
          </cell>
          <cell r="F120" t="str">
            <v>正常</v>
          </cell>
          <cell r="G120">
            <v>0</v>
          </cell>
          <cell r="H120">
            <v>44284</v>
          </cell>
          <cell r="I120">
            <v>0.29902777777777778</v>
          </cell>
          <cell r="J120">
            <v>0.48844907407407406</v>
          </cell>
          <cell r="K120">
            <v>0.52099537037037036</v>
          </cell>
          <cell r="L120">
            <v>0.75700231481481473</v>
          </cell>
          <cell r="N120">
            <v>0.75700231481481473</v>
          </cell>
        </row>
        <row r="121">
          <cell r="A121" t="str">
            <v>V0988047</v>
          </cell>
          <cell r="B121" t="str">
            <v xml:space="preserve">陳氏草原 </v>
          </cell>
          <cell r="C121" t="str">
            <v>桂武工業區</v>
          </cell>
          <cell r="D121" t="str">
            <v>CPEG越南品質保證處品保五部Netgear課</v>
          </cell>
          <cell r="E121" t="str">
            <v>隨縣班</v>
          </cell>
          <cell r="F121" t="str">
            <v>正常</v>
          </cell>
          <cell r="G121">
            <v>0</v>
          </cell>
          <cell r="H121">
            <v>44284</v>
          </cell>
          <cell r="I121">
            <v>0.3092361111111111</v>
          </cell>
          <cell r="J121">
            <v>0.47995370370370366</v>
          </cell>
          <cell r="K121">
            <v>0.53900462962962969</v>
          </cell>
          <cell r="L121">
            <v>0.7249537037037036</v>
          </cell>
          <cell r="M121">
            <v>0.73775462962962957</v>
          </cell>
          <cell r="N121">
            <v>0.7931597222222222</v>
          </cell>
        </row>
        <row r="122">
          <cell r="A122" t="str">
            <v>V0988069</v>
          </cell>
          <cell r="B122" t="str">
            <v xml:space="preserve">阮德雄 </v>
          </cell>
          <cell r="C122" t="str">
            <v>桂武工業區</v>
          </cell>
          <cell r="D122" t="str">
            <v>CPEG越南品質保證處品保五部Netgear課</v>
          </cell>
          <cell r="E122" t="str">
            <v>N</v>
          </cell>
          <cell r="F122" t="str">
            <v>正常</v>
          </cell>
          <cell r="G122">
            <v>0</v>
          </cell>
          <cell r="H122">
            <v>44284</v>
          </cell>
          <cell r="I122">
            <v>0.80313657407407402</v>
          </cell>
          <cell r="J122">
            <v>0.97253472222222215</v>
          </cell>
          <cell r="K122">
            <v>0.99532407407407408</v>
          </cell>
          <cell r="L122">
            <v>0.19280092592592593</v>
          </cell>
          <cell r="N122">
            <v>0.19280092592592593</v>
          </cell>
        </row>
        <row r="123">
          <cell r="A123" t="str">
            <v>V0988944</v>
          </cell>
          <cell r="B123" t="str">
            <v xml:space="preserve">黎氏書 </v>
          </cell>
          <cell r="C123" t="str">
            <v>桂武工業區</v>
          </cell>
          <cell r="D123" t="str">
            <v>CPEG越南品質保證處品保五部Netgear課</v>
          </cell>
          <cell r="E123" t="str">
            <v>GWOA-D</v>
          </cell>
          <cell r="F123" t="str">
            <v>正常</v>
          </cell>
          <cell r="G123">
            <v>0</v>
          </cell>
          <cell r="H123">
            <v>44284</v>
          </cell>
          <cell r="I123">
            <v>0.33101851851851855</v>
          </cell>
          <cell r="J123">
            <v>0.48006944444444444</v>
          </cell>
          <cell r="K123">
            <v>0.5018055555555555</v>
          </cell>
          <cell r="L123">
            <v>0.74144675925925929</v>
          </cell>
        </row>
        <row r="124">
          <cell r="A124" t="str">
            <v>V0990847</v>
          </cell>
          <cell r="B124" t="str">
            <v xml:space="preserve">阮氏合 </v>
          </cell>
          <cell r="C124" t="str">
            <v>桂武工業區</v>
          </cell>
          <cell r="D124" t="str">
            <v>CPEG越南品質保證處品保五部Netgear課</v>
          </cell>
          <cell r="E124" t="str">
            <v>GWOA-D</v>
          </cell>
          <cell r="F124" t="str">
            <v>正常</v>
          </cell>
          <cell r="G124">
            <v>0</v>
          </cell>
          <cell r="H124">
            <v>44284</v>
          </cell>
          <cell r="I124">
            <v>0.33090277777777777</v>
          </cell>
          <cell r="J124">
            <v>0.48093750000000002</v>
          </cell>
          <cell r="K124">
            <v>0.49466435185185187</v>
          </cell>
          <cell r="L124">
            <v>0.81974537037037043</v>
          </cell>
          <cell r="N124">
            <v>0.81974537037037043</v>
          </cell>
        </row>
        <row r="125">
          <cell r="A125" t="str">
            <v>V0990936</v>
          </cell>
          <cell r="B125" t="str">
            <v xml:space="preserve">武俊勇 </v>
          </cell>
          <cell r="C125" t="str">
            <v>桂武工業區</v>
          </cell>
          <cell r="D125" t="str">
            <v>CPEG越南品質保證處品保五部Netgear課</v>
          </cell>
          <cell r="E125" t="str">
            <v>GWOA-D</v>
          </cell>
          <cell r="F125" t="str">
            <v>正常</v>
          </cell>
          <cell r="G125">
            <v>0</v>
          </cell>
          <cell r="H125">
            <v>44284</v>
          </cell>
          <cell r="I125">
            <v>0.33060185185185187</v>
          </cell>
          <cell r="J125">
            <v>0.4810532407407408</v>
          </cell>
          <cell r="K125">
            <v>0.49959490740740736</v>
          </cell>
          <cell r="L125">
            <v>0.7540162037037037</v>
          </cell>
        </row>
        <row r="126">
          <cell r="A126" t="str">
            <v>V0990950</v>
          </cell>
          <cell r="B126" t="str">
            <v xml:space="preserve">張河越英 </v>
          </cell>
          <cell r="C126" t="str">
            <v>桂武工業區</v>
          </cell>
          <cell r="D126" t="str">
            <v>CPEG越南品質保證處品保五部Netgear課</v>
          </cell>
          <cell r="E126" t="str">
            <v>隨縣班</v>
          </cell>
          <cell r="F126" t="str">
            <v>正常</v>
          </cell>
          <cell r="G126">
            <v>0</v>
          </cell>
          <cell r="H126">
            <v>44284</v>
          </cell>
          <cell r="I126">
            <v>0.29818287037037033</v>
          </cell>
          <cell r="J126">
            <v>0.48009259259259257</v>
          </cell>
          <cell r="K126">
            <v>0.50289351851851849</v>
          </cell>
          <cell r="L126">
            <v>0.73020833333333324</v>
          </cell>
        </row>
        <row r="127">
          <cell r="A127" t="str">
            <v>V0991027</v>
          </cell>
          <cell r="B127" t="str">
            <v xml:space="preserve">黎氏玄 </v>
          </cell>
          <cell r="C127" t="str">
            <v>桂武工業區</v>
          </cell>
          <cell r="D127" t="str">
            <v>CPEG越南品質保證處品保五部Netgear課</v>
          </cell>
          <cell r="E127" t="str">
            <v>隨縣班</v>
          </cell>
          <cell r="F127" t="str">
            <v>正常</v>
          </cell>
          <cell r="G127">
            <v>0</v>
          </cell>
          <cell r="H127">
            <v>44284</v>
          </cell>
          <cell r="I127">
            <v>0.30494212962962963</v>
          </cell>
          <cell r="J127">
            <v>0.4824074074074074</v>
          </cell>
          <cell r="K127">
            <v>0.49966435185185182</v>
          </cell>
          <cell r="L127">
            <v>0.75407407407407412</v>
          </cell>
          <cell r="N127">
            <v>0.75407407407407412</v>
          </cell>
        </row>
        <row r="128">
          <cell r="A128" t="str">
            <v>V0991233</v>
          </cell>
          <cell r="B128" t="str">
            <v xml:space="preserve">覃氏沉 </v>
          </cell>
          <cell r="C128" t="str">
            <v>桂武工業區</v>
          </cell>
          <cell r="D128" t="str">
            <v>CPEG越南品質保證處品保五部Netgear課</v>
          </cell>
          <cell r="E128" t="str">
            <v>GWSI-D</v>
          </cell>
          <cell r="F128" t="str">
            <v>正常</v>
          </cell>
          <cell r="G128">
            <v>0</v>
          </cell>
          <cell r="H128">
            <v>44284</v>
          </cell>
          <cell r="I128">
            <v>0.30927083333333333</v>
          </cell>
          <cell r="J128">
            <v>0.4852893518518519</v>
          </cell>
          <cell r="K128">
            <v>0.50888888888888884</v>
          </cell>
          <cell r="L128">
            <v>0.77561342592592597</v>
          </cell>
          <cell r="N128">
            <v>0.77561342592592597</v>
          </cell>
        </row>
        <row r="129">
          <cell r="A129" t="str">
            <v>V0991258</v>
          </cell>
          <cell r="B129" t="str">
            <v xml:space="preserve">黎氏麗芝 </v>
          </cell>
          <cell r="C129" t="str">
            <v>桂武工業區</v>
          </cell>
          <cell r="D129" t="str">
            <v>CPEG越南品質保證處品保五部Netgear課</v>
          </cell>
          <cell r="E129" t="str">
            <v>隨縣班</v>
          </cell>
          <cell r="F129" t="str">
            <v>正常</v>
          </cell>
          <cell r="G129">
            <v>0</v>
          </cell>
          <cell r="H129">
            <v>44284</v>
          </cell>
          <cell r="I129">
            <v>0.301875</v>
          </cell>
          <cell r="J129">
            <v>0.47995370370370366</v>
          </cell>
          <cell r="K129">
            <v>0.54005787037037034</v>
          </cell>
          <cell r="L129">
            <v>0.79339120370370375</v>
          </cell>
          <cell r="N129">
            <v>0.79339120370370375</v>
          </cell>
        </row>
        <row r="130">
          <cell r="A130" t="str">
            <v>V0991259</v>
          </cell>
          <cell r="B130" t="str">
            <v xml:space="preserve">阮文忠 </v>
          </cell>
          <cell r="C130" t="str">
            <v>桂武工業區</v>
          </cell>
          <cell r="D130" t="str">
            <v>CPEG越南品質保證處品保五部Netgear課</v>
          </cell>
          <cell r="E130" t="str">
            <v>N</v>
          </cell>
          <cell r="F130" t="str">
            <v>正常</v>
          </cell>
          <cell r="G130">
            <v>0</v>
          </cell>
          <cell r="H130">
            <v>44284</v>
          </cell>
          <cell r="I130">
            <v>0.81109953703703708</v>
          </cell>
          <cell r="J130">
            <v>0.9711574074074073</v>
          </cell>
          <cell r="K130">
            <v>0.99534722222222216</v>
          </cell>
          <cell r="L130">
            <v>0.25164351851851852</v>
          </cell>
          <cell r="N130">
            <v>0.25164351851851852</v>
          </cell>
        </row>
        <row r="131">
          <cell r="A131" t="str">
            <v>V0991260</v>
          </cell>
          <cell r="B131" t="str">
            <v xml:space="preserve">阮氏瓊 </v>
          </cell>
          <cell r="C131" t="str">
            <v>桂武工業區</v>
          </cell>
          <cell r="D131" t="str">
            <v>CPEG越南品質保證處品保五部Netgear課</v>
          </cell>
          <cell r="E131" t="str">
            <v>隨縣班</v>
          </cell>
          <cell r="F131" t="str">
            <v>年休假</v>
          </cell>
          <cell r="G131">
            <v>0</v>
          </cell>
          <cell r="H131">
            <v>44284</v>
          </cell>
        </row>
        <row r="132">
          <cell r="A132" t="str">
            <v>V0991261</v>
          </cell>
          <cell r="B132" t="str">
            <v xml:space="preserve">阮氏好 </v>
          </cell>
          <cell r="C132" t="str">
            <v>桂武工業區</v>
          </cell>
          <cell r="D132" t="str">
            <v>CPEG越南品質保證處品保五部Netgear課</v>
          </cell>
          <cell r="E132" t="str">
            <v>GWOA-D</v>
          </cell>
          <cell r="F132" t="str">
            <v>年休假</v>
          </cell>
          <cell r="G132">
            <v>0</v>
          </cell>
          <cell r="H132">
            <v>44284</v>
          </cell>
        </row>
        <row r="133">
          <cell r="A133" t="str">
            <v>V0993425</v>
          </cell>
          <cell r="B133" t="str">
            <v xml:space="preserve">阮氏香 </v>
          </cell>
          <cell r="C133" t="str">
            <v>桂武工業區</v>
          </cell>
          <cell r="D133" t="str">
            <v>CPEG越南品質保證處品保五部Netgear課</v>
          </cell>
          <cell r="E133" t="str">
            <v>N</v>
          </cell>
          <cell r="F133" t="str">
            <v>正常</v>
          </cell>
          <cell r="G133">
            <v>0</v>
          </cell>
          <cell r="H133">
            <v>44284</v>
          </cell>
          <cell r="I133">
            <v>0.8002893518518519</v>
          </cell>
          <cell r="J133">
            <v>0.98964120370370379</v>
          </cell>
          <cell r="K133">
            <v>7.5347222222222213E-3</v>
          </cell>
          <cell r="L133">
            <v>0.26925925925925925</v>
          </cell>
          <cell r="N133">
            <v>0.26931712962962961</v>
          </cell>
        </row>
        <row r="134">
          <cell r="A134" t="str">
            <v>V0993814</v>
          </cell>
          <cell r="B134" t="str">
            <v xml:space="preserve">杜明創 </v>
          </cell>
          <cell r="C134" t="str">
            <v>桂武工業區</v>
          </cell>
          <cell r="D134" t="str">
            <v>CPEG越南品質保證處品保五部Netgear課</v>
          </cell>
          <cell r="E134" t="str">
            <v>N</v>
          </cell>
          <cell r="F134" t="str">
            <v>正常</v>
          </cell>
          <cell r="G134">
            <v>0</v>
          </cell>
          <cell r="H134">
            <v>44284</v>
          </cell>
          <cell r="I134">
            <v>0.7981597222222222</v>
          </cell>
          <cell r="J134">
            <v>0.96430555555555564</v>
          </cell>
          <cell r="K134">
            <v>0.98119212962962965</v>
          </cell>
          <cell r="L134">
            <v>0.26564814814814813</v>
          </cell>
          <cell r="N134">
            <v>0.26564814814814813</v>
          </cell>
        </row>
        <row r="135">
          <cell r="A135" t="str">
            <v>V0994762</v>
          </cell>
          <cell r="B135" t="str">
            <v xml:space="preserve">潘玉勝 </v>
          </cell>
          <cell r="C135" t="str">
            <v>桂武工業區</v>
          </cell>
          <cell r="D135" t="str">
            <v>CPEG越南品質保證處品保五部Netgear課</v>
          </cell>
          <cell r="E135" t="str">
            <v>GWSI-D</v>
          </cell>
          <cell r="F135" t="str">
            <v>正常</v>
          </cell>
          <cell r="G135">
            <v>0</v>
          </cell>
          <cell r="H135">
            <v>44284</v>
          </cell>
          <cell r="I135">
            <v>0.30596064814814816</v>
          </cell>
          <cell r="J135">
            <v>0.46756944444444448</v>
          </cell>
          <cell r="K135">
            <v>0.49096064814814816</v>
          </cell>
          <cell r="L135">
            <v>0.77197916666666666</v>
          </cell>
          <cell r="N135">
            <v>0.77400462962962957</v>
          </cell>
        </row>
        <row r="136">
          <cell r="A136" t="str">
            <v>V0994883</v>
          </cell>
          <cell r="B136" t="str">
            <v xml:space="preserve">裴春次 </v>
          </cell>
          <cell r="C136" t="str">
            <v>桂武工業區</v>
          </cell>
          <cell r="D136" t="str">
            <v>CPEG越南品質保證處品保五部Netgear課</v>
          </cell>
          <cell r="E136" t="str">
            <v>GWSI-D</v>
          </cell>
          <cell r="F136" t="str">
            <v>正常</v>
          </cell>
          <cell r="G136">
            <v>0</v>
          </cell>
          <cell r="H136">
            <v>44284</v>
          </cell>
          <cell r="I136">
            <v>0.30913194444444442</v>
          </cell>
          <cell r="J136">
            <v>0.48538194444444444</v>
          </cell>
          <cell r="K136">
            <v>0.50398148148148147</v>
          </cell>
          <cell r="L136">
            <v>0.68398148148148152</v>
          </cell>
        </row>
        <row r="137">
          <cell r="A137" t="str">
            <v>V0994884</v>
          </cell>
          <cell r="B137" t="str">
            <v xml:space="preserve">黎輝成 </v>
          </cell>
          <cell r="C137" t="str">
            <v>桂武工業區</v>
          </cell>
          <cell r="D137" t="str">
            <v>CPEG越南品質保證處品保五部Netgear課</v>
          </cell>
          <cell r="E137" t="str">
            <v>N</v>
          </cell>
          <cell r="F137" t="str">
            <v>正常</v>
          </cell>
          <cell r="G137">
            <v>0</v>
          </cell>
          <cell r="H137">
            <v>44284</v>
          </cell>
          <cell r="I137">
            <v>0.8081018518518519</v>
          </cell>
          <cell r="J137">
            <v>0.97137731481481471</v>
          </cell>
          <cell r="K137">
            <v>9.7222222222222209E-4</v>
          </cell>
          <cell r="L137">
            <v>0.26094907407407408</v>
          </cell>
          <cell r="N137">
            <v>0.26094907407407408</v>
          </cell>
        </row>
        <row r="138">
          <cell r="A138" t="str">
            <v>V0994885</v>
          </cell>
          <cell r="B138" t="str">
            <v xml:space="preserve">農氏花 </v>
          </cell>
          <cell r="C138" t="str">
            <v>桂武工業區</v>
          </cell>
          <cell r="D138" t="str">
            <v>CPEG越南品質保證處品保五部Netgear課</v>
          </cell>
          <cell r="E138" t="str">
            <v>GWSI-N</v>
          </cell>
          <cell r="F138" t="str">
            <v>輪班休息</v>
          </cell>
          <cell r="H138">
            <v>44284</v>
          </cell>
        </row>
        <row r="139">
          <cell r="A139" t="str">
            <v>V0994886</v>
          </cell>
          <cell r="B139" t="str">
            <v xml:space="preserve">農氏麗 </v>
          </cell>
          <cell r="C139" t="str">
            <v>桂武工業區</v>
          </cell>
          <cell r="D139" t="str">
            <v>CPEG越南品質保證處品保五部Netgear課</v>
          </cell>
          <cell r="E139" t="str">
            <v>GWSI-D</v>
          </cell>
          <cell r="F139" t="str">
            <v>正常</v>
          </cell>
          <cell r="G139">
            <v>0</v>
          </cell>
          <cell r="H139">
            <v>44284</v>
          </cell>
          <cell r="I139">
            <v>0.30362268518518515</v>
          </cell>
          <cell r="J139">
            <v>0.47958333333333331</v>
          </cell>
          <cell r="K139">
            <v>0.50495370370370374</v>
          </cell>
          <cell r="L139">
            <v>0.75171296296296297</v>
          </cell>
          <cell r="N139">
            <v>0.75177083333333339</v>
          </cell>
        </row>
        <row r="140">
          <cell r="A140" t="str">
            <v>V0994888</v>
          </cell>
          <cell r="B140" t="str">
            <v xml:space="preserve">阮慶玄 </v>
          </cell>
          <cell r="C140" t="str">
            <v>桂武工業區</v>
          </cell>
          <cell r="D140" t="str">
            <v>CPEG越南品質保證處品保五部Netgear課</v>
          </cell>
          <cell r="E140" t="str">
            <v>N</v>
          </cell>
          <cell r="F140" t="str">
            <v>正常</v>
          </cell>
          <cell r="G140">
            <v>0</v>
          </cell>
          <cell r="H140">
            <v>44284</v>
          </cell>
          <cell r="I140">
            <v>0.80200231481481488</v>
          </cell>
          <cell r="J140">
            <v>0.97145833333333342</v>
          </cell>
          <cell r="K140">
            <v>0.98019675925925931</v>
          </cell>
          <cell r="L140">
            <v>0.26043981481481482</v>
          </cell>
          <cell r="N140">
            <v>0.26325231481481481</v>
          </cell>
        </row>
        <row r="141">
          <cell r="A141" t="str">
            <v>V0994889</v>
          </cell>
          <cell r="B141" t="str">
            <v xml:space="preserve">杜氏戀 </v>
          </cell>
          <cell r="C141" t="str">
            <v>桂武工業區</v>
          </cell>
          <cell r="D141" t="str">
            <v>CPEG越南品質保證處品保五部Netgear課</v>
          </cell>
          <cell r="E141" t="str">
            <v>N</v>
          </cell>
          <cell r="F141" t="str">
            <v>正常</v>
          </cell>
          <cell r="G141">
            <v>0</v>
          </cell>
          <cell r="H141">
            <v>44284</v>
          </cell>
          <cell r="I141">
            <v>0.80905092592592587</v>
          </cell>
          <cell r="J141">
            <v>0.91666666666666663</v>
          </cell>
          <cell r="K141">
            <v>0.95833333333333337</v>
          </cell>
          <cell r="L141">
            <v>0.34244212962962961</v>
          </cell>
          <cell r="N141">
            <v>0.34244212962962961</v>
          </cell>
        </row>
        <row r="142">
          <cell r="A142" t="str">
            <v>V0994890</v>
          </cell>
          <cell r="B142" t="str">
            <v xml:space="preserve">陳克忠 </v>
          </cell>
          <cell r="C142" t="str">
            <v>桂武工業區</v>
          </cell>
          <cell r="D142" t="str">
            <v>CPEG越南品質保證處品保五部Netgear課</v>
          </cell>
          <cell r="E142" t="str">
            <v>GWSI-D</v>
          </cell>
          <cell r="F142" t="str">
            <v>正常</v>
          </cell>
          <cell r="G142">
            <v>0</v>
          </cell>
          <cell r="H142">
            <v>44284</v>
          </cell>
          <cell r="I142">
            <v>0.28974537037037035</v>
          </cell>
          <cell r="J142">
            <v>0.48663194444444446</v>
          </cell>
          <cell r="K142">
            <v>0.50211805555555555</v>
          </cell>
          <cell r="L142">
            <v>0.77337962962962958</v>
          </cell>
          <cell r="N142">
            <v>0.77460648148148137</v>
          </cell>
        </row>
        <row r="143">
          <cell r="A143" t="str">
            <v>V0994891</v>
          </cell>
          <cell r="B143" t="str">
            <v xml:space="preserve">都德仲 </v>
          </cell>
          <cell r="C143" t="str">
            <v>桂武工業區</v>
          </cell>
          <cell r="D143" t="str">
            <v>CPEG越南品質保證處品保五部Netgear課</v>
          </cell>
          <cell r="E143" t="str">
            <v>GWSI-D</v>
          </cell>
          <cell r="F143" t="str">
            <v>正常</v>
          </cell>
          <cell r="G143">
            <v>0</v>
          </cell>
          <cell r="H143">
            <v>44284</v>
          </cell>
          <cell r="I143">
            <v>0.28976851851851854</v>
          </cell>
          <cell r="J143">
            <v>0.48013888888888889</v>
          </cell>
          <cell r="K143">
            <v>0.50539351851851855</v>
          </cell>
          <cell r="L143">
            <v>0.73635416666666664</v>
          </cell>
          <cell r="N143">
            <v>0.73694444444444451</v>
          </cell>
        </row>
        <row r="144">
          <cell r="A144" t="str">
            <v>V0994892</v>
          </cell>
          <cell r="B144" t="str">
            <v xml:space="preserve">阮氏嚥 </v>
          </cell>
          <cell r="C144" t="str">
            <v>桂武工業區</v>
          </cell>
          <cell r="D144" t="str">
            <v>CPEG越南品質保證處品保五部Netgear課</v>
          </cell>
          <cell r="E144" t="str">
            <v>GWSI-N</v>
          </cell>
          <cell r="F144" t="str">
            <v>輪班休息</v>
          </cell>
          <cell r="H144">
            <v>44284</v>
          </cell>
        </row>
        <row r="145">
          <cell r="A145" t="str">
            <v>V0994895</v>
          </cell>
          <cell r="B145" t="str">
            <v xml:space="preserve">胡大義 </v>
          </cell>
          <cell r="C145" t="str">
            <v>桂武工業區</v>
          </cell>
          <cell r="D145" t="str">
            <v>CPEG越南品質保證處品保五部Netgear課</v>
          </cell>
          <cell r="E145" t="str">
            <v>GWSI-D</v>
          </cell>
          <cell r="F145" t="str">
            <v>輪班休息</v>
          </cell>
          <cell r="H145">
            <v>44284</v>
          </cell>
        </row>
        <row r="146">
          <cell r="A146" t="str">
            <v>V0995442</v>
          </cell>
          <cell r="B146" t="str">
            <v xml:space="preserve">範氏賢 </v>
          </cell>
          <cell r="C146" t="str">
            <v>桂武工業區</v>
          </cell>
          <cell r="D146" t="str">
            <v>CPEG越南品質保證處品保五部Netgear課</v>
          </cell>
          <cell r="E146" t="str">
            <v>GWSI-N</v>
          </cell>
          <cell r="F146" t="str">
            <v>輪班休息</v>
          </cell>
          <cell r="H146">
            <v>44284</v>
          </cell>
        </row>
        <row r="147">
          <cell r="A147" t="str">
            <v>V0998359</v>
          </cell>
          <cell r="B147" t="str">
            <v xml:space="preserve">阮氏商 </v>
          </cell>
          <cell r="C147" t="str">
            <v>桂武工業區</v>
          </cell>
          <cell r="D147" t="str">
            <v>CPEG越南品質保證處品保五部Netgear課</v>
          </cell>
          <cell r="E147" t="str">
            <v>GWSI-D</v>
          </cell>
          <cell r="F147" t="str">
            <v>正常</v>
          </cell>
          <cell r="G147">
            <v>0</v>
          </cell>
          <cell r="H147">
            <v>44284</v>
          </cell>
          <cell r="I147">
            <v>0.30475694444444446</v>
          </cell>
          <cell r="J147">
            <v>0.48526620370370371</v>
          </cell>
          <cell r="K147">
            <v>0.5087962962962963</v>
          </cell>
          <cell r="L147">
            <v>0.77363425925925933</v>
          </cell>
          <cell r="N147">
            <v>0.77363425925925933</v>
          </cell>
        </row>
        <row r="148">
          <cell r="A148" t="str">
            <v>V0998360</v>
          </cell>
          <cell r="B148" t="str">
            <v xml:space="preserve">範氏預 </v>
          </cell>
          <cell r="C148" t="str">
            <v>桂武工業區</v>
          </cell>
          <cell r="D148" t="str">
            <v>CPEG越南品質保證處品保五部Netgear課</v>
          </cell>
          <cell r="E148" t="str">
            <v>N</v>
          </cell>
          <cell r="F148" t="str">
            <v>正常</v>
          </cell>
          <cell r="G148">
            <v>0</v>
          </cell>
          <cell r="H148">
            <v>44284</v>
          </cell>
          <cell r="I148">
            <v>0.80755787037037041</v>
          </cell>
          <cell r="J148">
            <v>0.97628472222222218</v>
          </cell>
          <cell r="K148">
            <v>0.98567129629629635</v>
          </cell>
          <cell r="L148">
            <v>0.26056712962962963</v>
          </cell>
          <cell r="N148">
            <v>0.26057870370370367</v>
          </cell>
        </row>
        <row r="149">
          <cell r="A149" t="str">
            <v>V0998361</v>
          </cell>
          <cell r="B149" t="str">
            <v xml:space="preserve">阮氏玲 </v>
          </cell>
          <cell r="C149" t="str">
            <v>桂武工業區</v>
          </cell>
          <cell r="D149" t="str">
            <v>CPEG越南品質保證處品保五部Netgear課</v>
          </cell>
          <cell r="E149" t="str">
            <v>N</v>
          </cell>
          <cell r="F149" t="str">
            <v>正常</v>
          </cell>
          <cell r="G149">
            <v>0</v>
          </cell>
          <cell r="H149">
            <v>44284</v>
          </cell>
          <cell r="I149">
            <v>0.80425925925925934</v>
          </cell>
          <cell r="J149">
            <v>0.97569444444444453</v>
          </cell>
          <cell r="K149">
            <v>0.98672453703703711</v>
          </cell>
          <cell r="L149">
            <v>0.26265046296296296</v>
          </cell>
          <cell r="N149">
            <v>0.26265046296296296</v>
          </cell>
        </row>
        <row r="150">
          <cell r="A150" t="str">
            <v>V0998363</v>
          </cell>
          <cell r="B150" t="str">
            <v xml:space="preserve">武氏青海 </v>
          </cell>
          <cell r="C150" t="str">
            <v>桂武工業區</v>
          </cell>
          <cell r="D150" t="str">
            <v>CPEG越南品質保證處品保五部Netgear課</v>
          </cell>
          <cell r="E150" t="str">
            <v>GWSI-N</v>
          </cell>
          <cell r="F150" t="str">
            <v>年休假</v>
          </cell>
          <cell r="G150">
            <v>0</v>
          </cell>
          <cell r="H150">
            <v>44284</v>
          </cell>
        </row>
        <row r="151">
          <cell r="A151" t="str">
            <v>V0998365</v>
          </cell>
          <cell r="B151" t="str">
            <v xml:space="preserve">黃氏沛 </v>
          </cell>
          <cell r="C151" t="str">
            <v>桂武工業區</v>
          </cell>
          <cell r="D151" t="str">
            <v>CPEG越南品質保證處品保五部Netgear課</v>
          </cell>
          <cell r="E151" t="str">
            <v>N</v>
          </cell>
          <cell r="F151" t="str">
            <v>正常</v>
          </cell>
          <cell r="G151">
            <v>0</v>
          </cell>
          <cell r="H151">
            <v>44284</v>
          </cell>
          <cell r="I151">
            <v>0.80923611111111116</v>
          </cell>
          <cell r="J151">
            <v>0.97818287037037033</v>
          </cell>
          <cell r="K151">
            <v>0.99579861111111112</v>
          </cell>
          <cell r="L151">
            <v>0.26063657407407409</v>
          </cell>
          <cell r="N151">
            <v>0.26063657407407409</v>
          </cell>
        </row>
        <row r="152">
          <cell r="A152" t="str">
            <v>V0998366</v>
          </cell>
          <cell r="B152" t="str">
            <v xml:space="preserve">黃氏姮 </v>
          </cell>
          <cell r="C152" t="str">
            <v>桂武工業區</v>
          </cell>
          <cell r="D152" t="str">
            <v>CPEG越南品質保證處品保五部Netgear課</v>
          </cell>
          <cell r="E152" t="str">
            <v>GWSMT-DC</v>
          </cell>
          <cell r="F152" t="str">
            <v>輪班休息</v>
          </cell>
          <cell r="H152">
            <v>44284</v>
          </cell>
        </row>
        <row r="153">
          <cell r="A153" t="str">
            <v>V0998367</v>
          </cell>
          <cell r="B153" t="str">
            <v xml:space="preserve">楊氏如花 </v>
          </cell>
          <cell r="C153" t="str">
            <v>桂武工業區</v>
          </cell>
          <cell r="D153" t="str">
            <v>CPEG越南品質保證處品保五部Netgear課</v>
          </cell>
          <cell r="E153" t="str">
            <v>GWSI-D</v>
          </cell>
          <cell r="F153" t="str">
            <v>正常</v>
          </cell>
          <cell r="G153">
            <v>0</v>
          </cell>
          <cell r="H153">
            <v>44284</v>
          </cell>
          <cell r="I153">
            <v>0.29168981481481482</v>
          </cell>
          <cell r="J153">
            <v>0.47140046296296295</v>
          </cell>
          <cell r="K153">
            <v>0.48347222222222225</v>
          </cell>
          <cell r="L153">
            <v>0.77146990740740751</v>
          </cell>
          <cell r="N153">
            <v>0.77149305555555558</v>
          </cell>
        </row>
        <row r="154">
          <cell r="A154" t="str">
            <v>V0998368</v>
          </cell>
          <cell r="B154" t="str">
            <v xml:space="preserve">吳氏鳳 </v>
          </cell>
          <cell r="C154" t="str">
            <v>桂武工業區</v>
          </cell>
          <cell r="D154" t="str">
            <v>CPEG越南品質保證處品保五部Netgear課</v>
          </cell>
          <cell r="E154" t="str">
            <v>N</v>
          </cell>
          <cell r="F154" t="str">
            <v>正常</v>
          </cell>
          <cell r="G154">
            <v>0</v>
          </cell>
          <cell r="H154">
            <v>44284</v>
          </cell>
          <cell r="I154">
            <v>0.80805555555555564</v>
          </cell>
          <cell r="J154">
            <v>0.98958333333333337</v>
          </cell>
          <cell r="K154">
            <v>7.6041666666666662E-3</v>
          </cell>
          <cell r="L154">
            <v>0.26871527777777776</v>
          </cell>
          <cell r="N154">
            <v>0.26903935185185185</v>
          </cell>
        </row>
        <row r="155">
          <cell r="A155" t="str">
            <v>V0998369</v>
          </cell>
          <cell r="B155" t="str">
            <v xml:space="preserve">阮氏紅 </v>
          </cell>
          <cell r="C155" t="str">
            <v>桂武工業區</v>
          </cell>
          <cell r="D155" t="str">
            <v>CPEG越南品質保證處品保五部Netgear課</v>
          </cell>
          <cell r="E155" t="str">
            <v>GWSI-D</v>
          </cell>
          <cell r="F155" t="str">
            <v>正常</v>
          </cell>
          <cell r="G155">
            <v>0</v>
          </cell>
          <cell r="H155">
            <v>44284</v>
          </cell>
          <cell r="I155">
            <v>0.30381944444444448</v>
          </cell>
          <cell r="J155">
            <v>0.41666666666666669</v>
          </cell>
          <cell r="K155">
            <v>0.45833333333333331</v>
          </cell>
          <cell r="L155">
            <v>0.77850694444444446</v>
          </cell>
          <cell r="N155">
            <v>0.77853009259259265</v>
          </cell>
        </row>
        <row r="156">
          <cell r="A156" t="str">
            <v>V0998370</v>
          </cell>
          <cell r="B156" t="str">
            <v xml:space="preserve">陳梅英 </v>
          </cell>
          <cell r="C156" t="str">
            <v>桂武工業區</v>
          </cell>
          <cell r="D156" t="str">
            <v>CPEG越南品質保證處品保五部Netgear課</v>
          </cell>
          <cell r="E156" t="str">
            <v>GWSI-D</v>
          </cell>
          <cell r="F156" t="str">
            <v>LV</v>
          </cell>
          <cell r="G156">
            <v>480</v>
          </cell>
          <cell r="H156">
            <v>44284</v>
          </cell>
          <cell r="L156">
            <v>0.69451388888888888</v>
          </cell>
          <cell r="N156">
            <v>0.69451388888888888</v>
          </cell>
        </row>
        <row r="157">
          <cell r="A157" t="str">
            <v>V0998371</v>
          </cell>
          <cell r="B157" t="str">
            <v xml:space="preserve">盤氏操 </v>
          </cell>
          <cell r="C157" t="str">
            <v>桂武工業區</v>
          </cell>
          <cell r="D157" t="str">
            <v>CPEG越南品質保證處品保五部Netgear課</v>
          </cell>
          <cell r="E157" t="str">
            <v>GWSI-D</v>
          </cell>
          <cell r="F157" t="str">
            <v>輪班休息</v>
          </cell>
          <cell r="H157">
            <v>44284</v>
          </cell>
        </row>
        <row r="158">
          <cell r="A158" t="str">
            <v>V0998372</v>
          </cell>
          <cell r="B158" t="str">
            <v xml:space="preserve">王懷玉 </v>
          </cell>
          <cell r="C158" t="str">
            <v>桂武工業區</v>
          </cell>
          <cell r="D158" t="str">
            <v>CPEG越南品質保證處品保五部Netgear課</v>
          </cell>
          <cell r="E158" t="str">
            <v>GWSI-N</v>
          </cell>
          <cell r="F158" t="str">
            <v>輪班休息</v>
          </cell>
          <cell r="H158">
            <v>44284</v>
          </cell>
        </row>
        <row r="159">
          <cell r="A159" t="str">
            <v>V0998373</v>
          </cell>
          <cell r="B159" t="str">
            <v xml:space="preserve">阮氏清金惠 </v>
          </cell>
          <cell r="C159" t="str">
            <v>桂武工業區</v>
          </cell>
          <cell r="D159" t="str">
            <v>CPEG越南品質保證處品保五部Netgear課</v>
          </cell>
          <cell r="E159" t="str">
            <v>GWSI-D</v>
          </cell>
          <cell r="F159" t="str">
            <v>正常</v>
          </cell>
          <cell r="G159">
            <v>0</v>
          </cell>
          <cell r="H159">
            <v>44284</v>
          </cell>
          <cell r="I159">
            <v>0.30206018518518518</v>
          </cell>
          <cell r="J159">
            <v>0.48607638888888888</v>
          </cell>
          <cell r="K159">
            <v>0.49625000000000002</v>
          </cell>
          <cell r="L159">
            <v>0.77427083333333335</v>
          </cell>
          <cell r="N159">
            <v>0.77427083333333335</v>
          </cell>
        </row>
        <row r="160">
          <cell r="A160" t="str">
            <v>V0998374</v>
          </cell>
          <cell r="B160" t="str">
            <v xml:space="preserve">阮氏垂英 </v>
          </cell>
          <cell r="C160" t="str">
            <v>桂武工業區</v>
          </cell>
          <cell r="D160" t="str">
            <v>CPEG越南品質保證處品保五部Netgear課</v>
          </cell>
          <cell r="E160" t="str">
            <v>GWSI-D</v>
          </cell>
          <cell r="F160" t="str">
            <v>正常</v>
          </cell>
          <cell r="G160">
            <v>0</v>
          </cell>
          <cell r="H160">
            <v>44284</v>
          </cell>
          <cell r="I160">
            <v>0.29479166666666667</v>
          </cell>
          <cell r="J160">
            <v>0.47204861111111113</v>
          </cell>
          <cell r="K160">
            <v>0.48858796296296297</v>
          </cell>
          <cell r="L160">
            <v>0.7709259259259259</v>
          </cell>
          <cell r="N160">
            <v>0.77141203703703709</v>
          </cell>
        </row>
        <row r="161">
          <cell r="A161" t="str">
            <v>V0998375</v>
          </cell>
          <cell r="B161" t="str">
            <v xml:space="preserve">吳氏嬌 </v>
          </cell>
          <cell r="C161" t="str">
            <v>桂武工業區</v>
          </cell>
          <cell r="D161" t="str">
            <v>CPEG越南品質保證處品保五部Netgear課</v>
          </cell>
          <cell r="E161" t="str">
            <v>GWSI-N</v>
          </cell>
          <cell r="F161" t="str">
            <v>輪班休息</v>
          </cell>
          <cell r="H161">
            <v>44284</v>
          </cell>
        </row>
        <row r="162">
          <cell r="A162" t="str">
            <v>V0998377</v>
          </cell>
          <cell r="B162" t="str">
            <v xml:space="preserve">農氏白 </v>
          </cell>
          <cell r="C162" t="str">
            <v>桂武工業區</v>
          </cell>
          <cell r="D162" t="str">
            <v>CPEG越南品質保證處品保五部Netgear課</v>
          </cell>
          <cell r="E162" t="str">
            <v>GWSI-N</v>
          </cell>
          <cell r="F162" t="str">
            <v>輪班休息</v>
          </cell>
          <cell r="H162">
            <v>44284</v>
          </cell>
        </row>
        <row r="163">
          <cell r="A163" t="str">
            <v>V1001601</v>
          </cell>
          <cell r="B163" t="str">
            <v xml:space="preserve">召美玲 </v>
          </cell>
          <cell r="C163" t="str">
            <v>桂武工業區</v>
          </cell>
          <cell r="D163" t="str">
            <v>CPEG越南品質保證處品保五部Netgear課</v>
          </cell>
          <cell r="E163" t="str">
            <v>GWSI-D</v>
          </cell>
          <cell r="F163" t="str">
            <v>事假</v>
          </cell>
          <cell r="G163">
            <v>0</v>
          </cell>
          <cell r="H163">
            <v>44284</v>
          </cell>
        </row>
        <row r="164">
          <cell r="A164" t="str">
            <v>V1005042</v>
          </cell>
          <cell r="B164" t="str">
            <v xml:space="preserve">黎氏琴秀 </v>
          </cell>
          <cell r="C164" t="str">
            <v>桂武工業區</v>
          </cell>
          <cell r="D164" t="str">
            <v>CPEG越南品質保證處品保五部Netgear課</v>
          </cell>
          <cell r="E164" t="str">
            <v>GWOA-D</v>
          </cell>
          <cell r="F164" t="str">
            <v>正常</v>
          </cell>
          <cell r="G164">
            <v>0</v>
          </cell>
          <cell r="H164">
            <v>44284</v>
          </cell>
          <cell r="I164">
            <v>0.33210648148148147</v>
          </cell>
          <cell r="J164">
            <v>0.47973379629629626</v>
          </cell>
          <cell r="K164">
            <v>0.54033564814814816</v>
          </cell>
          <cell r="L164">
            <v>0.81645833333333329</v>
          </cell>
          <cell r="N164">
            <v>0.81660879629629635</v>
          </cell>
        </row>
        <row r="165">
          <cell r="A165" t="str">
            <v>V1300036</v>
          </cell>
          <cell r="B165" t="str">
            <v xml:space="preserve">阮明好 </v>
          </cell>
          <cell r="C165" t="str">
            <v>桂武工業區</v>
          </cell>
          <cell r="D165" t="str">
            <v>CPEG越南品質保證處品保五部Netgear課</v>
          </cell>
          <cell r="E165" t="str">
            <v>N</v>
          </cell>
          <cell r="F165" t="str">
            <v>正常</v>
          </cell>
          <cell r="G165">
            <v>0</v>
          </cell>
          <cell r="H165">
            <v>44284</v>
          </cell>
          <cell r="I165">
            <v>0.79192129629629626</v>
          </cell>
          <cell r="J165">
            <v>0.96265046296296297</v>
          </cell>
          <cell r="K165">
            <v>0.97427083333333331</v>
          </cell>
          <cell r="L165">
            <v>0.26135416666666667</v>
          </cell>
          <cell r="N165">
            <v>0.26135416666666667</v>
          </cell>
        </row>
        <row r="166">
          <cell r="A166" t="str">
            <v>V1300263</v>
          </cell>
          <cell r="B166" t="str">
            <v xml:space="preserve">阮氏裳 </v>
          </cell>
          <cell r="C166" t="str">
            <v>桂武工業區</v>
          </cell>
          <cell r="D166" t="str">
            <v>CPEG越南品質保證處品保五部Netgear課</v>
          </cell>
          <cell r="E166" t="str">
            <v>N</v>
          </cell>
          <cell r="F166" t="str">
            <v>正常</v>
          </cell>
          <cell r="G166">
            <v>0</v>
          </cell>
          <cell r="H166">
            <v>44284</v>
          </cell>
          <cell r="I166">
            <v>0.80159722222222218</v>
          </cell>
          <cell r="J166">
            <v>0.98160879629629638</v>
          </cell>
          <cell r="K166">
            <v>9.3750000000000007E-4</v>
          </cell>
          <cell r="L166">
            <v>0.26188657407407406</v>
          </cell>
          <cell r="N166">
            <v>0.26224537037037038</v>
          </cell>
        </row>
        <row r="167">
          <cell r="A167" t="str">
            <v>V0901757</v>
          </cell>
          <cell r="B167" t="str">
            <v xml:space="preserve">周氏水 </v>
          </cell>
          <cell r="C167" t="str">
            <v>桂武工業區</v>
          </cell>
          <cell r="D167" t="str">
            <v>CPEG越南品質保證處品保五部Arlo 課</v>
          </cell>
          <cell r="E167" t="str">
            <v>GWSMT-DC</v>
          </cell>
          <cell r="F167" t="str">
            <v>正常</v>
          </cell>
          <cell r="G167">
            <v>0</v>
          </cell>
          <cell r="H167">
            <v>44284</v>
          </cell>
          <cell r="I167">
            <v>0.30274305555555553</v>
          </cell>
          <cell r="J167">
            <v>0.46098379629629632</v>
          </cell>
          <cell r="K167">
            <v>0.47211805555555553</v>
          </cell>
          <cell r="L167">
            <v>0.81268518518518518</v>
          </cell>
          <cell r="N167">
            <v>0.81269675925925933</v>
          </cell>
        </row>
        <row r="168">
          <cell r="A168" t="str">
            <v>V0901763</v>
          </cell>
          <cell r="B168" t="str">
            <v xml:space="preserve">阮氏軒 </v>
          </cell>
          <cell r="C168" t="str">
            <v>桂武工業區</v>
          </cell>
          <cell r="D168" t="str">
            <v>CPEG越南品質保證處品保五部Arlo 課</v>
          </cell>
          <cell r="E168" t="str">
            <v>GWSI-D</v>
          </cell>
          <cell r="F168" t="str">
            <v>正常</v>
          </cell>
          <cell r="G168">
            <v>0</v>
          </cell>
          <cell r="H168">
            <v>44284</v>
          </cell>
          <cell r="I168">
            <v>0.291099537037037</v>
          </cell>
          <cell r="J168">
            <v>0.47856481481481478</v>
          </cell>
          <cell r="K168">
            <v>0.49995370370370368</v>
          </cell>
          <cell r="L168">
            <v>0.77101851851851855</v>
          </cell>
          <cell r="N168">
            <v>0.77101851851851855</v>
          </cell>
        </row>
        <row r="169">
          <cell r="A169" t="str">
            <v>V0901770</v>
          </cell>
          <cell r="B169" t="str">
            <v xml:space="preserve">阮氏賢 </v>
          </cell>
          <cell r="C169" t="str">
            <v>桂武工業區</v>
          </cell>
          <cell r="D169" t="str">
            <v>CPEG越南品質保證處品保五部Arlo 課</v>
          </cell>
          <cell r="E169" t="str">
            <v>N</v>
          </cell>
          <cell r="F169" t="str">
            <v>正常</v>
          </cell>
          <cell r="G169">
            <v>0</v>
          </cell>
          <cell r="H169">
            <v>44284</v>
          </cell>
          <cell r="I169">
            <v>0.80781249999999993</v>
          </cell>
          <cell r="J169">
            <v>0.96557870370370369</v>
          </cell>
          <cell r="K169">
            <v>0.97763888888888895</v>
          </cell>
          <cell r="L169">
            <v>0.26277777777777778</v>
          </cell>
          <cell r="N169">
            <v>0.26277777777777778</v>
          </cell>
        </row>
        <row r="170">
          <cell r="A170" t="str">
            <v>V0904830</v>
          </cell>
          <cell r="B170" t="str">
            <v xml:space="preserve">申戊後 </v>
          </cell>
          <cell r="C170" t="str">
            <v>桂武工業區</v>
          </cell>
          <cell r="D170" t="str">
            <v>CPEG越南品質保證處品保五部Arlo 課</v>
          </cell>
          <cell r="E170" t="str">
            <v>隨縣班</v>
          </cell>
          <cell r="F170" t="str">
            <v>正常</v>
          </cell>
          <cell r="G170">
            <v>0</v>
          </cell>
          <cell r="H170">
            <v>44284</v>
          </cell>
          <cell r="I170">
            <v>0.30304398148148148</v>
          </cell>
          <cell r="J170">
            <v>0.47628472222222223</v>
          </cell>
          <cell r="K170">
            <v>0.50288194444444445</v>
          </cell>
          <cell r="L170">
            <v>0.81346064814814811</v>
          </cell>
          <cell r="N170">
            <v>0.81347222222222226</v>
          </cell>
        </row>
        <row r="171">
          <cell r="A171" t="str">
            <v>V0905359</v>
          </cell>
          <cell r="B171" t="str">
            <v xml:space="preserve">阮文強 </v>
          </cell>
          <cell r="C171" t="str">
            <v>桂武工業區</v>
          </cell>
          <cell r="D171" t="str">
            <v>CPEG越南品質保證處品保五部Arlo 課</v>
          </cell>
          <cell r="E171" t="str">
            <v>GWSI-D</v>
          </cell>
          <cell r="F171" t="str">
            <v>正常</v>
          </cell>
          <cell r="G171">
            <v>0</v>
          </cell>
          <cell r="H171">
            <v>44284</v>
          </cell>
          <cell r="I171">
            <v>0.30834490740740744</v>
          </cell>
          <cell r="J171">
            <v>0.47724537037037035</v>
          </cell>
          <cell r="K171">
            <v>0.49653935185185188</v>
          </cell>
          <cell r="L171">
            <v>0.72923611111111108</v>
          </cell>
          <cell r="N171">
            <v>0.72923611111111108</v>
          </cell>
        </row>
        <row r="172">
          <cell r="A172" t="str">
            <v>V0905723</v>
          </cell>
          <cell r="B172" t="str">
            <v xml:space="preserve">黃氏雅妝 </v>
          </cell>
          <cell r="C172" t="str">
            <v>桂武工業區</v>
          </cell>
          <cell r="D172" t="str">
            <v>CPEG越南品質保證處品保五部Arlo 課</v>
          </cell>
          <cell r="E172" t="str">
            <v>N</v>
          </cell>
          <cell r="F172" t="str">
            <v>正常</v>
          </cell>
          <cell r="G172">
            <v>0</v>
          </cell>
          <cell r="H172">
            <v>44284</v>
          </cell>
          <cell r="I172">
            <v>0.80344907407407407</v>
          </cell>
          <cell r="J172">
            <v>0.96028935185185194</v>
          </cell>
          <cell r="K172">
            <v>0.97258101851851853</v>
          </cell>
          <cell r="L172">
            <v>0.26074074074074077</v>
          </cell>
          <cell r="N172">
            <v>0.26074074074074077</v>
          </cell>
        </row>
        <row r="173">
          <cell r="A173" t="str">
            <v>V0907063</v>
          </cell>
          <cell r="B173" t="str">
            <v xml:space="preserve">趙氏鸞 </v>
          </cell>
          <cell r="C173" t="str">
            <v>桂武工業區</v>
          </cell>
          <cell r="D173" t="str">
            <v>CPEG越南品質保證處品保五部Arlo 課</v>
          </cell>
          <cell r="E173" t="str">
            <v>GWOA-D</v>
          </cell>
          <cell r="F173" t="str">
            <v>病假</v>
          </cell>
          <cell r="G173">
            <v>0</v>
          </cell>
          <cell r="H173">
            <v>44284</v>
          </cell>
        </row>
        <row r="174">
          <cell r="A174" t="str">
            <v>V0907254</v>
          </cell>
          <cell r="B174" t="str">
            <v xml:space="preserve">鄭氏青紅 </v>
          </cell>
          <cell r="C174" t="str">
            <v>桂武工業區</v>
          </cell>
          <cell r="D174" t="str">
            <v>CPEG越南品質保證處品保五部Arlo 課</v>
          </cell>
          <cell r="E174" t="str">
            <v>GWSI-D</v>
          </cell>
          <cell r="F174" t="str">
            <v>正常</v>
          </cell>
          <cell r="G174">
            <v>0</v>
          </cell>
          <cell r="H174">
            <v>44284</v>
          </cell>
          <cell r="I174">
            <v>0.29311342592592593</v>
          </cell>
          <cell r="J174">
            <v>0.45901620370370372</v>
          </cell>
          <cell r="K174">
            <v>0.46993055555555552</v>
          </cell>
          <cell r="L174">
            <v>0.72920138888888886</v>
          </cell>
          <cell r="N174">
            <v>0.72925925925925927</v>
          </cell>
        </row>
        <row r="175">
          <cell r="A175" t="str">
            <v>V0907654</v>
          </cell>
          <cell r="B175" t="str">
            <v xml:space="preserve">阮氏草 </v>
          </cell>
          <cell r="C175" t="str">
            <v>桂武工業區</v>
          </cell>
          <cell r="D175" t="str">
            <v>CPEG越南品質保證處品保五部Arlo 課</v>
          </cell>
          <cell r="E175" t="str">
            <v>GWSMT-DC</v>
          </cell>
          <cell r="F175" t="str">
            <v>正常</v>
          </cell>
          <cell r="G175">
            <v>0</v>
          </cell>
          <cell r="H175">
            <v>44284</v>
          </cell>
          <cell r="I175">
            <v>0.30540509259259258</v>
          </cell>
          <cell r="J175">
            <v>0.47374999999999995</v>
          </cell>
          <cell r="K175">
            <v>0.48673611111111109</v>
          </cell>
          <cell r="L175">
            <v>0.81263888888888891</v>
          </cell>
          <cell r="N175">
            <v>0.81265046296296306</v>
          </cell>
        </row>
        <row r="176">
          <cell r="A176" t="str">
            <v>V0909441</v>
          </cell>
          <cell r="B176" t="str">
            <v xml:space="preserve">阮氏懷 </v>
          </cell>
          <cell r="C176" t="str">
            <v>桂武工業區</v>
          </cell>
          <cell r="D176" t="str">
            <v>CPEG越南品質保證處品保五部Arlo 課</v>
          </cell>
          <cell r="E176" t="str">
            <v>GWOA-D</v>
          </cell>
          <cell r="F176" t="str">
            <v>正常</v>
          </cell>
          <cell r="G176">
            <v>0</v>
          </cell>
          <cell r="H176">
            <v>44284</v>
          </cell>
          <cell r="I176">
            <v>0.32266203703703705</v>
          </cell>
          <cell r="J176">
            <v>0.47968749999999999</v>
          </cell>
          <cell r="K176">
            <v>0.50663194444444448</v>
          </cell>
          <cell r="L176">
            <v>0.75342592592592583</v>
          </cell>
        </row>
        <row r="177">
          <cell r="A177" t="str">
            <v>V0912333</v>
          </cell>
          <cell r="B177" t="str">
            <v xml:space="preserve">武氏桃 </v>
          </cell>
          <cell r="C177" t="str">
            <v>桂武工業區</v>
          </cell>
          <cell r="D177" t="str">
            <v>CPEG越南品質保證處品保五部Arlo 課</v>
          </cell>
          <cell r="E177" t="str">
            <v>GWSMT-DC</v>
          </cell>
          <cell r="F177" t="str">
            <v>正常</v>
          </cell>
          <cell r="G177">
            <v>0</v>
          </cell>
          <cell r="H177">
            <v>44284</v>
          </cell>
          <cell r="I177">
            <v>0.30839120370370371</v>
          </cell>
          <cell r="J177">
            <v>0.41666666666666669</v>
          </cell>
          <cell r="K177">
            <v>0.45833333333333331</v>
          </cell>
          <cell r="L177">
            <v>0.68783564814814813</v>
          </cell>
          <cell r="N177">
            <v>0.68783564814814813</v>
          </cell>
        </row>
        <row r="178">
          <cell r="A178" t="str">
            <v>V0912442</v>
          </cell>
          <cell r="B178" t="str">
            <v xml:space="preserve">李氏龍 </v>
          </cell>
          <cell r="C178" t="str">
            <v>桂武工業區</v>
          </cell>
          <cell r="D178" t="str">
            <v>CPEG越南品質保證處品保五部Arlo 課</v>
          </cell>
          <cell r="E178" t="str">
            <v>N</v>
          </cell>
          <cell r="F178" t="str">
            <v>正常</v>
          </cell>
          <cell r="G178">
            <v>0</v>
          </cell>
          <cell r="H178">
            <v>44284</v>
          </cell>
          <cell r="I178">
            <v>0.80407407407407405</v>
          </cell>
          <cell r="J178">
            <v>2.1712962962962962E-2</v>
          </cell>
          <cell r="K178">
            <v>3.5254629629629629E-2</v>
          </cell>
          <cell r="L178">
            <v>0.22115740740740741</v>
          </cell>
          <cell r="N178">
            <v>0.22115740740740741</v>
          </cell>
        </row>
        <row r="179">
          <cell r="A179" t="str">
            <v>V0913035</v>
          </cell>
          <cell r="B179" t="str">
            <v xml:space="preserve">杜氏後 </v>
          </cell>
          <cell r="C179" t="str">
            <v>桂武工業區</v>
          </cell>
          <cell r="D179" t="str">
            <v>CPEG越南品質保證處品保五部Arlo 課</v>
          </cell>
          <cell r="E179" t="str">
            <v>GWSI-D</v>
          </cell>
          <cell r="F179" t="str">
            <v>正常</v>
          </cell>
          <cell r="G179">
            <v>0</v>
          </cell>
          <cell r="H179">
            <v>44284</v>
          </cell>
          <cell r="I179">
            <v>0.30724537037037036</v>
          </cell>
          <cell r="J179">
            <v>0.48775462962962962</v>
          </cell>
          <cell r="K179">
            <v>0.49957175925925923</v>
          </cell>
          <cell r="L179">
            <v>0.77307870370370368</v>
          </cell>
          <cell r="N179">
            <v>0.81731481481481483</v>
          </cell>
        </row>
        <row r="180">
          <cell r="A180" t="str">
            <v>V0913217</v>
          </cell>
          <cell r="B180" t="str">
            <v xml:space="preserve">陶氏香 </v>
          </cell>
          <cell r="C180" t="str">
            <v>桂武工業區</v>
          </cell>
          <cell r="D180" t="str">
            <v>CPEG越南品質保證處品保五部Arlo 課</v>
          </cell>
          <cell r="E180" t="str">
            <v>N</v>
          </cell>
          <cell r="F180" t="str">
            <v>正常</v>
          </cell>
          <cell r="G180">
            <v>0</v>
          </cell>
          <cell r="H180">
            <v>44284</v>
          </cell>
          <cell r="I180">
            <v>0.80626157407407406</v>
          </cell>
          <cell r="J180">
            <v>0.97542824074074075</v>
          </cell>
          <cell r="K180">
            <v>0.98364583333333344</v>
          </cell>
          <cell r="L180">
            <v>0.2606134259259259</v>
          </cell>
          <cell r="N180">
            <v>0.260625</v>
          </cell>
        </row>
        <row r="181">
          <cell r="A181" t="str">
            <v>V0913286</v>
          </cell>
          <cell r="B181" t="str">
            <v xml:space="preserve">阮氏梁 </v>
          </cell>
          <cell r="C181" t="str">
            <v>桂武工業區</v>
          </cell>
          <cell r="D181" t="str">
            <v>CPEG越南品質保證處品保五部Arlo 課</v>
          </cell>
          <cell r="E181" t="str">
            <v>GWSI-D</v>
          </cell>
          <cell r="F181" t="str">
            <v>正常</v>
          </cell>
          <cell r="G181">
            <v>0</v>
          </cell>
          <cell r="H181">
            <v>44284</v>
          </cell>
          <cell r="I181">
            <v>0.30857638888888889</v>
          </cell>
          <cell r="J181">
            <v>0.47245370370370371</v>
          </cell>
          <cell r="K181">
            <v>0.48465277777777777</v>
          </cell>
          <cell r="L181">
            <v>0.68208333333333337</v>
          </cell>
        </row>
        <row r="182">
          <cell r="A182" t="str">
            <v>V0913830</v>
          </cell>
          <cell r="B182" t="str">
            <v xml:space="preserve">杜文南 </v>
          </cell>
          <cell r="C182" t="str">
            <v>桂武工業區</v>
          </cell>
          <cell r="D182" t="str">
            <v>CPEG越南品質保證處品保五部Arlo 課</v>
          </cell>
          <cell r="E182" t="str">
            <v>N</v>
          </cell>
          <cell r="F182" t="str">
            <v>正常</v>
          </cell>
          <cell r="G182">
            <v>0</v>
          </cell>
          <cell r="H182">
            <v>44284</v>
          </cell>
          <cell r="I182">
            <v>0.80084490740740744</v>
          </cell>
          <cell r="J182">
            <v>0.95956018518518515</v>
          </cell>
          <cell r="K182">
            <v>0.97112268518518519</v>
          </cell>
          <cell r="L182">
            <v>0.2399537037037037</v>
          </cell>
          <cell r="N182">
            <v>0.24048611111111109</v>
          </cell>
        </row>
        <row r="183">
          <cell r="A183" t="str">
            <v>V0915349</v>
          </cell>
          <cell r="B183" t="str">
            <v xml:space="preserve">杜氏和 </v>
          </cell>
          <cell r="C183" t="str">
            <v>桂武工業區</v>
          </cell>
          <cell r="D183" t="str">
            <v>CPEG越南品質保證處品保五部Arlo 課</v>
          </cell>
          <cell r="E183" t="str">
            <v>GWSI-D</v>
          </cell>
          <cell r="F183" t="str">
            <v>正常</v>
          </cell>
          <cell r="G183">
            <v>0</v>
          </cell>
          <cell r="H183">
            <v>44284</v>
          </cell>
          <cell r="I183">
            <v>0.30077546296296298</v>
          </cell>
          <cell r="J183">
            <v>0.45908564814814817</v>
          </cell>
          <cell r="K183">
            <v>0.47722222222222221</v>
          </cell>
          <cell r="L183">
            <v>0.77394675925925915</v>
          </cell>
          <cell r="N183">
            <v>0.77394675925925915</v>
          </cell>
        </row>
        <row r="184">
          <cell r="A184" t="str">
            <v>V0916246</v>
          </cell>
          <cell r="B184" t="str">
            <v xml:space="preserve">韋氏顯 </v>
          </cell>
          <cell r="C184" t="str">
            <v>桂武工業區</v>
          </cell>
          <cell r="D184" t="str">
            <v>CPEG越南品質保證處品保五部Arlo 課</v>
          </cell>
          <cell r="E184" t="str">
            <v>GWSI-N</v>
          </cell>
          <cell r="F184" t="str">
            <v>輪班休息</v>
          </cell>
          <cell r="H184">
            <v>44284</v>
          </cell>
        </row>
        <row r="185">
          <cell r="A185" t="str">
            <v>V0917274</v>
          </cell>
          <cell r="B185" t="str">
            <v xml:space="preserve">黃氏雪蓉 </v>
          </cell>
          <cell r="C185" t="str">
            <v>桂武工業區</v>
          </cell>
          <cell r="D185" t="str">
            <v>CPEG越南品質保證處品保五部Arlo 課</v>
          </cell>
          <cell r="E185" t="str">
            <v>隨縣班</v>
          </cell>
          <cell r="F185" t="str">
            <v>正常</v>
          </cell>
          <cell r="G185">
            <v>0</v>
          </cell>
          <cell r="H185">
            <v>44284</v>
          </cell>
          <cell r="I185">
            <v>0.30792824074074071</v>
          </cell>
          <cell r="J185">
            <v>0.41666666666666669</v>
          </cell>
          <cell r="K185">
            <v>0.47916666666666669</v>
          </cell>
          <cell r="L185">
            <v>0.72406250000000005</v>
          </cell>
        </row>
        <row r="186">
          <cell r="A186" t="str">
            <v>V0917738</v>
          </cell>
          <cell r="B186" t="str">
            <v xml:space="preserve">鄧氏梅 </v>
          </cell>
          <cell r="C186" t="str">
            <v>桂武工業區</v>
          </cell>
          <cell r="D186" t="str">
            <v>CPEG越南品質保證處品保五部Arlo 課</v>
          </cell>
          <cell r="E186" t="str">
            <v>GWSI-D</v>
          </cell>
          <cell r="F186" t="str">
            <v>輪班休息</v>
          </cell>
          <cell r="H186">
            <v>44284</v>
          </cell>
        </row>
        <row r="187">
          <cell r="A187" t="str">
            <v>V0917919</v>
          </cell>
          <cell r="B187" t="str">
            <v xml:space="preserve">黃氏孟 </v>
          </cell>
          <cell r="C187" t="str">
            <v>桂武工業區</v>
          </cell>
          <cell r="D187" t="str">
            <v>CPEG越南品質保證處品保五部Arlo 課</v>
          </cell>
          <cell r="E187" t="str">
            <v>GWSI-N</v>
          </cell>
          <cell r="F187" t="str">
            <v>輪班休息</v>
          </cell>
          <cell r="H187">
            <v>44284</v>
          </cell>
        </row>
        <row r="188">
          <cell r="A188" t="str">
            <v>V0917936</v>
          </cell>
          <cell r="B188" t="str">
            <v xml:space="preserve">阮文黃 </v>
          </cell>
          <cell r="C188" t="str">
            <v>桂武工業區</v>
          </cell>
          <cell r="D188" t="str">
            <v>CPEG越南品質保證處品保五部Arlo 課</v>
          </cell>
          <cell r="E188" t="str">
            <v>N</v>
          </cell>
          <cell r="F188" t="str">
            <v>正常</v>
          </cell>
          <cell r="G188">
            <v>0</v>
          </cell>
          <cell r="H188">
            <v>44284</v>
          </cell>
          <cell r="I188">
            <v>0.80678240740740748</v>
          </cell>
          <cell r="J188">
            <v>0.97623842592592591</v>
          </cell>
          <cell r="K188">
            <v>0.98623842592592592</v>
          </cell>
          <cell r="L188">
            <v>0.26262731481481483</v>
          </cell>
          <cell r="N188">
            <v>0.26263888888888892</v>
          </cell>
        </row>
        <row r="189">
          <cell r="A189" t="str">
            <v>V0918529</v>
          </cell>
          <cell r="B189" t="str">
            <v xml:space="preserve">甲氏綢 </v>
          </cell>
          <cell r="C189" t="str">
            <v>桂武工業區</v>
          </cell>
          <cell r="D189" t="str">
            <v>CPEG越南品質保證處品保五部Arlo 課</v>
          </cell>
          <cell r="E189" t="str">
            <v>隨縣班</v>
          </cell>
          <cell r="F189" t="str">
            <v>正常</v>
          </cell>
          <cell r="G189">
            <v>0</v>
          </cell>
          <cell r="H189">
            <v>44284</v>
          </cell>
          <cell r="I189">
            <v>0.31192129629629628</v>
          </cell>
          <cell r="J189">
            <v>0.48075231481481479</v>
          </cell>
          <cell r="K189">
            <v>0.50277777777777777</v>
          </cell>
          <cell r="L189">
            <v>0.71310185185185182</v>
          </cell>
        </row>
        <row r="190">
          <cell r="A190" t="str">
            <v>V0919166</v>
          </cell>
          <cell r="B190" t="str">
            <v xml:space="preserve">阮氏青香 </v>
          </cell>
          <cell r="C190" t="str">
            <v>桂武工業區</v>
          </cell>
          <cell r="D190" t="str">
            <v>CPEG越南品質保證處品保五部Arlo 課</v>
          </cell>
          <cell r="E190" t="str">
            <v>GWSI-D</v>
          </cell>
          <cell r="F190" t="str">
            <v>輪班休息</v>
          </cell>
          <cell r="H190">
            <v>44284</v>
          </cell>
        </row>
        <row r="191">
          <cell r="A191" t="str">
            <v>V0919355</v>
          </cell>
          <cell r="B191" t="str">
            <v xml:space="preserve">李光武 </v>
          </cell>
          <cell r="C191" t="str">
            <v>桂武工業區</v>
          </cell>
          <cell r="D191" t="str">
            <v>CPEG越南品質保證處品保五部Arlo 課</v>
          </cell>
          <cell r="E191" t="str">
            <v>GWSI-D</v>
          </cell>
          <cell r="F191" t="str">
            <v>正常</v>
          </cell>
          <cell r="G191">
            <v>0</v>
          </cell>
          <cell r="H191">
            <v>44284</v>
          </cell>
          <cell r="I191">
            <v>0.30467592592592591</v>
          </cell>
          <cell r="J191">
            <v>0.46994212962962961</v>
          </cell>
          <cell r="K191">
            <v>0.48701388888888886</v>
          </cell>
          <cell r="L191">
            <v>0.77091435185185186</v>
          </cell>
          <cell r="N191">
            <v>0.77094907407407398</v>
          </cell>
        </row>
        <row r="192">
          <cell r="A192" t="str">
            <v>V0919867</v>
          </cell>
          <cell r="B192" t="str">
            <v xml:space="preserve">阮氏香 </v>
          </cell>
          <cell r="C192" t="str">
            <v>桂武工業區</v>
          </cell>
          <cell r="D192" t="str">
            <v>CPEG越南品質保證處品保五部Arlo 課</v>
          </cell>
          <cell r="E192" t="str">
            <v>N</v>
          </cell>
          <cell r="F192" t="str">
            <v>正常</v>
          </cell>
          <cell r="G192">
            <v>0</v>
          </cell>
          <cell r="H192">
            <v>44284</v>
          </cell>
          <cell r="I192">
            <v>0.80087962962962955</v>
          </cell>
          <cell r="J192">
            <v>0.97532407407407407</v>
          </cell>
          <cell r="K192">
            <v>0.98666666666666669</v>
          </cell>
          <cell r="L192">
            <v>0.2628240740740741</v>
          </cell>
          <cell r="N192">
            <v>0.2628240740740741</v>
          </cell>
        </row>
        <row r="193">
          <cell r="A193" t="str">
            <v>V0919942</v>
          </cell>
          <cell r="B193" t="str">
            <v xml:space="preserve">何文紹 </v>
          </cell>
          <cell r="C193" t="str">
            <v>桂武工業區</v>
          </cell>
          <cell r="D193" t="str">
            <v>CPEG越南品質保證處品保五部Arlo 課</v>
          </cell>
          <cell r="E193" t="str">
            <v>N</v>
          </cell>
          <cell r="F193" t="str">
            <v>正常</v>
          </cell>
          <cell r="G193">
            <v>0</v>
          </cell>
          <cell r="H193">
            <v>44284</v>
          </cell>
          <cell r="I193">
            <v>0.80993055555555549</v>
          </cell>
          <cell r="J193">
            <v>0.97584490740740737</v>
          </cell>
          <cell r="K193">
            <v>1.1793981481481482E-2</v>
          </cell>
          <cell r="L193">
            <v>0.26549768518518518</v>
          </cell>
          <cell r="N193">
            <v>0.26550925925925922</v>
          </cell>
        </row>
        <row r="194">
          <cell r="A194" t="str">
            <v>V0920456</v>
          </cell>
          <cell r="B194" t="str">
            <v xml:space="preserve">阮友戰 </v>
          </cell>
          <cell r="C194" t="str">
            <v>桂武工業區</v>
          </cell>
          <cell r="D194" t="str">
            <v>CPEG越南品質保證處品保五部Arlo 課</v>
          </cell>
          <cell r="E194" t="str">
            <v>隨縣班</v>
          </cell>
          <cell r="F194" t="str">
            <v>正常</v>
          </cell>
          <cell r="G194">
            <v>0</v>
          </cell>
          <cell r="H194">
            <v>44284</v>
          </cell>
          <cell r="I194">
            <v>0.3056712962962963</v>
          </cell>
          <cell r="J194">
            <v>0.48545138888888889</v>
          </cell>
          <cell r="K194">
            <v>0.49983796296296296</v>
          </cell>
          <cell r="L194">
            <v>0.734837962962963</v>
          </cell>
          <cell r="M194">
            <v>0.76689814814814816</v>
          </cell>
          <cell r="N194">
            <v>0.84027777777777779</v>
          </cell>
        </row>
        <row r="195">
          <cell r="A195" t="str">
            <v>V0920473</v>
          </cell>
          <cell r="B195" t="str">
            <v xml:space="preserve">楊氏山 </v>
          </cell>
          <cell r="C195" t="str">
            <v>桂武工業區</v>
          </cell>
          <cell r="D195" t="str">
            <v>CPEG越南品質保證處品保五部Arlo 課</v>
          </cell>
          <cell r="E195" t="str">
            <v>N</v>
          </cell>
          <cell r="F195" t="str">
            <v>正常</v>
          </cell>
          <cell r="G195">
            <v>0</v>
          </cell>
          <cell r="H195">
            <v>44284</v>
          </cell>
          <cell r="I195">
            <v>0.7898842592592592</v>
          </cell>
          <cell r="J195">
            <v>0.95940972222222232</v>
          </cell>
          <cell r="K195">
            <v>0.96755787037037033</v>
          </cell>
          <cell r="L195">
            <v>0.26078703703703704</v>
          </cell>
          <cell r="N195">
            <v>0.26078703703703704</v>
          </cell>
        </row>
        <row r="196">
          <cell r="A196" t="str">
            <v>V0922210</v>
          </cell>
          <cell r="B196" t="str">
            <v xml:space="preserve">阮文排 </v>
          </cell>
          <cell r="C196" t="str">
            <v>桂武工業區</v>
          </cell>
          <cell r="D196" t="str">
            <v>CPEG越南品質保證處品保五部Arlo 課</v>
          </cell>
          <cell r="E196" t="str">
            <v>GWSI-D</v>
          </cell>
          <cell r="F196" t="str">
            <v>正常</v>
          </cell>
          <cell r="G196">
            <v>0</v>
          </cell>
          <cell r="H196">
            <v>44284</v>
          </cell>
          <cell r="I196">
            <v>0.30244212962962963</v>
          </cell>
          <cell r="J196">
            <v>0.48594907407407412</v>
          </cell>
          <cell r="K196">
            <v>0.5062268518518519</v>
          </cell>
          <cell r="L196">
            <v>0.77371527777777782</v>
          </cell>
          <cell r="N196">
            <v>0.77505787037037033</v>
          </cell>
        </row>
        <row r="197">
          <cell r="A197" t="str">
            <v>V0922332</v>
          </cell>
          <cell r="B197" t="str">
            <v xml:space="preserve">潘伯明 </v>
          </cell>
          <cell r="C197" t="str">
            <v>桂武工業區</v>
          </cell>
          <cell r="D197" t="str">
            <v>CPEG越南品質保證處品保五部Arlo 課</v>
          </cell>
          <cell r="E197" t="str">
            <v>N</v>
          </cell>
          <cell r="F197" t="str">
            <v>正常</v>
          </cell>
          <cell r="G197">
            <v>0</v>
          </cell>
          <cell r="H197">
            <v>44284</v>
          </cell>
          <cell r="I197">
            <v>0.7987847222222223</v>
          </cell>
          <cell r="J197">
            <v>0.96050925925925934</v>
          </cell>
          <cell r="K197">
            <v>0.97282407407407412</v>
          </cell>
          <cell r="L197">
            <v>0.24214120370370371</v>
          </cell>
          <cell r="N197">
            <v>0.24219907407407407</v>
          </cell>
        </row>
        <row r="198">
          <cell r="A198" t="str">
            <v>V0923967</v>
          </cell>
          <cell r="B198" t="str">
            <v xml:space="preserve">阮氏綿 </v>
          </cell>
          <cell r="C198" t="str">
            <v>桂武工業區</v>
          </cell>
          <cell r="D198" t="str">
            <v>CPEG越南品質保證處品保五部Arlo 課</v>
          </cell>
          <cell r="E198" t="str">
            <v>N</v>
          </cell>
          <cell r="F198" t="str">
            <v>正常</v>
          </cell>
          <cell r="G198">
            <v>0</v>
          </cell>
          <cell r="H198">
            <v>44284</v>
          </cell>
          <cell r="I198">
            <v>0.80012731481481481</v>
          </cell>
          <cell r="J198">
            <v>0.96185185185185185</v>
          </cell>
          <cell r="K198">
            <v>0.97275462962962955</v>
          </cell>
          <cell r="L198">
            <v>0.26047453703703705</v>
          </cell>
          <cell r="N198">
            <v>0.26069444444444445</v>
          </cell>
        </row>
        <row r="199">
          <cell r="A199" t="str">
            <v>V0924011</v>
          </cell>
          <cell r="B199" t="str">
            <v xml:space="preserve">劉氏靈 </v>
          </cell>
          <cell r="C199" t="str">
            <v>桂武工業區</v>
          </cell>
          <cell r="D199" t="str">
            <v>CPEG越南品質保證處品保五部Arlo 課</v>
          </cell>
          <cell r="E199" t="str">
            <v>GWSI-D</v>
          </cell>
          <cell r="F199" t="str">
            <v>正常</v>
          </cell>
          <cell r="G199">
            <v>0</v>
          </cell>
          <cell r="H199">
            <v>44284</v>
          </cell>
          <cell r="I199">
            <v>0.30420138888888887</v>
          </cell>
          <cell r="J199">
            <v>0.48052083333333334</v>
          </cell>
          <cell r="K199">
            <v>0.51392361111111107</v>
          </cell>
          <cell r="L199">
            <v>0.73716435185185192</v>
          </cell>
          <cell r="N199">
            <v>0.73722222222222233</v>
          </cell>
        </row>
        <row r="200">
          <cell r="A200" t="str">
            <v>V0924754</v>
          </cell>
          <cell r="B200" t="str">
            <v xml:space="preserve">阮氏貞 </v>
          </cell>
          <cell r="C200" t="str">
            <v>桂武工業區</v>
          </cell>
          <cell r="D200" t="str">
            <v>CPEG越南品質保證處品保五部Arlo 課</v>
          </cell>
          <cell r="E200" t="str">
            <v>N</v>
          </cell>
          <cell r="F200" t="str">
            <v>正常</v>
          </cell>
          <cell r="G200">
            <v>0</v>
          </cell>
          <cell r="H200">
            <v>44284</v>
          </cell>
          <cell r="I200">
            <v>0.80425925925925934</v>
          </cell>
          <cell r="J200">
            <v>0.96189814814814811</v>
          </cell>
          <cell r="K200">
            <v>0.97271990740740744</v>
          </cell>
          <cell r="L200">
            <v>0.26589120370370373</v>
          </cell>
          <cell r="N200">
            <v>0.26589120370370373</v>
          </cell>
        </row>
        <row r="201">
          <cell r="A201" t="str">
            <v>V0925359</v>
          </cell>
          <cell r="B201" t="str">
            <v xml:space="preserve">黎氏偉 </v>
          </cell>
          <cell r="C201" t="str">
            <v>桂武工業區</v>
          </cell>
          <cell r="D201" t="str">
            <v>CPEG越南品質保證處品保五部Arlo 課</v>
          </cell>
          <cell r="E201" t="str">
            <v>GWSI-D</v>
          </cell>
          <cell r="F201" t="str">
            <v>正常</v>
          </cell>
          <cell r="G201">
            <v>0</v>
          </cell>
          <cell r="H201">
            <v>44284</v>
          </cell>
          <cell r="I201">
            <v>0.28635416666666669</v>
          </cell>
          <cell r="J201">
            <v>0.46216435185185184</v>
          </cell>
          <cell r="K201">
            <v>0.47856481481481478</v>
          </cell>
          <cell r="L201">
            <v>0.77157407407407408</v>
          </cell>
          <cell r="N201">
            <v>0.77157407407407408</v>
          </cell>
        </row>
        <row r="202">
          <cell r="A202" t="str">
            <v>V0926138</v>
          </cell>
          <cell r="B202" t="str">
            <v xml:space="preserve">黃文效 </v>
          </cell>
          <cell r="C202" t="str">
            <v>桂武工業區</v>
          </cell>
          <cell r="D202" t="str">
            <v>CPEG越南品質保證處品保五部Arlo 課</v>
          </cell>
          <cell r="E202" t="str">
            <v>GWSI-D</v>
          </cell>
          <cell r="F202" t="str">
            <v>正常</v>
          </cell>
          <cell r="G202">
            <v>0</v>
          </cell>
          <cell r="H202">
            <v>44284</v>
          </cell>
          <cell r="I202">
            <v>0.30190972222222223</v>
          </cell>
          <cell r="J202">
            <v>0.47993055555555553</v>
          </cell>
          <cell r="K202">
            <v>0.50103009259259257</v>
          </cell>
          <cell r="L202">
            <v>0.68282407407407408</v>
          </cell>
        </row>
        <row r="203">
          <cell r="A203" t="str">
            <v>V0926365</v>
          </cell>
          <cell r="B203" t="str">
            <v xml:space="preserve">甲氏金瑩 </v>
          </cell>
          <cell r="C203" t="str">
            <v>桂武工業區</v>
          </cell>
          <cell r="D203" t="str">
            <v>CPEG越南品質保證處品保五部Arlo 課</v>
          </cell>
          <cell r="E203" t="str">
            <v>GWSI-N</v>
          </cell>
          <cell r="F203" t="str">
            <v>輪班休息</v>
          </cell>
          <cell r="H203">
            <v>44284</v>
          </cell>
        </row>
        <row r="204">
          <cell r="A204" t="str">
            <v>V0926443</v>
          </cell>
          <cell r="B204" t="str">
            <v xml:space="preserve">阮氏李 </v>
          </cell>
          <cell r="C204" t="str">
            <v>桂武工業區</v>
          </cell>
          <cell r="D204" t="str">
            <v>CPEG越南品質保證處品保五部Arlo 課</v>
          </cell>
          <cell r="E204" t="str">
            <v>N</v>
          </cell>
          <cell r="F204" t="str">
            <v>正常</v>
          </cell>
          <cell r="G204">
            <v>0</v>
          </cell>
          <cell r="H204">
            <v>44284</v>
          </cell>
          <cell r="I204">
            <v>0.80129629629629628</v>
          </cell>
          <cell r="J204">
            <v>0.97903935185185187</v>
          </cell>
          <cell r="K204">
            <v>0.99320601851851853</v>
          </cell>
          <cell r="L204">
            <v>0.22134259259259259</v>
          </cell>
          <cell r="N204">
            <v>0.22134259259259259</v>
          </cell>
        </row>
        <row r="205">
          <cell r="A205" t="str">
            <v>V0927142</v>
          </cell>
          <cell r="B205" t="str">
            <v xml:space="preserve">團氏香 </v>
          </cell>
          <cell r="C205" t="str">
            <v>桂武工業區</v>
          </cell>
          <cell r="D205" t="str">
            <v>CPEG越南品質保證處品保五部Arlo 課</v>
          </cell>
          <cell r="E205" t="str">
            <v>GWSI-D</v>
          </cell>
          <cell r="F205" t="str">
            <v>正常</v>
          </cell>
          <cell r="G205">
            <v>0</v>
          </cell>
          <cell r="H205">
            <v>44284</v>
          </cell>
          <cell r="I205">
            <v>0.30972222222222223</v>
          </cell>
          <cell r="J205">
            <v>0.45895833333333336</v>
          </cell>
          <cell r="K205">
            <v>0.47712962962962963</v>
          </cell>
          <cell r="L205">
            <v>0.77214120370370365</v>
          </cell>
          <cell r="N205">
            <v>0.77214120370370365</v>
          </cell>
        </row>
        <row r="206">
          <cell r="A206" t="str">
            <v>V0927578</v>
          </cell>
          <cell r="B206" t="str">
            <v xml:space="preserve">阮氏緣 </v>
          </cell>
          <cell r="C206" t="str">
            <v>桂武工業區</v>
          </cell>
          <cell r="D206" t="str">
            <v>CPEG越南品質保證處品保五部Arlo 課</v>
          </cell>
          <cell r="E206" t="str">
            <v>N</v>
          </cell>
          <cell r="F206" t="str">
            <v>正常</v>
          </cell>
          <cell r="G206">
            <v>0</v>
          </cell>
          <cell r="H206">
            <v>44284</v>
          </cell>
          <cell r="I206">
            <v>0.79967592592592596</v>
          </cell>
          <cell r="J206">
            <v>0.9619212962962963</v>
          </cell>
          <cell r="K206">
            <v>0.97277777777777785</v>
          </cell>
          <cell r="L206">
            <v>0.26050925925925927</v>
          </cell>
          <cell r="N206">
            <v>0.26050925925925927</v>
          </cell>
        </row>
        <row r="207">
          <cell r="A207" t="str">
            <v>V0928838</v>
          </cell>
          <cell r="B207" t="str">
            <v xml:space="preserve">朱氏寶 </v>
          </cell>
          <cell r="C207" t="str">
            <v>桂武工業區</v>
          </cell>
          <cell r="D207" t="str">
            <v>CPEG越南品質保證處品保五部Arlo 課</v>
          </cell>
          <cell r="E207" t="str">
            <v>GWSI-D</v>
          </cell>
          <cell r="F207" t="str">
            <v>正常</v>
          </cell>
          <cell r="G207">
            <v>0</v>
          </cell>
          <cell r="H207">
            <v>44284</v>
          </cell>
          <cell r="I207">
            <v>0.30546296296296299</v>
          </cell>
          <cell r="J207">
            <v>0.47843750000000002</v>
          </cell>
          <cell r="K207">
            <v>0.49047453703703708</v>
          </cell>
          <cell r="L207">
            <v>0.7713078703703703</v>
          </cell>
          <cell r="N207">
            <v>0.7713078703703703</v>
          </cell>
        </row>
        <row r="208">
          <cell r="A208" t="str">
            <v>V0929233</v>
          </cell>
          <cell r="B208" t="str">
            <v xml:space="preserve">盤氏緣 </v>
          </cell>
          <cell r="C208" t="str">
            <v>桂武工業區</v>
          </cell>
          <cell r="D208" t="str">
            <v>CPEG越南品質保證處品保五部Arlo 課</v>
          </cell>
          <cell r="E208" t="str">
            <v>SI-D TS</v>
          </cell>
          <cell r="F208" t="str">
            <v>正常</v>
          </cell>
          <cell r="G208">
            <v>0</v>
          </cell>
          <cell r="H208">
            <v>44284</v>
          </cell>
          <cell r="I208">
            <v>0.30230324074074072</v>
          </cell>
          <cell r="J208">
            <v>0.48084490740740743</v>
          </cell>
          <cell r="K208">
            <v>0.4932407407407407</v>
          </cell>
          <cell r="L208">
            <v>0.64067129629629627</v>
          </cell>
          <cell r="N208">
            <v>0.64067129629629627</v>
          </cell>
        </row>
        <row r="209">
          <cell r="A209" t="str">
            <v>V0929682</v>
          </cell>
          <cell r="B209" t="str">
            <v xml:space="preserve">陸文水 </v>
          </cell>
          <cell r="C209" t="str">
            <v>桂武工業區</v>
          </cell>
          <cell r="D209" t="str">
            <v>CPEG越南品質保證處品保五部Arlo 課</v>
          </cell>
          <cell r="E209" t="str">
            <v>GWSI-D</v>
          </cell>
          <cell r="F209" t="str">
            <v>正常</v>
          </cell>
          <cell r="G209">
            <v>0</v>
          </cell>
          <cell r="H209">
            <v>44284</v>
          </cell>
          <cell r="I209">
            <v>0.29988425925925927</v>
          </cell>
          <cell r="J209">
            <v>0.4876388888888889</v>
          </cell>
          <cell r="K209">
            <v>0.51100694444444439</v>
          </cell>
          <cell r="L209">
            <v>0.77377314814814813</v>
          </cell>
          <cell r="N209">
            <v>0.77383101851851854</v>
          </cell>
        </row>
        <row r="210">
          <cell r="A210" t="str">
            <v>V0930895</v>
          </cell>
          <cell r="B210" t="str">
            <v xml:space="preserve">陳文堅 </v>
          </cell>
          <cell r="C210" t="str">
            <v>桂武工業區</v>
          </cell>
          <cell r="D210" t="str">
            <v>CPEG越南品質保證處品保五部Arlo 課</v>
          </cell>
          <cell r="E210" t="str">
            <v>GWOA-D</v>
          </cell>
          <cell r="F210" t="str">
            <v>LV/F</v>
          </cell>
          <cell r="G210">
            <v>0</v>
          </cell>
          <cell r="H210">
            <v>44284</v>
          </cell>
          <cell r="I210">
            <v>0.33234953703703701</v>
          </cell>
          <cell r="J210">
            <v>0.48032407407407413</v>
          </cell>
        </row>
        <row r="211">
          <cell r="A211" t="str">
            <v>V0931072</v>
          </cell>
          <cell r="B211" t="str">
            <v xml:space="preserve">范氏征 </v>
          </cell>
          <cell r="C211" t="str">
            <v>桂武工業區</v>
          </cell>
          <cell r="D211" t="str">
            <v>CPEG越南品質保證處品保五部Arlo 課</v>
          </cell>
          <cell r="E211" t="str">
            <v>GWSMT-DC</v>
          </cell>
          <cell r="F211" t="str">
            <v>停薪留職</v>
          </cell>
          <cell r="G211">
            <v>0</v>
          </cell>
          <cell r="H211">
            <v>44284</v>
          </cell>
        </row>
        <row r="212">
          <cell r="A212" t="str">
            <v>V0931285</v>
          </cell>
          <cell r="B212" t="str">
            <v xml:space="preserve">阮氏娥 </v>
          </cell>
          <cell r="C212" t="str">
            <v>桂武工業區</v>
          </cell>
          <cell r="D212" t="str">
            <v>CPEG越南品質保證處品保五部Arlo 課</v>
          </cell>
          <cell r="E212" t="str">
            <v>隨縣班</v>
          </cell>
          <cell r="F212" t="str">
            <v>正常</v>
          </cell>
          <cell r="G212">
            <v>0</v>
          </cell>
          <cell r="H212">
            <v>44284</v>
          </cell>
          <cell r="I212">
            <v>0.30780092592592595</v>
          </cell>
          <cell r="J212">
            <v>0.4808912037037037</v>
          </cell>
          <cell r="K212">
            <v>0.50660879629629629</v>
          </cell>
          <cell r="L212">
            <v>0.73696759259259259</v>
          </cell>
        </row>
        <row r="213">
          <cell r="A213" t="str">
            <v>V0931356</v>
          </cell>
          <cell r="B213" t="str">
            <v xml:space="preserve">偉氏政 </v>
          </cell>
          <cell r="C213" t="str">
            <v>桂武工業區</v>
          </cell>
          <cell r="D213" t="str">
            <v>CPEG越南品質保證處品保五部Arlo 課</v>
          </cell>
          <cell r="E213" t="str">
            <v>GWSI-D</v>
          </cell>
          <cell r="F213" t="str">
            <v>產假</v>
          </cell>
          <cell r="G213">
            <v>0</v>
          </cell>
          <cell r="H213">
            <v>44284</v>
          </cell>
        </row>
        <row r="214">
          <cell r="A214" t="str">
            <v>V0931358</v>
          </cell>
          <cell r="B214" t="str">
            <v xml:space="preserve">丁氏香 </v>
          </cell>
          <cell r="C214" t="str">
            <v>桂武工業區</v>
          </cell>
          <cell r="D214" t="str">
            <v>CPEG越南品質保證處品保五部Arlo 課</v>
          </cell>
          <cell r="E214" t="str">
            <v>GWSI-D</v>
          </cell>
          <cell r="F214" t="str">
            <v>正常</v>
          </cell>
          <cell r="G214">
            <v>0</v>
          </cell>
          <cell r="H214">
            <v>44284</v>
          </cell>
          <cell r="I214">
            <v>0.30891203703703701</v>
          </cell>
          <cell r="J214">
            <v>0.46238425925925924</v>
          </cell>
          <cell r="K214">
            <v>0.47288194444444448</v>
          </cell>
          <cell r="L214">
            <v>0.69179398148148152</v>
          </cell>
          <cell r="M214">
            <v>0.70476851851851852</v>
          </cell>
          <cell r="N214">
            <v>0.77228009259259256</v>
          </cell>
        </row>
        <row r="215">
          <cell r="A215" t="str">
            <v>V0931461</v>
          </cell>
          <cell r="B215" t="str">
            <v xml:space="preserve">阮氏玲 </v>
          </cell>
          <cell r="C215" t="str">
            <v>桂武工業區</v>
          </cell>
          <cell r="D215" t="str">
            <v>CPEG越南品質保證處品保五部Arlo 課</v>
          </cell>
          <cell r="E215" t="str">
            <v>GWSI-N</v>
          </cell>
          <cell r="F215" t="str">
            <v>輪班休息</v>
          </cell>
          <cell r="H215">
            <v>44284</v>
          </cell>
        </row>
        <row r="216">
          <cell r="A216" t="str">
            <v>V0931488</v>
          </cell>
          <cell r="B216" t="str">
            <v xml:space="preserve">黃青紅 </v>
          </cell>
          <cell r="C216" t="str">
            <v>桂武工業區</v>
          </cell>
          <cell r="D216" t="str">
            <v>CPEG越南品質保證處品保五部Arlo 課</v>
          </cell>
          <cell r="E216" t="str">
            <v>GWOA-D</v>
          </cell>
          <cell r="F216" t="str">
            <v>LV/F</v>
          </cell>
          <cell r="G216">
            <v>0</v>
          </cell>
          <cell r="H216">
            <v>44284</v>
          </cell>
          <cell r="I216">
            <v>0.3294212962962963</v>
          </cell>
          <cell r="J216">
            <v>0.4823263888888889</v>
          </cell>
        </row>
        <row r="217">
          <cell r="A217" t="str">
            <v>V0931538</v>
          </cell>
          <cell r="B217" t="str">
            <v xml:space="preserve">阮瓊梅 </v>
          </cell>
          <cell r="C217" t="str">
            <v>桂武工業區</v>
          </cell>
          <cell r="D217" t="str">
            <v>CPEG越南品質保證處品保五部Arlo 課</v>
          </cell>
          <cell r="E217" t="str">
            <v>隨縣班</v>
          </cell>
          <cell r="F217" t="str">
            <v>正常</v>
          </cell>
          <cell r="G217">
            <v>0</v>
          </cell>
          <cell r="H217">
            <v>44284</v>
          </cell>
          <cell r="I217">
            <v>0.31159722222222225</v>
          </cell>
          <cell r="J217">
            <v>0.48116898148148146</v>
          </cell>
          <cell r="K217">
            <v>0.50445601851851851</v>
          </cell>
          <cell r="L217">
            <v>0.7103356481481482</v>
          </cell>
        </row>
        <row r="218">
          <cell r="A218" t="str">
            <v>V0931645</v>
          </cell>
          <cell r="B218" t="str">
            <v xml:space="preserve">阮氏安 </v>
          </cell>
          <cell r="C218" t="str">
            <v>桂武工業區</v>
          </cell>
          <cell r="D218" t="str">
            <v>CPEG越南品質保證處品保五部Arlo 課</v>
          </cell>
          <cell r="E218" t="str">
            <v>GWSI-D</v>
          </cell>
          <cell r="F218" t="str">
            <v>正常</v>
          </cell>
          <cell r="G218">
            <v>0</v>
          </cell>
          <cell r="H218">
            <v>44284</v>
          </cell>
          <cell r="I218">
            <v>0.29405092592592591</v>
          </cell>
          <cell r="J218">
            <v>0.48473379629629632</v>
          </cell>
          <cell r="K218">
            <v>0.50526620370370368</v>
          </cell>
          <cell r="L218">
            <v>0.775324074074074</v>
          </cell>
          <cell r="N218">
            <v>0.77570601851851861</v>
          </cell>
        </row>
        <row r="219">
          <cell r="A219" t="str">
            <v>V0932556</v>
          </cell>
          <cell r="B219" t="str">
            <v xml:space="preserve">裴氏瓊如 </v>
          </cell>
          <cell r="C219" t="str">
            <v>桂武工業區</v>
          </cell>
          <cell r="D219" t="str">
            <v>CPEG越南品質保證處品保五部Arlo 課</v>
          </cell>
          <cell r="E219" t="str">
            <v>隨縣班</v>
          </cell>
          <cell r="F219" t="str">
            <v>正常</v>
          </cell>
          <cell r="G219">
            <v>0</v>
          </cell>
          <cell r="H219">
            <v>44284</v>
          </cell>
          <cell r="I219">
            <v>0.31006944444444445</v>
          </cell>
          <cell r="J219">
            <v>0.48015046296296293</v>
          </cell>
          <cell r="K219">
            <v>0.49888888888888888</v>
          </cell>
          <cell r="L219">
            <v>0.71472222222222215</v>
          </cell>
        </row>
        <row r="220">
          <cell r="A220" t="str">
            <v>V0937452</v>
          </cell>
          <cell r="B220" t="str">
            <v xml:space="preserve">高氏玉 </v>
          </cell>
          <cell r="C220" t="str">
            <v>桂武工業區</v>
          </cell>
          <cell r="D220" t="str">
            <v>CPEG越南品質保證處品保五部Arlo 課</v>
          </cell>
          <cell r="E220" t="str">
            <v>GWSI-D</v>
          </cell>
          <cell r="F220" t="str">
            <v>正常</v>
          </cell>
          <cell r="G220">
            <v>0</v>
          </cell>
          <cell r="H220">
            <v>44284</v>
          </cell>
          <cell r="I220">
            <v>0.30289351851851853</v>
          </cell>
          <cell r="J220">
            <v>0.46127314814814818</v>
          </cell>
          <cell r="K220">
            <v>0.47506944444444449</v>
          </cell>
          <cell r="L220">
            <v>0.78535879629629635</v>
          </cell>
          <cell r="N220">
            <v>0.78535879629629635</v>
          </cell>
        </row>
        <row r="221">
          <cell r="A221" t="str">
            <v>V0938546</v>
          </cell>
          <cell r="B221" t="str">
            <v xml:space="preserve">阮文章 </v>
          </cell>
          <cell r="C221" t="str">
            <v>桂武工業區</v>
          </cell>
          <cell r="D221" t="str">
            <v>CPEG越南品質保證處品保五部Arlo 課</v>
          </cell>
          <cell r="E221" t="str">
            <v>隨縣班</v>
          </cell>
          <cell r="F221" t="str">
            <v>正常</v>
          </cell>
          <cell r="G221">
            <v>0</v>
          </cell>
          <cell r="H221">
            <v>44284</v>
          </cell>
          <cell r="I221">
            <v>0.30894675925925924</v>
          </cell>
          <cell r="J221">
            <v>0.48221064814814812</v>
          </cell>
          <cell r="K221">
            <v>0.49935185185185182</v>
          </cell>
          <cell r="L221">
            <v>0.73353009259259261</v>
          </cell>
          <cell r="M221">
            <v>0.76696759259259262</v>
          </cell>
          <cell r="N221">
            <v>0.84</v>
          </cell>
        </row>
        <row r="222">
          <cell r="A222" t="str">
            <v>V0938620</v>
          </cell>
          <cell r="B222" t="str">
            <v xml:space="preserve">潘垂玲 </v>
          </cell>
          <cell r="C222" t="str">
            <v>桂武工業區</v>
          </cell>
          <cell r="D222" t="str">
            <v>CPEG越南品質保證處品保五部Arlo 課</v>
          </cell>
          <cell r="E222" t="str">
            <v>N</v>
          </cell>
          <cell r="F222" t="str">
            <v>正常</v>
          </cell>
          <cell r="G222">
            <v>0</v>
          </cell>
          <cell r="H222">
            <v>44284</v>
          </cell>
          <cell r="I222">
            <v>0.80202546296296295</v>
          </cell>
          <cell r="J222">
            <v>0.9787731481481482</v>
          </cell>
          <cell r="K222">
            <v>0.9889930555555555</v>
          </cell>
          <cell r="L222">
            <v>0.22145833333333334</v>
          </cell>
          <cell r="N222">
            <v>0.22145833333333334</v>
          </cell>
        </row>
        <row r="223">
          <cell r="A223" t="str">
            <v>V0939546</v>
          </cell>
          <cell r="B223" t="str">
            <v xml:space="preserve">范氏香 </v>
          </cell>
          <cell r="C223" t="str">
            <v>桂武工業區</v>
          </cell>
          <cell r="D223" t="str">
            <v>CPEG越南品質保證處品保五部Arlo 課</v>
          </cell>
          <cell r="E223" t="str">
            <v>GWSI-D</v>
          </cell>
          <cell r="F223" t="str">
            <v>正常</v>
          </cell>
          <cell r="G223">
            <v>0</v>
          </cell>
          <cell r="H223">
            <v>44284</v>
          </cell>
          <cell r="I223">
            <v>0.30572916666666666</v>
          </cell>
          <cell r="J223">
            <v>0.46619212962962964</v>
          </cell>
          <cell r="K223">
            <v>0.47997685185185185</v>
          </cell>
          <cell r="L223">
            <v>0.73129629629629633</v>
          </cell>
          <cell r="N223">
            <v>0.73129629629629633</v>
          </cell>
        </row>
        <row r="224">
          <cell r="A224" t="str">
            <v>V0939991</v>
          </cell>
          <cell r="B224" t="str">
            <v xml:space="preserve">楊文盛 </v>
          </cell>
          <cell r="C224" t="str">
            <v>桂武工業區</v>
          </cell>
          <cell r="D224" t="str">
            <v>CPEG越南品質保證處品保五部Arlo 課</v>
          </cell>
          <cell r="E224" t="str">
            <v>N</v>
          </cell>
          <cell r="F224" t="str">
            <v>正常</v>
          </cell>
          <cell r="G224">
            <v>0</v>
          </cell>
          <cell r="H224">
            <v>44284</v>
          </cell>
          <cell r="I224">
            <v>0.8008912037037037</v>
          </cell>
          <cell r="J224">
            <v>0.97105324074074073</v>
          </cell>
          <cell r="K224">
            <v>3.0208333333333333E-3</v>
          </cell>
          <cell r="L224">
            <v>0.28083333333333332</v>
          </cell>
          <cell r="N224">
            <v>0.28083333333333332</v>
          </cell>
        </row>
        <row r="225">
          <cell r="A225" t="str">
            <v>V0940345</v>
          </cell>
          <cell r="B225" t="str">
            <v xml:space="preserve">鄭氏秋 </v>
          </cell>
          <cell r="C225" t="str">
            <v>桂武工業區</v>
          </cell>
          <cell r="D225" t="str">
            <v>CPEG越南品質保證處品保五部Arlo 課</v>
          </cell>
          <cell r="E225" t="str">
            <v>GWOA-D</v>
          </cell>
          <cell r="F225" t="str">
            <v>正常</v>
          </cell>
          <cell r="G225">
            <v>0</v>
          </cell>
          <cell r="H225">
            <v>44284</v>
          </cell>
          <cell r="I225">
            <v>0.32871527777777776</v>
          </cell>
          <cell r="J225">
            <v>0.47965277777777776</v>
          </cell>
          <cell r="K225">
            <v>0.49957175925925923</v>
          </cell>
          <cell r="L225">
            <v>0.72951388888888891</v>
          </cell>
        </row>
        <row r="226">
          <cell r="A226" t="str">
            <v>V0947181</v>
          </cell>
          <cell r="B226" t="str">
            <v xml:space="preserve">爐氏仙 </v>
          </cell>
          <cell r="C226" t="str">
            <v>桂武工業區</v>
          </cell>
          <cell r="D226" t="str">
            <v>CPEG越南品質保證處品保五部Arlo 課</v>
          </cell>
          <cell r="E226" t="str">
            <v>N</v>
          </cell>
          <cell r="F226" t="str">
            <v>正常</v>
          </cell>
          <cell r="G226">
            <v>0</v>
          </cell>
          <cell r="H226">
            <v>44284</v>
          </cell>
          <cell r="I226">
            <v>0.80650462962962965</v>
          </cell>
          <cell r="J226">
            <v>0.98045138888888894</v>
          </cell>
          <cell r="K226">
            <v>0.99668981481481478</v>
          </cell>
          <cell r="L226">
            <v>0.26631944444444444</v>
          </cell>
          <cell r="N226">
            <v>0.26635416666666667</v>
          </cell>
        </row>
        <row r="227">
          <cell r="A227" t="str">
            <v>V0951640</v>
          </cell>
          <cell r="B227" t="str">
            <v xml:space="preserve">鄭鐘大 </v>
          </cell>
          <cell r="C227" t="str">
            <v>桂武工業區</v>
          </cell>
          <cell r="D227" t="str">
            <v>CPEG越南品質保證處品保五部Arlo 課</v>
          </cell>
          <cell r="E227" t="str">
            <v>隨縣班</v>
          </cell>
          <cell r="F227" t="str">
            <v>正常</v>
          </cell>
          <cell r="G227">
            <v>0</v>
          </cell>
          <cell r="H227">
            <v>44284</v>
          </cell>
          <cell r="I227">
            <v>0.30907407407407406</v>
          </cell>
          <cell r="J227">
            <v>0.48023148148148148</v>
          </cell>
          <cell r="K227">
            <v>0.49887731481481484</v>
          </cell>
          <cell r="L227">
            <v>0.7262615740740741</v>
          </cell>
        </row>
        <row r="228">
          <cell r="A228" t="str">
            <v>V0951893</v>
          </cell>
          <cell r="B228" t="str">
            <v xml:space="preserve">丁文進 </v>
          </cell>
          <cell r="C228" t="str">
            <v>桂武工業區</v>
          </cell>
          <cell r="D228" t="str">
            <v>CPEG越南品質保證處品保五部Arlo 課</v>
          </cell>
          <cell r="E228" t="str">
            <v>GWSI-N</v>
          </cell>
          <cell r="F228" t="str">
            <v>輪班休息</v>
          </cell>
          <cell r="H228">
            <v>44284</v>
          </cell>
        </row>
        <row r="229">
          <cell r="A229" t="str">
            <v>V0952471</v>
          </cell>
          <cell r="B229" t="str">
            <v xml:space="preserve">武清草 </v>
          </cell>
          <cell r="C229" t="str">
            <v>桂武工業區</v>
          </cell>
          <cell r="D229" t="str">
            <v>CPEG越南品質保證處品保五部Arlo 課</v>
          </cell>
          <cell r="E229" t="str">
            <v>隨縣班</v>
          </cell>
          <cell r="F229" t="str">
            <v>正常</v>
          </cell>
          <cell r="G229">
            <v>0</v>
          </cell>
          <cell r="H229">
            <v>44284</v>
          </cell>
          <cell r="I229">
            <v>0.31061342592592595</v>
          </cell>
          <cell r="J229">
            <v>0.48234953703703703</v>
          </cell>
          <cell r="K229">
            <v>0.49980324074074073</v>
          </cell>
          <cell r="L229">
            <v>0.81887731481481474</v>
          </cell>
          <cell r="N229">
            <v>0.81888888888888889</v>
          </cell>
        </row>
        <row r="230">
          <cell r="A230" t="str">
            <v>V0956358</v>
          </cell>
          <cell r="B230" t="str">
            <v xml:space="preserve">裴卿玄 </v>
          </cell>
          <cell r="C230" t="str">
            <v>桂武工業區</v>
          </cell>
          <cell r="D230" t="str">
            <v>CPEG越南品質保證處品保五部Arlo 課</v>
          </cell>
          <cell r="E230" t="str">
            <v>N</v>
          </cell>
          <cell r="F230" t="str">
            <v>正常</v>
          </cell>
          <cell r="G230">
            <v>0</v>
          </cell>
          <cell r="H230">
            <v>44284</v>
          </cell>
          <cell r="I230">
            <v>0.80054398148148154</v>
          </cell>
          <cell r="J230">
            <v>0.98466435185185175</v>
          </cell>
          <cell r="K230">
            <v>0.994074074074074</v>
          </cell>
          <cell r="L230">
            <v>0.24865740740740741</v>
          </cell>
          <cell r="N230">
            <v>0.2486689814814815</v>
          </cell>
        </row>
        <row r="231">
          <cell r="A231" t="str">
            <v>V0956367</v>
          </cell>
          <cell r="B231" t="str">
            <v xml:space="preserve">咖氏紅 </v>
          </cell>
          <cell r="C231" t="str">
            <v>桂武工業區</v>
          </cell>
          <cell r="D231" t="str">
            <v>CPEG越南品質保證處品保五部Arlo 課</v>
          </cell>
          <cell r="E231" t="str">
            <v>N</v>
          </cell>
          <cell r="F231" t="str">
            <v>正常</v>
          </cell>
          <cell r="G231">
            <v>0</v>
          </cell>
          <cell r="H231">
            <v>44284</v>
          </cell>
          <cell r="I231">
            <v>0.79993055555555559</v>
          </cell>
          <cell r="J231">
            <v>0.97531249999999992</v>
          </cell>
          <cell r="K231">
            <v>0.9835532407407408</v>
          </cell>
          <cell r="L231">
            <v>0.26055555555555554</v>
          </cell>
          <cell r="N231">
            <v>0.26056712962962963</v>
          </cell>
        </row>
        <row r="232">
          <cell r="A232" t="str">
            <v>V0957230</v>
          </cell>
          <cell r="B232" t="str">
            <v xml:space="preserve">阮氏灣 </v>
          </cell>
          <cell r="C232" t="str">
            <v>桂武工業區</v>
          </cell>
          <cell r="D232" t="str">
            <v>CPEG越南品質保證處品保五部Arlo 課</v>
          </cell>
          <cell r="E232" t="str">
            <v>GWOA-D</v>
          </cell>
          <cell r="F232" t="str">
            <v>年休假</v>
          </cell>
          <cell r="G232">
            <v>0</v>
          </cell>
          <cell r="H232">
            <v>44284</v>
          </cell>
        </row>
        <row r="233">
          <cell r="A233" t="str">
            <v>V0958420</v>
          </cell>
          <cell r="B233" t="str">
            <v xml:space="preserve">杜氏蘭 </v>
          </cell>
          <cell r="C233" t="str">
            <v>桂武工業區</v>
          </cell>
          <cell r="D233" t="str">
            <v>CPEG越南品質保證處品保五部Arlo 課</v>
          </cell>
          <cell r="E233" t="str">
            <v>隨縣班-TS3</v>
          </cell>
          <cell r="F233" t="str">
            <v>正常</v>
          </cell>
          <cell r="G233">
            <v>0</v>
          </cell>
          <cell r="H233">
            <v>44284</v>
          </cell>
          <cell r="I233">
            <v>0.29747685185185185</v>
          </cell>
          <cell r="J233">
            <v>0.48082175925925924</v>
          </cell>
          <cell r="K233">
            <v>0.50666666666666671</v>
          </cell>
          <cell r="L233">
            <v>0.66677083333333342</v>
          </cell>
          <cell r="N233">
            <v>0.66723379629629631</v>
          </cell>
        </row>
        <row r="234">
          <cell r="A234" t="str">
            <v>V0958974</v>
          </cell>
          <cell r="B234" t="str">
            <v xml:space="preserve">阮文善 </v>
          </cell>
          <cell r="C234" t="str">
            <v>桂武工業區</v>
          </cell>
          <cell r="D234" t="str">
            <v>CPEG越南品質保證處品保五部Arlo 課</v>
          </cell>
          <cell r="E234" t="str">
            <v>GWSI-D</v>
          </cell>
          <cell r="F234" t="str">
            <v>正常</v>
          </cell>
          <cell r="G234">
            <v>0</v>
          </cell>
          <cell r="H234">
            <v>44284</v>
          </cell>
          <cell r="I234">
            <v>0.30144675925925929</v>
          </cell>
          <cell r="J234">
            <v>0.4838541666666667</v>
          </cell>
          <cell r="K234">
            <v>0.50054398148148149</v>
          </cell>
          <cell r="L234">
            <v>0.77479166666666666</v>
          </cell>
          <cell r="N234">
            <v>0.77479166666666666</v>
          </cell>
        </row>
        <row r="235">
          <cell r="A235" t="str">
            <v>V0958983</v>
          </cell>
          <cell r="B235" t="str">
            <v xml:space="preserve">阮庭強 </v>
          </cell>
          <cell r="C235" t="str">
            <v>桂武工業區</v>
          </cell>
          <cell r="D235" t="str">
            <v>CPEG越南品質保證處品保五部Arlo 課</v>
          </cell>
          <cell r="E235" t="str">
            <v>GWOA-D</v>
          </cell>
          <cell r="F235" t="str">
            <v>A</v>
          </cell>
          <cell r="G235">
            <v>480</v>
          </cell>
          <cell r="H235">
            <v>44284</v>
          </cell>
        </row>
        <row r="236">
          <cell r="A236" t="str">
            <v>V0962572</v>
          </cell>
          <cell r="B236" t="str">
            <v xml:space="preserve">阮氏梅 </v>
          </cell>
          <cell r="C236" t="str">
            <v>桂武工業區</v>
          </cell>
          <cell r="D236" t="str">
            <v>CPEG越南品質保證處品保五部Arlo 課</v>
          </cell>
          <cell r="E236" t="str">
            <v>GWOA-D</v>
          </cell>
          <cell r="F236" t="str">
            <v>正常</v>
          </cell>
          <cell r="G236">
            <v>0</v>
          </cell>
          <cell r="H236">
            <v>44284</v>
          </cell>
          <cell r="I236">
            <v>0.33207175925925925</v>
          </cell>
          <cell r="J236">
            <v>0.41666666666666669</v>
          </cell>
          <cell r="K236">
            <v>0.47916666666666669</v>
          </cell>
          <cell r="L236">
            <v>0.7321875000000001</v>
          </cell>
        </row>
        <row r="237">
          <cell r="A237" t="str">
            <v>V0963405</v>
          </cell>
          <cell r="B237" t="str">
            <v xml:space="preserve">阮世黃 </v>
          </cell>
          <cell r="C237" t="str">
            <v>桂武工業區</v>
          </cell>
          <cell r="D237" t="str">
            <v>CPEG越南品質保證處品保五部Arlo 課</v>
          </cell>
          <cell r="E237" t="str">
            <v>隨縣班</v>
          </cell>
          <cell r="F237" t="str">
            <v>正常</v>
          </cell>
          <cell r="G237">
            <v>0</v>
          </cell>
          <cell r="H237">
            <v>44284</v>
          </cell>
          <cell r="I237">
            <v>0.31009259259259259</v>
          </cell>
          <cell r="J237">
            <v>0.47950231481481481</v>
          </cell>
          <cell r="K237">
            <v>0.49836805555555558</v>
          </cell>
          <cell r="L237">
            <v>0.81526620370370362</v>
          </cell>
          <cell r="M237">
            <v>0.84408564814814813</v>
          </cell>
          <cell r="N237">
            <v>0.87645833333333334</v>
          </cell>
        </row>
        <row r="238">
          <cell r="A238" t="str">
            <v>V0966301</v>
          </cell>
          <cell r="B238" t="str">
            <v xml:space="preserve">阮氏愛 </v>
          </cell>
          <cell r="C238" t="str">
            <v>桂武工業區</v>
          </cell>
          <cell r="D238" t="str">
            <v>CPEG越南品質保證處品保五部Arlo 課</v>
          </cell>
          <cell r="E238" t="str">
            <v>隨縣班</v>
          </cell>
          <cell r="F238" t="str">
            <v>正常</v>
          </cell>
          <cell r="G238">
            <v>0</v>
          </cell>
          <cell r="H238">
            <v>44284</v>
          </cell>
          <cell r="I238">
            <v>0.31072916666666667</v>
          </cell>
          <cell r="J238">
            <v>0.47979166666666667</v>
          </cell>
          <cell r="K238">
            <v>0.50181712962962965</v>
          </cell>
          <cell r="L238">
            <v>0.83991898148148147</v>
          </cell>
          <cell r="N238">
            <v>0.83991898148148147</v>
          </cell>
        </row>
        <row r="239">
          <cell r="A239" t="str">
            <v>V0973898</v>
          </cell>
          <cell r="B239" t="str">
            <v xml:space="preserve">陳氏秋梅 </v>
          </cell>
          <cell r="C239" t="str">
            <v>桂武工業區</v>
          </cell>
          <cell r="D239" t="str">
            <v>CPEG越南品質保證處品保五部Arlo 課</v>
          </cell>
          <cell r="E239" t="str">
            <v>隨縣班</v>
          </cell>
          <cell r="F239" t="str">
            <v>正常</v>
          </cell>
          <cell r="G239">
            <v>0</v>
          </cell>
          <cell r="H239">
            <v>44284</v>
          </cell>
          <cell r="I239">
            <v>0.31131944444444443</v>
          </cell>
          <cell r="J239">
            <v>0.47925925925925927</v>
          </cell>
          <cell r="K239">
            <v>0.48706018518518518</v>
          </cell>
          <cell r="L239">
            <v>0.71234953703703707</v>
          </cell>
        </row>
        <row r="240">
          <cell r="A240" t="str">
            <v>V0976443</v>
          </cell>
          <cell r="B240" t="str">
            <v xml:space="preserve">阮文志豪鐘 </v>
          </cell>
          <cell r="C240" t="str">
            <v>桂武工業區</v>
          </cell>
          <cell r="D240" t="str">
            <v>CPEG越南品質保證處品保五部Arlo 課</v>
          </cell>
          <cell r="E240" t="str">
            <v>隨縣班</v>
          </cell>
          <cell r="F240" t="str">
            <v>正常</v>
          </cell>
          <cell r="G240">
            <v>0</v>
          </cell>
          <cell r="H240">
            <v>44284</v>
          </cell>
          <cell r="I240">
            <v>0.31129629629629629</v>
          </cell>
          <cell r="J240">
            <v>0.47986111111111113</v>
          </cell>
          <cell r="K240">
            <v>0.53865740740740742</v>
          </cell>
          <cell r="L240">
            <v>0.71245370370370376</v>
          </cell>
          <cell r="M240">
            <v>0.74648148148148152</v>
          </cell>
          <cell r="N240">
            <v>0.81622685185185195</v>
          </cell>
        </row>
        <row r="241">
          <cell r="A241" t="str">
            <v>V0977312</v>
          </cell>
          <cell r="B241" t="str">
            <v xml:space="preserve">梅氏景 </v>
          </cell>
          <cell r="C241" t="str">
            <v>桂武工業區</v>
          </cell>
          <cell r="D241" t="str">
            <v>CPEG越南品質保證處品保五部Arlo 課</v>
          </cell>
          <cell r="E241" t="str">
            <v>N</v>
          </cell>
          <cell r="F241" t="str">
            <v>正常</v>
          </cell>
          <cell r="G241">
            <v>0</v>
          </cell>
          <cell r="H241">
            <v>44284</v>
          </cell>
          <cell r="I241">
            <v>0.80954861111111109</v>
          </cell>
          <cell r="J241">
            <v>0.94243055555555555</v>
          </cell>
          <cell r="K241">
            <v>0.9654166666666667</v>
          </cell>
          <cell r="L241">
            <v>0.25148148148148147</v>
          </cell>
          <cell r="N241">
            <v>0.31520833333333331</v>
          </cell>
        </row>
        <row r="242">
          <cell r="A242" t="str">
            <v>V0978615</v>
          </cell>
          <cell r="B242" t="str">
            <v xml:space="preserve">阮文林 </v>
          </cell>
          <cell r="C242" t="str">
            <v>桂武工業區</v>
          </cell>
          <cell r="D242" t="str">
            <v>CPEG越南品質保證處品保五部Arlo 課</v>
          </cell>
          <cell r="E242" t="str">
            <v>GWSI-D</v>
          </cell>
          <cell r="F242" t="str">
            <v>輪班休息</v>
          </cell>
          <cell r="H242">
            <v>44284</v>
          </cell>
        </row>
        <row r="243">
          <cell r="A243" t="str">
            <v>V0980648</v>
          </cell>
          <cell r="B243" t="str">
            <v xml:space="preserve">杜成仲 </v>
          </cell>
          <cell r="C243" t="str">
            <v>桂武工業區</v>
          </cell>
          <cell r="D243" t="str">
            <v>CPEG越南品質保證處品保五部Arlo 課</v>
          </cell>
          <cell r="E243" t="str">
            <v>GWSI-D</v>
          </cell>
          <cell r="F243" t="str">
            <v>正常</v>
          </cell>
          <cell r="G243">
            <v>0</v>
          </cell>
          <cell r="H243">
            <v>44284</v>
          </cell>
          <cell r="I243">
            <v>0.30262731481481481</v>
          </cell>
          <cell r="J243">
            <v>0.48583333333333334</v>
          </cell>
          <cell r="K243">
            <v>0.50775462962962969</v>
          </cell>
          <cell r="L243">
            <v>0.7726157407407408</v>
          </cell>
          <cell r="N243">
            <v>0.77462962962962967</v>
          </cell>
        </row>
        <row r="244">
          <cell r="A244" t="str">
            <v>V0990845</v>
          </cell>
          <cell r="B244" t="str">
            <v xml:space="preserve">陳文查 </v>
          </cell>
          <cell r="C244" t="str">
            <v>桂武工業區</v>
          </cell>
          <cell r="D244" t="str">
            <v>CPEG越南品質保證處品保五部Arlo 課</v>
          </cell>
          <cell r="E244" t="str">
            <v>N</v>
          </cell>
          <cell r="F244" t="str">
            <v>正常</v>
          </cell>
          <cell r="G244">
            <v>0</v>
          </cell>
          <cell r="H244">
            <v>44284</v>
          </cell>
          <cell r="I244">
            <v>0.81111111111111101</v>
          </cell>
          <cell r="J244">
            <v>0.97181712962962974</v>
          </cell>
          <cell r="K244">
            <v>0.99535879629629631</v>
          </cell>
          <cell r="L244">
            <v>0.26481481481481478</v>
          </cell>
          <cell r="N244">
            <v>0.26481481481481478</v>
          </cell>
        </row>
        <row r="245">
          <cell r="A245" t="str">
            <v>V0990846</v>
          </cell>
          <cell r="B245" t="str">
            <v xml:space="preserve">阮海山 </v>
          </cell>
          <cell r="C245" t="str">
            <v>桂武工業區</v>
          </cell>
          <cell r="D245" t="str">
            <v>CPEG越南品質保證處品保五部Arlo 課</v>
          </cell>
          <cell r="E245" t="str">
            <v>隨縣班</v>
          </cell>
          <cell r="F245" t="str">
            <v>正常</v>
          </cell>
          <cell r="G245">
            <v>0</v>
          </cell>
          <cell r="H245">
            <v>44284</v>
          </cell>
          <cell r="I245">
            <v>0.30081018518518515</v>
          </cell>
          <cell r="J245">
            <v>0.4816319444444444</v>
          </cell>
          <cell r="K245">
            <v>0.4990046296296296</v>
          </cell>
          <cell r="L245">
            <v>0.84018518518518526</v>
          </cell>
          <cell r="N245">
            <v>0.84018518518518526</v>
          </cell>
        </row>
        <row r="246">
          <cell r="A246" t="str">
            <v>V0990863</v>
          </cell>
          <cell r="B246" t="str">
            <v xml:space="preserve">申光孝 </v>
          </cell>
          <cell r="C246" t="str">
            <v>桂武工業區</v>
          </cell>
          <cell r="D246" t="str">
            <v>CPEG越南品質保證處品保五部Arlo 課</v>
          </cell>
          <cell r="E246" t="str">
            <v>GWSI-D</v>
          </cell>
          <cell r="F246" t="str">
            <v>正常</v>
          </cell>
          <cell r="G246">
            <v>0</v>
          </cell>
          <cell r="H246">
            <v>44284</v>
          </cell>
          <cell r="I246">
            <v>0.30578703703703702</v>
          </cell>
          <cell r="J246">
            <v>0.47531250000000003</v>
          </cell>
          <cell r="K246">
            <v>0.49781249999999999</v>
          </cell>
          <cell r="L246">
            <v>0.77337962962962958</v>
          </cell>
          <cell r="N246">
            <v>0.77337962962962958</v>
          </cell>
        </row>
        <row r="247">
          <cell r="A247" t="str">
            <v>V0990866</v>
          </cell>
          <cell r="B247" t="str">
            <v xml:space="preserve">武宏俊 </v>
          </cell>
          <cell r="C247" t="str">
            <v>桂武工業區</v>
          </cell>
          <cell r="D247" t="str">
            <v>CPEG越南品質保證處品保五部Arlo 課</v>
          </cell>
          <cell r="E247" t="str">
            <v>GWOA-D</v>
          </cell>
          <cell r="F247" t="str">
            <v>正常</v>
          </cell>
          <cell r="G247">
            <v>0</v>
          </cell>
          <cell r="H247">
            <v>44284</v>
          </cell>
          <cell r="I247">
            <v>0.32972222222222219</v>
          </cell>
          <cell r="J247">
            <v>0.48008101851851853</v>
          </cell>
          <cell r="K247">
            <v>0.53877314814814814</v>
          </cell>
          <cell r="L247">
            <v>0.73644675925925929</v>
          </cell>
          <cell r="M247">
            <v>0.76702546296296292</v>
          </cell>
          <cell r="N247">
            <v>0.83429398148148148</v>
          </cell>
        </row>
        <row r="248">
          <cell r="A248" t="str">
            <v>V0990868</v>
          </cell>
          <cell r="B248" t="str">
            <v xml:space="preserve">阮文強 </v>
          </cell>
          <cell r="C248" t="str">
            <v>桂武工業區</v>
          </cell>
          <cell r="D248" t="str">
            <v>CPEG越南品質保證處品保五部Arlo 課</v>
          </cell>
          <cell r="E248" t="str">
            <v>GWOA-D</v>
          </cell>
          <cell r="F248" t="str">
            <v>正常</v>
          </cell>
          <cell r="G248">
            <v>0</v>
          </cell>
          <cell r="H248">
            <v>44284</v>
          </cell>
          <cell r="I248">
            <v>0.32939814814814816</v>
          </cell>
          <cell r="J248">
            <v>0.48125000000000001</v>
          </cell>
          <cell r="K248">
            <v>0.53918981481481476</v>
          </cell>
          <cell r="L248">
            <v>0.73498842592592595</v>
          </cell>
          <cell r="M248">
            <v>0.78487268518518516</v>
          </cell>
          <cell r="N248">
            <v>0.83512731481481473</v>
          </cell>
        </row>
        <row r="249">
          <cell r="A249" t="str">
            <v>V0992519</v>
          </cell>
          <cell r="B249" t="str">
            <v xml:space="preserve">范紅山 </v>
          </cell>
          <cell r="C249" t="str">
            <v>桂武工業區</v>
          </cell>
          <cell r="D249" t="str">
            <v>CPEG越南品質保證處品保五部Arlo 課</v>
          </cell>
          <cell r="E249" t="str">
            <v>隨縣班</v>
          </cell>
          <cell r="F249" t="str">
            <v>正常</v>
          </cell>
          <cell r="G249">
            <v>0</v>
          </cell>
          <cell r="H249">
            <v>44284</v>
          </cell>
          <cell r="I249">
            <v>0.30359953703703707</v>
          </cell>
          <cell r="J249">
            <v>0.48783564814814812</v>
          </cell>
          <cell r="K249">
            <v>0.53770833333333334</v>
          </cell>
          <cell r="L249">
            <v>0.7637962962962962</v>
          </cell>
          <cell r="N249">
            <v>0.7640162037037036</v>
          </cell>
        </row>
        <row r="250">
          <cell r="A250" t="str">
            <v>V0992520</v>
          </cell>
          <cell r="B250" t="str">
            <v xml:space="preserve">阮貴黃 </v>
          </cell>
          <cell r="C250" t="str">
            <v>桂武工業區</v>
          </cell>
          <cell r="D250" t="str">
            <v>CPEG越南品質保證處品保五部Arlo 課</v>
          </cell>
          <cell r="E250" t="str">
            <v>GWOA-D</v>
          </cell>
          <cell r="F250" t="str">
            <v>正常</v>
          </cell>
          <cell r="G250">
            <v>0</v>
          </cell>
          <cell r="H250">
            <v>44284</v>
          </cell>
          <cell r="I250">
            <v>0.33076388888888891</v>
          </cell>
          <cell r="J250">
            <v>0.41666666666666669</v>
          </cell>
          <cell r="K250">
            <v>0.47916666666666669</v>
          </cell>
          <cell r="L250">
            <v>0.7378703703703704</v>
          </cell>
        </row>
        <row r="251">
          <cell r="A251" t="str">
            <v>V0992521</v>
          </cell>
          <cell r="B251" t="str">
            <v xml:space="preserve">李氏芳霞 </v>
          </cell>
          <cell r="C251" t="str">
            <v>桂武工業區</v>
          </cell>
          <cell r="D251" t="str">
            <v>CPEG越南品質保證處品保五部Arlo 課</v>
          </cell>
          <cell r="E251" t="str">
            <v>GWSI-D</v>
          </cell>
          <cell r="F251" t="str">
            <v>正常</v>
          </cell>
          <cell r="G251">
            <v>0</v>
          </cell>
          <cell r="H251">
            <v>44284</v>
          </cell>
          <cell r="I251">
            <v>0.30356481481481484</v>
          </cell>
          <cell r="J251">
            <v>0.47741898148148149</v>
          </cell>
          <cell r="K251">
            <v>0.5098611111111111</v>
          </cell>
          <cell r="L251">
            <v>0.78563657407407417</v>
          </cell>
          <cell r="N251">
            <v>0.78563657407407417</v>
          </cell>
        </row>
        <row r="252">
          <cell r="A252" t="str">
            <v>V0992522</v>
          </cell>
          <cell r="B252" t="str">
            <v xml:space="preserve">丁春貴 </v>
          </cell>
          <cell r="C252" t="str">
            <v>桂武工業區</v>
          </cell>
          <cell r="D252" t="str">
            <v>CPEG越南品質保證處品保五部Arlo 課</v>
          </cell>
          <cell r="E252" t="str">
            <v>隨縣班</v>
          </cell>
          <cell r="F252" t="str">
            <v>正常</v>
          </cell>
          <cell r="G252">
            <v>0</v>
          </cell>
          <cell r="H252">
            <v>44284</v>
          </cell>
          <cell r="I252">
            <v>0.31114583333333334</v>
          </cell>
          <cell r="J252">
            <v>0.48101851851851851</v>
          </cell>
          <cell r="K252">
            <v>0.50528935185185186</v>
          </cell>
          <cell r="L252">
            <v>0.73960648148148145</v>
          </cell>
        </row>
        <row r="253">
          <cell r="A253" t="str">
            <v>V0992523</v>
          </cell>
          <cell r="B253" t="str">
            <v xml:space="preserve">阮鴛俊雄 </v>
          </cell>
          <cell r="C253" t="str">
            <v>桂武工業區</v>
          </cell>
          <cell r="D253" t="str">
            <v>CPEG越南品質保證處品保五部Arlo 課</v>
          </cell>
          <cell r="E253" t="str">
            <v>隨縣班</v>
          </cell>
          <cell r="F253" t="str">
            <v>正常</v>
          </cell>
          <cell r="G253">
            <v>0</v>
          </cell>
          <cell r="H253">
            <v>44284</v>
          </cell>
          <cell r="I253">
            <v>0.29935185185185187</v>
          </cell>
          <cell r="J253">
            <v>0.48078703703703707</v>
          </cell>
          <cell r="K253">
            <v>0.53984953703703698</v>
          </cell>
          <cell r="L253">
            <v>0.82354166666666673</v>
          </cell>
          <cell r="N253">
            <v>0.82354166666666673</v>
          </cell>
        </row>
        <row r="254">
          <cell r="A254" t="str">
            <v>V0999128</v>
          </cell>
          <cell r="B254" t="str">
            <v xml:space="preserve">阮伯楊 </v>
          </cell>
          <cell r="C254" t="str">
            <v>桂武工業區</v>
          </cell>
          <cell r="D254" t="str">
            <v>CPEG越南品質保證處品保五部Arlo 課</v>
          </cell>
          <cell r="E254" t="str">
            <v>GWSI-D</v>
          </cell>
          <cell r="F254" t="str">
            <v>正常</v>
          </cell>
          <cell r="G254">
            <v>0</v>
          </cell>
          <cell r="H254">
            <v>44284</v>
          </cell>
          <cell r="I254">
            <v>0.29409722222222223</v>
          </cell>
          <cell r="J254">
            <v>0.41666666666666669</v>
          </cell>
          <cell r="K254">
            <v>0.45833333333333331</v>
          </cell>
          <cell r="L254">
            <v>0.68276620370370367</v>
          </cell>
        </row>
        <row r="255">
          <cell r="A255" t="str">
            <v>V1300144</v>
          </cell>
          <cell r="B255" t="str">
            <v xml:space="preserve">阮氏玄 </v>
          </cell>
          <cell r="C255" t="str">
            <v>桂武工業區</v>
          </cell>
          <cell r="D255" t="str">
            <v>CPEG越南品質保證處品保五部Arlo 課</v>
          </cell>
          <cell r="E255" t="str">
            <v>N</v>
          </cell>
          <cell r="F255" t="str">
            <v>正常</v>
          </cell>
          <cell r="G255">
            <v>0</v>
          </cell>
          <cell r="H255">
            <v>44284</v>
          </cell>
          <cell r="I255">
            <v>0.79943287037037036</v>
          </cell>
          <cell r="J255">
            <v>0.96793981481481473</v>
          </cell>
          <cell r="K255">
            <v>0.97695601851851854</v>
          </cell>
          <cell r="L255">
            <v>0.26114583333333335</v>
          </cell>
          <cell r="N255">
            <v>0.26114583333333335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81"/>
  <sheetViews>
    <sheetView tabSelected="1" topLeftCell="P1" zoomScale="115" zoomScaleNormal="115" workbookViewId="0">
      <selection activeCell="BK14" sqref="BK14"/>
    </sheetView>
  </sheetViews>
  <sheetFormatPr defaultRowHeight="14.25"/>
  <cols>
    <col min="1" max="1" width="4.375" customWidth="1"/>
    <col min="4" max="5" width="9.375" bestFit="1" customWidth="1"/>
    <col min="6" max="6" width="22.75" customWidth="1"/>
    <col min="7" max="7" width="11.375" customWidth="1"/>
    <col min="8" max="8" width="4.125" style="31" customWidth="1"/>
    <col min="9" max="12" width="4.125" customWidth="1"/>
    <col min="13" max="13" width="4.125" style="19" customWidth="1"/>
    <col min="14" max="14" width="4.125" customWidth="1"/>
    <col min="15" max="15" width="4.125" style="31" customWidth="1"/>
    <col min="16" max="19" width="4.125" customWidth="1"/>
    <col min="20" max="20" width="4.125" style="19" customWidth="1"/>
    <col min="21" max="21" width="4.125" customWidth="1"/>
    <col min="22" max="23" width="4.125" style="31" customWidth="1"/>
    <col min="24" max="26" width="4.125" customWidth="1"/>
    <col min="27" max="27" width="4.125" style="19" customWidth="1"/>
    <col min="28" max="28" width="4.125" customWidth="1"/>
    <col min="29" max="29" width="4.125" style="31" customWidth="1"/>
    <col min="30" max="33" width="4.125" customWidth="1"/>
    <col min="34" max="37" width="4.125" style="19" customWidth="1"/>
    <col min="38" max="38" width="4.125" customWidth="1"/>
    <col min="39" max="42" width="6" customWidth="1"/>
    <col min="43" max="58" width="6" hidden="1" customWidth="1"/>
    <col min="59" max="59" width="9" customWidth="1"/>
    <col min="60" max="60" width="11.75" customWidth="1"/>
  </cols>
  <sheetData>
    <row r="1" spans="1:63" ht="39.75" customHeight="1">
      <c r="A1" s="1"/>
      <c r="B1" s="74" t="s">
        <v>0</v>
      </c>
      <c r="C1" s="74"/>
      <c r="D1" s="74"/>
      <c r="E1" s="75" t="s">
        <v>845</v>
      </c>
      <c r="F1" s="75"/>
      <c r="G1" s="75"/>
      <c r="H1" s="75"/>
      <c r="I1" s="75"/>
      <c r="J1" s="75"/>
      <c r="K1" s="75"/>
      <c r="L1" s="75"/>
      <c r="M1" s="75"/>
      <c r="N1" s="76"/>
      <c r="O1" s="75"/>
      <c r="P1" s="75"/>
      <c r="Q1" s="75"/>
      <c r="R1" s="75"/>
      <c r="S1" s="75"/>
      <c r="T1" s="75"/>
      <c r="U1" s="76"/>
      <c r="V1" s="75"/>
      <c r="W1" s="75"/>
      <c r="X1" s="75"/>
      <c r="Y1" s="75"/>
      <c r="Z1" s="75"/>
      <c r="AA1" s="75"/>
      <c r="AB1" s="76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</row>
    <row r="2" spans="1:63" ht="27" customHeight="1">
      <c r="A2" s="2"/>
      <c r="B2" s="77" t="s">
        <v>1</v>
      </c>
      <c r="C2" s="77"/>
      <c r="D2" s="77"/>
      <c r="E2" s="78" t="s">
        <v>844</v>
      </c>
      <c r="F2" s="78"/>
      <c r="G2" s="78"/>
      <c r="H2" s="78"/>
      <c r="I2" s="78"/>
      <c r="J2" s="78"/>
      <c r="K2" s="78"/>
      <c r="L2" s="78"/>
      <c r="M2" s="78"/>
      <c r="N2" s="79"/>
      <c r="O2" s="78"/>
      <c r="P2" s="78"/>
      <c r="Q2" s="78"/>
      <c r="R2" s="78"/>
      <c r="S2" s="78"/>
      <c r="T2" s="78"/>
      <c r="U2" s="79"/>
      <c r="V2" s="78"/>
      <c r="W2" s="78"/>
      <c r="X2" s="78"/>
      <c r="Y2" s="78"/>
      <c r="Z2" s="78"/>
      <c r="AA2" s="78"/>
      <c r="AB2" s="79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</row>
    <row r="3" spans="1:63">
      <c r="A3" s="80" t="s">
        <v>2</v>
      </c>
      <c r="B3" s="82" t="s">
        <v>791</v>
      </c>
      <c r="C3" s="83" t="s">
        <v>3</v>
      </c>
      <c r="D3" s="82" t="s">
        <v>4</v>
      </c>
      <c r="E3" s="84" t="s">
        <v>793</v>
      </c>
      <c r="F3" s="86" t="s">
        <v>792</v>
      </c>
      <c r="G3" s="87"/>
      <c r="H3" s="18">
        <v>1</v>
      </c>
      <c r="I3" s="18">
        <v>2</v>
      </c>
      <c r="J3" s="18">
        <v>3</v>
      </c>
      <c r="K3" s="18">
        <v>4</v>
      </c>
      <c r="L3" s="18">
        <v>5</v>
      </c>
      <c r="M3" s="18">
        <v>6</v>
      </c>
      <c r="N3" s="18">
        <v>7</v>
      </c>
      <c r="O3" s="18">
        <v>8</v>
      </c>
      <c r="P3" s="18">
        <v>9</v>
      </c>
      <c r="Q3" s="18">
        <v>10</v>
      </c>
      <c r="R3" s="18">
        <v>11</v>
      </c>
      <c r="S3" s="18">
        <v>12</v>
      </c>
      <c r="T3" s="18">
        <v>13</v>
      </c>
      <c r="U3" s="18">
        <v>14</v>
      </c>
      <c r="V3" s="18">
        <v>15</v>
      </c>
      <c r="W3" s="18">
        <v>16</v>
      </c>
      <c r="X3" s="18">
        <v>17</v>
      </c>
      <c r="Y3" s="18">
        <v>18</v>
      </c>
      <c r="Z3" s="18">
        <v>19</v>
      </c>
      <c r="AA3" s="18">
        <v>20</v>
      </c>
      <c r="AB3" s="18">
        <v>21</v>
      </c>
      <c r="AC3" s="18">
        <v>22</v>
      </c>
      <c r="AD3" s="18">
        <v>23</v>
      </c>
      <c r="AE3" s="18">
        <v>24</v>
      </c>
      <c r="AF3" s="18">
        <v>25</v>
      </c>
      <c r="AG3" s="18">
        <v>26</v>
      </c>
      <c r="AH3" s="18">
        <v>27</v>
      </c>
      <c r="AI3" s="18">
        <v>28</v>
      </c>
      <c r="AJ3" s="18">
        <v>29</v>
      </c>
      <c r="AK3" s="18">
        <v>30</v>
      </c>
      <c r="AL3" s="18">
        <v>31</v>
      </c>
      <c r="AM3" s="90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2"/>
    </row>
    <row r="4" spans="1:63">
      <c r="A4" s="81"/>
      <c r="B4" s="81"/>
      <c r="C4" s="81"/>
      <c r="D4" s="81"/>
      <c r="E4" s="85"/>
      <c r="F4" s="88"/>
      <c r="G4" s="89"/>
      <c r="H4" s="18" t="s">
        <v>9</v>
      </c>
      <c r="I4" s="18" t="s">
        <v>10</v>
      </c>
      <c r="J4" s="18" t="s">
        <v>11</v>
      </c>
      <c r="K4" s="18" t="s">
        <v>12</v>
      </c>
      <c r="L4" s="18" t="s">
        <v>6</v>
      </c>
      <c r="M4" s="18" t="s">
        <v>7</v>
      </c>
      <c r="N4" s="18" t="s">
        <v>8</v>
      </c>
      <c r="O4" s="18" t="s">
        <v>9</v>
      </c>
      <c r="P4" s="18" t="s">
        <v>10</v>
      </c>
      <c r="Q4" s="18" t="s">
        <v>11</v>
      </c>
      <c r="R4" s="18" t="s">
        <v>12</v>
      </c>
      <c r="S4" s="18" t="s">
        <v>6</v>
      </c>
      <c r="T4" s="18" t="s">
        <v>7</v>
      </c>
      <c r="U4" s="18" t="s">
        <v>8</v>
      </c>
      <c r="V4" s="18" t="s">
        <v>9</v>
      </c>
      <c r="W4" s="18" t="s">
        <v>578</v>
      </c>
      <c r="X4" s="18" t="s">
        <v>11</v>
      </c>
      <c r="Y4" s="18" t="s">
        <v>12</v>
      </c>
      <c r="Z4" s="18" t="s">
        <v>6</v>
      </c>
      <c r="AA4" s="18" t="s">
        <v>7</v>
      </c>
      <c r="AB4" s="18" t="s">
        <v>8</v>
      </c>
      <c r="AC4" s="18" t="s">
        <v>9</v>
      </c>
      <c r="AD4" s="18" t="s">
        <v>10</v>
      </c>
      <c r="AE4" s="18" t="s">
        <v>11</v>
      </c>
      <c r="AF4" s="18" t="s">
        <v>12</v>
      </c>
      <c r="AG4" s="18" t="s">
        <v>6</v>
      </c>
      <c r="AH4" s="18" t="s">
        <v>7</v>
      </c>
      <c r="AI4" s="18"/>
      <c r="AJ4" s="18"/>
      <c r="AK4" s="18"/>
      <c r="AL4" s="18" t="s">
        <v>8</v>
      </c>
      <c r="AM4" s="3">
        <v>1</v>
      </c>
      <c r="AN4" s="4" t="s">
        <v>770</v>
      </c>
      <c r="AO4" s="4" t="s">
        <v>13</v>
      </c>
      <c r="AP4" s="47" t="s">
        <v>14</v>
      </c>
      <c r="AQ4" s="4" t="s">
        <v>15</v>
      </c>
      <c r="AR4" s="4" t="s">
        <v>16</v>
      </c>
      <c r="AS4" s="5" t="s">
        <v>17</v>
      </c>
      <c r="AT4" s="6" t="s">
        <v>18</v>
      </c>
      <c r="AU4" s="6" t="s">
        <v>19</v>
      </c>
      <c r="AV4" s="6" t="s">
        <v>20</v>
      </c>
      <c r="AW4" s="47" t="s">
        <v>21</v>
      </c>
      <c r="AX4" s="4" t="s">
        <v>22</v>
      </c>
      <c r="AY4" s="4" t="s">
        <v>23</v>
      </c>
      <c r="AZ4" s="4" t="s">
        <v>24</v>
      </c>
      <c r="BA4" s="4" t="s">
        <v>25</v>
      </c>
      <c r="BB4" s="4" t="s">
        <v>26</v>
      </c>
      <c r="BC4" s="4" t="s">
        <v>27</v>
      </c>
      <c r="BD4" s="4" t="s">
        <v>28</v>
      </c>
      <c r="BE4" s="4" t="s">
        <v>29</v>
      </c>
      <c r="BF4" s="4" t="s">
        <v>30</v>
      </c>
      <c r="BG4" s="60"/>
    </row>
    <row r="5" spans="1:63">
      <c r="A5" s="72">
        <v>1</v>
      </c>
      <c r="B5" s="21" t="s">
        <v>39</v>
      </c>
      <c r="C5" s="21" t="s">
        <v>36</v>
      </c>
      <c r="D5" s="21" t="s">
        <v>37</v>
      </c>
      <c r="E5" s="32">
        <f>VLOOKUP(B5,[1]Sheet1!$B$5:$I$226,7,0)</f>
        <v>40632</v>
      </c>
      <c r="F5" s="21" t="s">
        <v>40</v>
      </c>
      <c r="G5" s="22" t="s">
        <v>41</v>
      </c>
      <c r="H5" s="49" t="s">
        <v>855</v>
      </c>
      <c r="I5" s="49" t="s">
        <v>848</v>
      </c>
      <c r="J5" s="49" t="s">
        <v>848</v>
      </c>
      <c r="K5" s="49" t="s">
        <v>861</v>
      </c>
      <c r="L5" s="49" t="s">
        <v>870</v>
      </c>
      <c r="M5" s="49" t="s">
        <v>870</v>
      </c>
      <c r="N5" s="18" t="s">
        <v>875</v>
      </c>
      <c r="O5" s="49" t="s">
        <v>870</v>
      </c>
      <c r="P5" s="49" t="s">
        <v>878</v>
      </c>
      <c r="Q5" s="49" t="s">
        <v>878</v>
      </c>
      <c r="R5" s="49" t="s">
        <v>878</v>
      </c>
      <c r="S5" s="49" t="s">
        <v>878</v>
      </c>
      <c r="T5" s="49" t="s">
        <v>889</v>
      </c>
      <c r="U5" s="18" t="s">
        <v>896</v>
      </c>
      <c r="V5" s="49" t="s">
        <v>900</v>
      </c>
      <c r="W5" s="49" t="s">
        <v>900</v>
      </c>
      <c r="X5" s="49" t="s">
        <v>900</v>
      </c>
      <c r="Y5" s="49" t="s">
        <v>909</v>
      </c>
      <c r="Z5" s="49" t="s">
        <v>908</v>
      </c>
      <c r="AA5" s="49" t="s">
        <v>919</v>
      </c>
      <c r="AB5" s="18" t="s">
        <v>925</v>
      </c>
      <c r="AC5" s="49" t="s">
        <v>919</v>
      </c>
      <c r="AD5" s="49" t="s">
        <v>919</v>
      </c>
      <c r="AE5" s="49" t="s">
        <v>919</v>
      </c>
      <c r="AF5" s="49" t="s">
        <v>930</v>
      </c>
      <c r="AG5" s="49" t="s">
        <v>930</v>
      </c>
      <c r="AH5" s="49" t="s">
        <v>930</v>
      </c>
      <c r="AI5" s="18" t="s">
        <v>936</v>
      </c>
      <c r="AJ5" s="68" t="s">
        <v>941</v>
      </c>
      <c r="AK5" s="68"/>
      <c r="AL5" s="68"/>
      <c r="AM5" s="45">
        <f>ROUND(SUM(H5:AL5),2)</f>
        <v>0</v>
      </c>
      <c r="AN5" s="45">
        <f>COUNTIF(H5:AL5,"F")+COUNTIF(H5:AL5,"LV/F")*4/8+COUNTIF(H5:AL5,"F/2")*4/8</f>
        <v>0.5</v>
      </c>
      <c r="AO5" s="45">
        <f>COUNTIF(H5:AL5,"O")+COUNTIF(H5:AL5,"LV/O")*4/8+COUNTIF(H5:AL5,"O/2")*4/8</f>
        <v>0</v>
      </c>
      <c r="AP5" s="45">
        <f>COUNTIF(H5:AL5,$AP$4)+4/8</f>
        <v>23.5</v>
      </c>
      <c r="AQ5" s="45">
        <f>COUNTIF(H5:AL5,$AQ$4)</f>
        <v>0</v>
      </c>
      <c r="AR5" s="45">
        <f>COUNTIF(H5:AL5,$AR$4)</f>
        <v>0</v>
      </c>
      <c r="AS5" s="45">
        <f>COUNTIF(H5:AL5,"B")+COUNTIF(H5:AL5,"LV/B")*4/8+COUNTIF(H5:AL5,"B/2")*4/8</f>
        <v>0</v>
      </c>
      <c r="AT5" s="45">
        <f>COUNTIF(H5:AL5,"BL")+COUNTIF(H5:AL5,"LV/BL")*4/8+COUNTIF(H5:AL5,"BL/2")*4/8</f>
        <v>0</v>
      </c>
      <c r="AU5" s="45">
        <f>COUNTIF(H5:AL5,$AU$4)</f>
        <v>0</v>
      </c>
      <c r="AV5" s="45">
        <f>COUNTIF(H5:AL5,$AV$4)</f>
        <v>0</v>
      </c>
      <c r="AW5" s="45">
        <f>COUNTIF(H5:AL5,$AW$4)</f>
        <v>5</v>
      </c>
      <c r="AX5" s="45">
        <f>COUNTIF(H5:AL5,$AX$4)</f>
        <v>0</v>
      </c>
      <c r="AY5" s="45">
        <f>COUNTIF(H5:AL5,$AY$4)</f>
        <v>0</v>
      </c>
      <c r="AZ5" s="45">
        <f>COUNTIF(H5:AL5,$AZ$4)</f>
        <v>0</v>
      </c>
      <c r="BA5" s="45">
        <f>COUNTIF(H5:AL5,$BA$4)</f>
        <v>0</v>
      </c>
      <c r="BB5" s="45">
        <f>COUNTIF(H5:AL5,$BB$4)</f>
        <v>0</v>
      </c>
      <c r="BC5" s="45">
        <f>COUNTIF(H5:AL5,$BC$4)</f>
        <v>0</v>
      </c>
      <c r="BD5" s="45">
        <f>COUNTIF(H5:AL5,$BD$4)</f>
        <v>0</v>
      </c>
      <c r="BE5" s="45">
        <f>COUNTIF(H5:AL5,$BE$4)</f>
        <v>0</v>
      </c>
      <c r="BF5" s="45">
        <f>COUNTIF(H5:AL5,$BF$4)</f>
        <v>0</v>
      </c>
      <c r="BG5" s="60" t="str">
        <f>VLOOKUP(B5,[2]Analyse!$A$2:$N$255,6,0)</f>
        <v>正常</v>
      </c>
      <c r="BH5" s="60"/>
    </row>
    <row r="6" spans="1:63">
      <c r="A6" s="73"/>
      <c r="B6" s="21"/>
      <c r="C6" s="24"/>
      <c r="D6" s="24"/>
      <c r="E6" s="32"/>
      <c r="F6" s="24" t="s">
        <v>38</v>
      </c>
      <c r="G6" s="24"/>
      <c r="H6" s="49"/>
      <c r="I6" s="49"/>
      <c r="J6" s="49"/>
      <c r="K6" s="49"/>
      <c r="L6" s="49"/>
      <c r="M6" s="49"/>
      <c r="N6" s="18"/>
      <c r="O6" s="49"/>
      <c r="P6" s="49"/>
      <c r="Q6" s="49"/>
      <c r="R6" s="49"/>
      <c r="S6" s="49"/>
      <c r="T6" s="49"/>
      <c r="U6" s="18"/>
      <c r="V6" s="49"/>
      <c r="W6" s="49"/>
      <c r="X6" s="49"/>
      <c r="Y6" s="49"/>
      <c r="Z6" s="49"/>
      <c r="AA6" s="49"/>
      <c r="AB6" s="18"/>
      <c r="AC6" s="49"/>
      <c r="AD6" s="49"/>
      <c r="AE6" s="49"/>
      <c r="AF6" s="49"/>
      <c r="AG6" s="49"/>
      <c r="AH6" s="49"/>
      <c r="AI6" s="18"/>
      <c r="AJ6" s="68"/>
      <c r="AK6" s="68"/>
      <c r="AL6" s="68"/>
      <c r="AM6" s="46">
        <f>+SUM(H6:AL6)</f>
        <v>0</v>
      </c>
      <c r="AN6" s="46"/>
      <c r="AO6" s="46"/>
      <c r="AP6" s="48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54"/>
      <c r="BH6" s="60" t="str">
        <f>VLOOKUP(B5,[2]Analyse!$A$2:$N$255,5,0)</f>
        <v>GWSMT-DC</v>
      </c>
    </row>
    <row r="7" spans="1:63">
      <c r="A7" s="72">
        <v>2</v>
      </c>
      <c r="B7" s="21" t="s">
        <v>42</v>
      </c>
      <c r="C7" s="21" t="s">
        <v>36</v>
      </c>
      <c r="D7" s="21" t="s">
        <v>37</v>
      </c>
      <c r="E7" s="32">
        <f>VLOOKUP(B7,[1]Sheet1!$B$5:$I$226,7,0)</f>
        <v>40632</v>
      </c>
      <c r="F7" s="21" t="s">
        <v>43</v>
      </c>
      <c r="G7" s="22" t="s">
        <v>44</v>
      </c>
      <c r="H7" s="49" t="s">
        <v>848</v>
      </c>
      <c r="I7" s="49" t="s">
        <v>848</v>
      </c>
      <c r="J7" s="49" t="s">
        <v>848</v>
      </c>
      <c r="K7" s="49" t="s">
        <v>861</v>
      </c>
      <c r="L7" s="49" t="s">
        <v>875</v>
      </c>
      <c r="M7" s="49" t="s">
        <v>870</v>
      </c>
      <c r="N7" s="18" t="s">
        <v>870</v>
      </c>
      <c r="O7" s="49" t="s">
        <v>870</v>
      </c>
      <c r="P7" s="49" t="s">
        <v>878</v>
      </c>
      <c r="Q7" s="49" t="s">
        <v>878</v>
      </c>
      <c r="R7" s="49" t="s">
        <v>878</v>
      </c>
      <c r="S7" s="49" t="s">
        <v>884</v>
      </c>
      <c r="T7" s="49" t="s">
        <v>889</v>
      </c>
      <c r="U7" s="18" t="s">
        <v>889</v>
      </c>
      <c r="V7" s="49" t="s">
        <v>900</v>
      </c>
      <c r="W7" s="49" t="s">
        <v>900</v>
      </c>
      <c r="X7" s="49" t="s">
        <v>900</v>
      </c>
      <c r="Y7" s="49" t="s">
        <v>909</v>
      </c>
      <c r="Z7" s="49" t="s">
        <v>914</v>
      </c>
      <c r="AA7" s="49" t="s">
        <v>920</v>
      </c>
      <c r="AB7" s="18" t="s">
        <v>920</v>
      </c>
      <c r="AC7" s="49" t="s">
        <v>919</v>
      </c>
      <c r="AD7" s="49" t="s">
        <v>919</v>
      </c>
      <c r="AE7" s="49" t="s">
        <v>919</v>
      </c>
      <c r="AF7" s="49" t="s">
        <v>930</v>
      </c>
      <c r="AG7" s="49" t="s">
        <v>936</v>
      </c>
      <c r="AH7" s="49" t="s">
        <v>930</v>
      </c>
      <c r="AI7" s="18" t="s">
        <v>930</v>
      </c>
      <c r="AJ7" s="68" t="s">
        <v>941</v>
      </c>
      <c r="AK7" s="68"/>
      <c r="AL7" s="68"/>
      <c r="AM7" s="45">
        <f>ROUND(SUM(H7:AL7),2)</f>
        <v>0</v>
      </c>
      <c r="AN7" s="45">
        <f>COUNTIF(H7:AL7,"F")+COUNTIF(H7:AL7,"LV/F")*4/8+COUNTIF(H7:AL7,"F/2")*4/8</f>
        <v>2</v>
      </c>
      <c r="AO7" s="45">
        <f>COUNTIF(H7:AL7,"O")+COUNTIF(H7:AL7,"LV/O")*4/8+COUNTIF(H7:AL7,"O/2")*4/8</f>
        <v>0</v>
      </c>
      <c r="AP7" s="45">
        <f>COUNTIF(H7:AL7,$AP$4)</f>
        <v>23</v>
      </c>
      <c r="AQ7" s="45">
        <f>COUNTIF(H7:AL7,$AQ$4)</f>
        <v>0</v>
      </c>
      <c r="AR7" s="45">
        <f>COUNTIF(H7:AL7,$AR$4)</f>
        <v>0</v>
      </c>
      <c r="AS7" s="45">
        <f>COUNTIF(H7:AL7,"B")+COUNTIF(H7:AL7,"LV/B")*4/8+COUNTIF(H7:AL7,"B/2")*4/8</f>
        <v>0</v>
      </c>
      <c r="AT7" s="45">
        <f>COUNTIF(H7:AL7,"BL")+COUNTIF(H7:AL7,"LV/BL")*4/8+COUNTIF(H7:AL7,"BL/2")*4/8</f>
        <v>0</v>
      </c>
      <c r="AU7" s="45">
        <f>COUNTIF(H7:AL7,$AU$4)</f>
        <v>0</v>
      </c>
      <c r="AV7" s="45">
        <f>COUNTIF(H7:AL7,$AV$4)</f>
        <v>0</v>
      </c>
      <c r="AW7" s="45">
        <f>COUNTIF(H7:AL7,$AW$4)</f>
        <v>4</v>
      </c>
      <c r="AX7" s="45">
        <f>COUNTIF(H7:AL7,$AX$4)</f>
        <v>0</v>
      </c>
      <c r="AY7" s="45">
        <f>COUNTIF(H7:AL7,$AY$4)</f>
        <v>0</v>
      </c>
      <c r="AZ7" s="45">
        <f>COUNTIF(H7:AL7,$AZ$4)</f>
        <v>0</v>
      </c>
      <c r="BA7" s="45">
        <f>COUNTIF(H7:AL7,$BA$4)</f>
        <v>0</v>
      </c>
      <c r="BB7" s="45">
        <f>COUNTIF(H7:AL7,$BB$4)</f>
        <v>0</v>
      </c>
      <c r="BC7" s="45">
        <f>COUNTIF(H7:AL7,$BC$4)</f>
        <v>0</v>
      </c>
      <c r="BD7" s="45">
        <f>COUNTIF(H7:AL7,$BD$4)</f>
        <v>0</v>
      </c>
      <c r="BE7" s="45">
        <f>COUNTIF(H7:AL7,$BE$4)</f>
        <v>0</v>
      </c>
      <c r="BF7" s="45">
        <f>COUNTIF(H7:AL7,$BF$4)</f>
        <v>0</v>
      </c>
      <c r="BG7" s="60" t="str">
        <f>VLOOKUP(B7,[2]Analyse!$A$2:$N$255,6,0)</f>
        <v>正常</v>
      </c>
      <c r="BH7" s="60"/>
      <c r="BI7" s="54"/>
    </row>
    <row r="8" spans="1:63">
      <c r="A8" s="73"/>
      <c r="B8" s="21"/>
      <c r="C8" s="24"/>
      <c r="D8" s="24"/>
      <c r="E8" s="32"/>
      <c r="F8" s="24" t="s">
        <v>38</v>
      </c>
      <c r="G8" s="24"/>
      <c r="H8" s="49"/>
      <c r="I8" s="49"/>
      <c r="J8" s="49"/>
      <c r="K8" s="49"/>
      <c r="L8" s="49"/>
      <c r="M8" s="49"/>
      <c r="N8" s="18"/>
      <c r="O8" s="49"/>
      <c r="P8" s="49"/>
      <c r="Q8" s="49"/>
      <c r="R8" s="49"/>
      <c r="S8" s="49"/>
      <c r="T8" s="49"/>
      <c r="U8" s="18"/>
      <c r="V8" s="49"/>
      <c r="W8" s="49"/>
      <c r="X8" s="49"/>
      <c r="Y8" s="49"/>
      <c r="Z8" s="49"/>
      <c r="AA8" s="49"/>
      <c r="AB8" s="18"/>
      <c r="AC8" s="49"/>
      <c r="AD8" s="49"/>
      <c r="AE8" s="49"/>
      <c r="AF8" s="49"/>
      <c r="AG8" s="49"/>
      <c r="AH8" s="49"/>
      <c r="AI8" s="18"/>
      <c r="AJ8" s="68"/>
      <c r="AK8" s="68"/>
      <c r="AL8" s="68"/>
      <c r="AM8" s="46">
        <f>+SUM(H8:AL8)</f>
        <v>0</v>
      </c>
      <c r="AN8" s="46"/>
      <c r="AO8" s="46"/>
      <c r="AP8" s="48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54"/>
      <c r="BH8" s="60" t="str">
        <f>VLOOKUP(B7,[2]Analyse!$A$2:$N$255,5,0)</f>
        <v>GWSI-D</v>
      </c>
      <c r="BI8" s="54"/>
    </row>
    <row r="9" spans="1:63">
      <c r="A9" s="72">
        <v>3</v>
      </c>
      <c r="B9" s="21" t="s">
        <v>45</v>
      </c>
      <c r="C9" s="21" t="s">
        <v>36</v>
      </c>
      <c r="D9" s="21" t="s">
        <v>37</v>
      </c>
      <c r="E9" s="32">
        <f>VLOOKUP(B9,[1]Sheet1!$B$5:$I$226,7,0)</f>
        <v>40637</v>
      </c>
      <c r="F9" s="21" t="s">
        <v>46</v>
      </c>
      <c r="G9" s="22" t="s">
        <v>47</v>
      </c>
      <c r="H9" s="49" t="s">
        <v>848</v>
      </c>
      <c r="I9" s="49" t="s">
        <v>848</v>
      </c>
      <c r="J9" s="49" t="s">
        <v>848</v>
      </c>
      <c r="K9" s="49" t="s">
        <v>867</v>
      </c>
      <c r="L9" s="49" t="s">
        <v>870</v>
      </c>
      <c r="M9" s="49" t="s">
        <v>870</v>
      </c>
      <c r="N9" s="18" t="s">
        <v>870</v>
      </c>
      <c r="O9" s="49" t="s">
        <v>870</v>
      </c>
      <c r="P9" s="49" t="s">
        <v>878</v>
      </c>
      <c r="Q9" s="49" t="s">
        <v>878</v>
      </c>
      <c r="R9" s="49" t="s">
        <v>884</v>
      </c>
      <c r="S9" s="49" t="s">
        <v>878</v>
      </c>
      <c r="T9" s="49" t="s">
        <v>889</v>
      </c>
      <c r="U9" s="18" t="s">
        <v>889</v>
      </c>
      <c r="V9" s="49" t="s">
        <v>900</v>
      </c>
      <c r="W9" s="49" t="s">
        <v>900</v>
      </c>
      <c r="X9" s="49" t="s">
        <v>901</v>
      </c>
      <c r="Y9" s="49" t="s">
        <v>914</v>
      </c>
      <c r="Z9" s="49" t="s">
        <v>910</v>
      </c>
      <c r="AA9" s="49" t="s">
        <v>920</v>
      </c>
      <c r="AB9" s="18" t="s">
        <v>919</v>
      </c>
      <c r="AC9" s="49" t="s">
        <v>919</v>
      </c>
      <c r="AD9" s="49" t="s">
        <v>919</v>
      </c>
      <c r="AE9" s="49" t="s">
        <v>919</v>
      </c>
      <c r="AF9" s="49" t="s">
        <v>936</v>
      </c>
      <c r="AG9" s="49" t="s">
        <v>930</v>
      </c>
      <c r="AH9" s="49" t="s">
        <v>930</v>
      </c>
      <c r="AI9" s="18" t="s">
        <v>930</v>
      </c>
      <c r="AJ9" s="68" t="s">
        <v>942</v>
      </c>
      <c r="AK9" s="68"/>
      <c r="AL9" s="68"/>
      <c r="AM9" s="45">
        <f>ROUND(SUM(H9:AL9),2)</f>
        <v>0</v>
      </c>
      <c r="AN9" s="45">
        <f>COUNTIF(H9:AL9,"F")+COUNTIF(H9:AL9,"LV/F")*4/8+COUNTIF(H9:AL9,"F/2")*4/8</f>
        <v>3.5</v>
      </c>
      <c r="AO9" s="45">
        <f>COUNTIF(H9:AL9,"O")+COUNTIF(H9:AL9,"LV/O")*4/8+COUNTIF(H9:AL9,"O/2")*4/8</f>
        <v>0</v>
      </c>
      <c r="AP9" s="45">
        <f>COUNTIF(H9:AL9,$AP$4)+4/8</f>
        <v>21.5</v>
      </c>
      <c r="AQ9" s="45">
        <f>COUNTIF(H9:AL9,$AQ$4)</f>
        <v>0</v>
      </c>
      <c r="AR9" s="45">
        <f>COUNTIF(H9:AL9,$AR$4)</f>
        <v>0</v>
      </c>
      <c r="AS9" s="45">
        <f>COUNTIF(H9:AL9,"B")+COUNTIF(H9:AL9,"LV/B")*4/8+COUNTIF(H9:AL9,"B/2")*4/8</f>
        <v>0</v>
      </c>
      <c r="AT9" s="45">
        <f>COUNTIF(H9:AL9,"BL")+COUNTIF(H9:AL9,"LV/BL")*4/8+COUNTIF(H9:AL9,"BL/2")*4/8</f>
        <v>0</v>
      </c>
      <c r="AU9" s="45">
        <f>COUNTIF(H9:AL9,$AU$4)</f>
        <v>0</v>
      </c>
      <c r="AV9" s="45">
        <f>COUNTIF(H9:AL9,$AV$4)</f>
        <v>0</v>
      </c>
      <c r="AW9" s="45">
        <f>COUNTIF(H9:AL9,$AW$4)</f>
        <v>4</v>
      </c>
      <c r="AX9" s="45">
        <f>COUNTIF(H9:AL9,$AX$4)</f>
        <v>0</v>
      </c>
      <c r="AY9" s="45">
        <f>COUNTIF(H9:AL9,$AY$4)</f>
        <v>0</v>
      </c>
      <c r="AZ9" s="45">
        <f>COUNTIF(H9:AL9,$AZ$4)</f>
        <v>0</v>
      </c>
      <c r="BA9" s="45">
        <f>COUNTIF(H9:AL9,$BA$4)</f>
        <v>0</v>
      </c>
      <c r="BB9" s="45">
        <f>COUNTIF(H9:AL9,$BB$4)</f>
        <v>0</v>
      </c>
      <c r="BC9" s="45">
        <f>COUNTIF(H9:AL9,$BC$4)</f>
        <v>0</v>
      </c>
      <c r="BD9" s="45">
        <f>COUNTIF(H9:AL9,$BD$4)</f>
        <v>0</v>
      </c>
      <c r="BE9" s="45">
        <f>COUNTIF(H9:AL9,$BE$4)</f>
        <v>0</v>
      </c>
      <c r="BF9" s="45">
        <f>COUNTIF(H9:AL9,$BF$4)</f>
        <v>0</v>
      </c>
      <c r="BG9" s="60" t="str">
        <f>VLOOKUP(B9,[2]Analyse!$A$2:$N$255,6,0)</f>
        <v>LV/F4.0</v>
      </c>
      <c r="BH9" s="60"/>
      <c r="BI9" s="54"/>
    </row>
    <row r="10" spans="1:63">
      <c r="A10" s="73"/>
      <c r="B10" s="21"/>
      <c r="C10" s="24"/>
      <c r="D10" s="24"/>
      <c r="E10" s="32"/>
      <c r="F10" s="24" t="s">
        <v>38</v>
      </c>
      <c r="G10" s="24"/>
      <c r="H10" s="49">
        <v>5.5</v>
      </c>
      <c r="I10" s="49">
        <v>5.5</v>
      </c>
      <c r="J10" s="49">
        <v>5.5</v>
      </c>
      <c r="K10" s="49"/>
      <c r="L10" s="49">
        <v>5.5</v>
      </c>
      <c r="M10" s="49">
        <v>5.5</v>
      </c>
      <c r="N10" s="18">
        <v>5.5</v>
      </c>
      <c r="O10" s="49">
        <v>5.5</v>
      </c>
      <c r="P10" s="49">
        <v>5.5</v>
      </c>
      <c r="Q10" s="49">
        <v>5.5</v>
      </c>
      <c r="R10" s="49"/>
      <c r="S10" s="49">
        <v>5.5</v>
      </c>
      <c r="T10" s="49">
        <v>5.5</v>
      </c>
      <c r="U10" s="18">
        <v>5.5</v>
      </c>
      <c r="V10" s="49">
        <v>5.5</v>
      </c>
      <c r="W10" s="49">
        <v>5.5</v>
      </c>
      <c r="X10" s="49"/>
      <c r="Y10" s="49"/>
      <c r="Z10" s="49"/>
      <c r="AA10" s="49"/>
      <c r="AB10" s="18">
        <v>5.5</v>
      </c>
      <c r="AC10" s="49">
        <v>5.5</v>
      </c>
      <c r="AD10" s="49">
        <v>5.5</v>
      </c>
      <c r="AE10" s="49">
        <v>4</v>
      </c>
      <c r="AF10" s="49"/>
      <c r="AG10" s="49">
        <v>5.5</v>
      </c>
      <c r="AH10" s="49">
        <v>5.5</v>
      </c>
      <c r="AI10" s="18">
        <v>5.5</v>
      </c>
      <c r="AJ10" s="68">
        <v>4</v>
      </c>
      <c r="AK10" s="68"/>
      <c r="AL10" s="68"/>
      <c r="AM10" s="46">
        <f>+SUM(H10:AL10)</f>
        <v>118</v>
      </c>
      <c r="AN10" s="46"/>
      <c r="AO10" s="46"/>
      <c r="AP10" s="48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54"/>
      <c r="BH10" s="60" t="str">
        <f>VLOOKUP(B9,[2]Analyse!$A$2:$N$255,5,0)</f>
        <v>N4.0</v>
      </c>
      <c r="BI10" s="54"/>
    </row>
    <row r="11" spans="1:63">
      <c r="A11" s="72">
        <v>4</v>
      </c>
      <c r="B11" s="21" t="s">
        <v>48</v>
      </c>
      <c r="C11" s="21" t="s">
        <v>36</v>
      </c>
      <c r="D11" s="21" t="s">
        <v>37</v>
      </c>
      <c r="E11" s="32">
        <f>VLOOKUP(B11,[1]Sheet1!$B$5:$I$226,7,0)</f>
        <v>40686</v>
      </c>
      <c r="F11" s="21" t="s">
        <v>49</v>
      </c>
      <c r="G11" s="22" t="s">
        <v>50</v>
      </c>
      <c r="H11" s="49" t="s">
        <v>848</v>
      </c>
      <c r="I11" s="49" t="s">
        <v>848</v>
      </c>
      <c r="J11" s="49" t="s">
        <v>848</v>
      </c>
      <c r="K11" s="49" t="s">
        <v>861</v>
      </c>
      <c r="L11" s="49" t="s">
        <v>870</v>
      </c>
      <c r="M11" s="49" t="s">
        <v>870</v>
      </c>
      <c r="N11" s="18" t="s">
        <v>875</v>
      </c>
      <c r="O11" s="49" t="s">
        <v>870</v>
      </c>
      <c r="P11" s="49" t="s">
        <v>878</v>
      </c>
      <c r="Q11" s="49" t="s">
        <v>878</v>
      </c>
      <c r="R11" s="49" t="s">
        <v>878</v>
      </c>
      <c r="S11" s="49" t="s">
        <v>878</v>
      </c>
      <c r="T11" s="49" t="s">
        <v>889</v>
      </c>
      <c r="U11" s="18" t="s">
        <v>896</v>
      </c>
      <c r="V11" s="49" t="s">
        <v>901</v>
      </c>
      <c r="W11" s="49" t="s">
        <v>900</v>
      </c>
      <c r="X11" s="49" t="s">
        <v>900</v>
      </c>
      <c r="Y11" s="49" t="s">
        <v>909</v>
      </c>
      <c r="Z11" s="49" t="s">
        <v>910</v>
      </c>
      <c r="AA11" s="49" t="s">
        <v>919</v>
      </c>
      <c r="AB11" s="18" t="s">
        <v>925</v>
      </c>
      <c r="AC11" s="49" t="s">
        <v>919</v>
      </c>
      <c r="AD11" s="49" t="s">
        <v>919</v>
      </c>
      <c r="AE11" s="49" t="s">
        <v>919</v>
      </c>
      <c r="AF11" s="49" t="s">
        <v>930</v>
      </c>
      <c r="AG11" s="49" t="s">
        <v>930</v>
      </c>
      <c r="AH11" s="49" t="s">
        <v>930</v>
      </c>
      <c r="AI11" s="18" t="s">
        <v>936</v>
      </c>
      <c r="AJ11" s="68" t="s">
        <v>941</v>
      </c>
      <c r="AK11" s="68"/>
      <c r="AL11" s="68"/>
      <c r="AM11" s="45">
        <f>ROUND(SUM(H11:AL11),2)</f>
        <v>0</v>
      </c>
      <c r="AN11" s="45">
        <f>COUNTIF(H11:AL11,"F")+COUNTIF(H11:AL11,"LV/F")*4/8+COUNTIF(H11:AL11,"F/2")*4/8</f>
        <v>2</v>
      </c>
      <c r="AO11" s="45">
        <f>COUNTIF(H11:AL11,"O")+COUNTIF(H11:AL11,"LV/O")*4/8+COUNTIF(H11:AL11,"O/2")*4/8</f>
        <v>0</v>
      </c>
      <c r="AP11" s="45">
        <f>COUNTIF(H11:AL11,$AP$4)</f>
        <v>23</v>
      </c>
      <c r="AQ11" s="45">
        <f>COUNTIF(H11:AL11,$AQ$4)</f>
        <v>0</v>
      </c>
      <c r="AR11" s="45">
        <f>COUNTIF(H11:AL11,$AR$4)</f>
        <v>0</v>
      </c>
      <c r="AS11" s="45">
        <f>COUNTIF(H11:AL11,"B")+COUNTIF(H11:AL11,"LV/B")*4/8+COUNTIF(H11:AL11,"B/2")*4/8</f>
        <v>0</v>
      </c>
      <c r="AT11" s="45">
        <f>COUNTIF(H11:AL11,"BL")+COUNTIF(H11:AL11,"LV/BL")*4/8+COUNTIF(H11:AL11,"BL/2")*4/8</f>
        <v>0</v>
      </c>
      <c r="AU11" s="45">
        <f>COUNTIF(H11:AL11,$AU$4)</f>
        <v>0</v>
      </c>
      <c r="AV11" s="45">
        <f>COUNTIF(H11:AL11,$AV$4)</f>
        <v>0</v>
      </c>
      <c r="AW11" s="45">
        <f>COUNTIF(H11:AL11,$AW$4)</f>
        <v>4</v>
      </c>
      <c r="AX11" s="45">
        <f>COUNTIF(H11:AL11,$AX$4)</f>
        <v>0</v>
      </c>
      <c r="AY11" s="45">
        <f>COUNTIF(H11:AL11,$AY$4)</f>
        <v>0</v>
      </c>
      <c r="AZ11" s="45">
        <f>COUNTIF(H11:AL11,$AZ$4)</f>
        <v>0</v>
      </c>
      <c r="BA11" s="45">
        <f>COUNTIF(H11:AL11,$BA$4)</f>
        <v>0</v>
      </c>
      <c r="BB11" s="45">
        <f>COUNTIF(H11:AL11,$BB$4)</f>
        <v>0</v>
      </c>
      <c r="BC11" s="45">
        <f>COUNTIF(H11:AL11,$BC$4)</f>
        <v>0</v>
      </c>
      <c r="BD11" s="45">
        <f>COUNTIF(H11:AL11,$BD$4)</f>
        <v>0</v>
      </c>
      <c r="BE11" s="45">
        <f>COUNTIF(H11:AL11,$BE$4)</f>
        <v>0</v>
      </c>
      <c r="BF11" s="45">
        <f>COUNTIF(H11:AL11,$BF$4)</f>
        <v>0</v>
      </c>
      <c r="BG11" s="60" t="str">
        <f>VLOOKUP(B11,[2]Analyse!$A$2:$N$255,6,0)</f>
        <v>正常</v>
      </c>
      <c r="BH11" s="60"/>
      <c r="BI11" s="54"/>
    </row>
    <row r="12" spans="1:63">
      <c r="A12" s="73"/>
      <c r="B12" s="21"/>
      <c r="C12" s="24"/>
      <c r="D12" s="24"/>
      <c r="E12" s="32"/>
      <c r="F12" s="24" t="s">
        <v>38</v>
      </c>
      <c r="G12" s="24"/>
      <c r="H12" s="49"/>
      <c r="I12" s="49"/>
      <c r="J12" s="49"/>
      <c r="K12" s="49"/>
      <c r="L12" s="49"/>
      <c r="M12" s="49"/>
      <c r="N12" s="18"/>
      <c r="O12" s="49"/>
      <c r="P12" s="49"/>
      <c r="Q12" s="49"/>
      <c r="R12" s="49"/>
      <c r="S12" s="49"/>
      <c r="T12" s="49"/>
      <c r="U12" s="18"/>
      <c r="V12" s="49"/>
      <c r="W12" s="49"/>
      <c r="X12" s="49"/>
      <c r="Y12" s="49"/>
      <c r="Z12" s="49"/>
      <c r="AA12" s="49"/>
      <c r="AB12" s="18"/>
      <c r="AC12" s="49"/>
      <c r="AD12" s="49"/>
      <c r="AE12" s="49"/>
      <c r="AF12" s="49"/>
      <c r="AG12" s="49"/>
      <c r="AH12" s="49"/>
      <c r="AI12" s="18"/>
      <c r="AJ12" s="68"/>
      <c r="AK12" s="68"/>
      <c r="AL12" s="68"/>
      <c r="AM12" s="46">
        <f>+SUM(H12:AL12)</f>
        <v>0</v>
      </c>
      <c r="AN12" s="46"/>
      <c r="AO12" s="46"/>
      <c r="AP12" s="48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54"/>
      <c r="BH12" s="60" t="str">
        <f>VLOOKUP(B11,[2]Analyse!$A$2:$N$255,5,0)</f>
        <v>隨縣班</v>
      </c>
      <c r="BI12" s="54"/>
    </row>
    <row r="13" spans="1:63" s="17" customFormat="1">
      <c r="A13" s="72">
        <v>5</v>
      </c>
      <c r="B13" s="21" t="s">
        <v>51</v>
      </c>
      <c r="C13" s="21" t="s">
        <v>36</v>
      </c>
      <c r="D13" s="21" t="s">
        <v>37</v>
      </c>
      <c r="E13" s="32">
        <f>VLOOKUP(B13,[1]Sheet1!$B$5:$I$226,7,0)</f>
        <v>40632</v>
      </c>
      <c r="F13" s="21" t="s">
        <v>52</v>
      </c>
      <c r="G13" s="22" t="s">
        <v>53</v>
      </c>
      <c r="H13" s="49" t="s">
        <v>848</v>
      </c>
      <c r="I13" s="49" t="s">
        <v>848</v>
      </c>
      <c r="J13" s="49" t="s">
        <v>848</v>
      </c>
      <c r="K13" s="49" t="s">
        <v>867</v>
      </c>
      <c r="L13" s="49" t="s">
        <v>870</v>
      </c>
      <c r="M13" s="49" t="s">
        <v>870</v>
      </c>
      <c r="N13" s="18" t="s">
        <v>870</v>
      </c>
      <c r="O13" s="49" t="s">
        <v>870</v>
      </c>
      <c r="P13" s="49" t="s">
        <v>878</v>
      </c>
      <c r="Q13" s="49" t="s">
        <v>878</v>
      </c>
      <c r="R13" s="49" t="s">
        <v>884</v>
      </c>
      <c r="S13" s="49" t="s">
        <v>878</v>
      </c>
      <c r="T13" s="49" t="s">
        <v>889</v>
      </c>
      <c r="U13" s="18" t="s">
        <v>889</v>
      </c>
      <c r="V13" s="49" t="s">
        <v>900</v>
      </c>
      <c r="W13" s="49" t="s">
        <v>900</v>
      </c>
      <c r="X13" s="49" t="s">
        <v>900</v>
      </c>
      <c r="Y13" s="49" t="s">
        <v>914</v>
      </c>
      <c r="Z13" s="49" t="s">
        <v>909</v>
      </c>
      <c r="AA13" s="49" t="s">
        <v>919</v>
      </c>
      <c r="AB13" s="18" t="s">
        <v>919</v>
      </c>
      <c r="AC13" s="49" t="s">
        <v>919</v>
      </c>
      <c r="AD13" s="49" t="s">
        <v>920</v>
      </c>
      <c r="AE13" s="49" t="s">
        <v>920</v>
      </c>
      <c r="AF13" s="49" t="s">
        <v>936</v>
      </c>
      <c r="AG13" s="49" t="s">
        <v>930</v>
      </c>
      <c r="AH13" s="49" t="s">
        <v>930</v>
      </c>
      <c r="AI13" s="18" t="s">
        <v>930</v>
      </c>
      <c r="AJ13" s="68" t="s">
        <v>941</v>
      </c>
      <c r="AK13" s="68"/>
      <c r="AL13" s="68"/>
      <c r="AM13" s="45">
        <f>ROUND(SUM(H13:AL13),2)</f>
        <v>0</v>
      </c>
      <c r="AN13" s="45">
        <f>COUNTIF(H13:AL13,"F")+COUNTIF(H13:AL13,"LV/F")*4/8+COUNTIF(H13:AL13,"F/2")*4/8</f>
        <v>2</v>
      </c>
      <c r="AO13" s="45">
        <f>COUNTIF(H13:AL13,"O")+COUNTIF(H13:AL13,"LV/O")*4/8+COUNTIF(H13:AL13,"O/2")*4/8</f>
        <v>0</v>
      </c>
      <c r="AP13" s="45">
        <f>COUNTIF(H13:AL13,$AP$4)</f>
        <v>23</v>
      </c>
      <c r="AQ13" s="45">
        <f>COUNTIF(H13:AL13,$AQ$4)</f>
        <v>0</v>
      </c>
      <c r="AR13" s="45">
        <f>COUNTIF(H13:AL13,$AR$4)</f>
        <v>0</v>
      </c>
      <c r="AS13" s="45">
        <f>COUNTIF(H13:AL13,"B")+COUNTIF(H13:AL13,"LV/B")*4/8+COUNTIF(H13:AL13,"B/2")*4/8</f>
        <v>0</v>
      </c>
      <c r="AT13" s="45">
        <f>COUNTIF(H13:AL13,"BL")+COUNTIF(H13:AL13,"LV/BL")*4/8+COUNTIF(H13:AL13,"BL/2")*4/8</f>
        <v>0</v>
      </c>
      <c r="AU13" s="45">
        <f>COUNTIF(H13:AL13,$AU$4)</f>
        <v>0</v>
      </c>
      <c r="AV13" s="45">
        <f>COUNTIF(H13:AL13,$AV$4)</f>
        <v>0</v>
      </c>
      <c r="AW13" s="45">
        <f>COUNTIF(H13:AL13,$AW$4)</f>
        <v>4</v>
      </c>
      <c r="AX13" s="45">
        <f>COUNTIF(H13:AL13,$AX$4)</f>
        <v>0</v>
      </c>
      <c r="AY13" s="45">
        <f>COUNTIF(H13:AL13,$AY$4)</f>
        <v>0</v>
      </c>
      <c r="AZ13" s="45">
        <f>COUNTIF(H13:AL13,$AZ$4)</f>
        <v>0</v>
      </c>
      <c r="BA13" s="45">
        <f>COUNTIF(H13:AL13,$BA$4)</f>
        <v>0</v>
      </c>
      <c r="BB13" s="45">
        <f>COUNTIF(H13:AL13,$BB$4)</f>
        <v>0</v>
      </c>
      <c r="BC13" s="45">
        <f>COUNTIF(H13:AL13,$BC$4)</f>
        <v>0</v>
      </c>
      <c r="BD13" s="45">
        <f>COUNTIF(H13:AL13,$BD$4)</f>
        <v>0</v>
      </c>
      <c r="BE13" s="45">
        <f>COUNTIF(H13:AL13,$BE$4)</f>
        <v>0</v>
      </c>
      <c r="BF13" s="45">
        <f>COUNTIF(H13:AL13,$BF$4)</f>
        <v>0</v>
      </c>
      <c r="BG13" s="60" t="str">
        <f>VLOOKUP(B13,[2]Analyse!$A$2:$N$255,6,0)</f>
        <v>正常</v>
      </c>
      <c r="BH13" s="60"/>
      <c r="BI13" s="54"/>
      <c r="BK13" s="54"/>
    </row>
    <row r="14" spans="1:63">
      <c r="A14" s="73"/>
      <c r="B14" s="21"/>
      <c r="C14" s="24"/>
      <c r="D14" s="24"/>
      <c r="E14" s="32"/>
      <c r="F14" s="24" t="s">
        <v>38</v>
      </c>
      <c r="G14" s="24"/>
      <c r="H14" s="49">
        <v>5.5</v>
      </c>
      <c r="I14" s="49">
        <v>5.5</v>
      </c>
      <c r="J14" s="49">
        <v>5.5</v>
      </c>
      <c r="K14" s="49"/>
      <c r="L14" s="49">
        <v>5.5</v>
      </c>
      <c r="M14" s="49">
        <v>5.5</v>
      </c>
      <c r="N14" s="18">
        <v>5.5</v>
      </c>
      <c r="O14" s="49">
        <v>5.5</v>
      </c>
      <c r="P14" s="49">
        <v>5.5</v>
      </c>
      <c r="Q14" s="49">
        <v>5.5</v>
      </c>
      <c r="R14" s="49"/>
      <c r="S14" s="49">
        <v>5.5</v>
      </c>
      <c r="T14" s="49">
        <v>5.5</v>
      </c>
      <c r="U14" s="18">
        <v>5.5</v>
      </c>
      <c r="V14" s="49">
        <v>5.5</v>
      </c>
      <c r="W14" s="49">
        <v>5.5</v>
      </c>
      <c r="X14" s="49">
        <v>5.5</v>
      </c>
      <c r="Y14" s="49"/>
      <c r="Z14" s="49">
        <v>5.5</v>
      </c>
      <c r="AA14" s="49">
        <v>5.5</v>
      </c>
      <c r="AB14" s="18">
        <v>5.5</v>
      </c>
      <c r="AC14" s="49">
        <v>5.5</v>
      </c>
      <c r="AD14" s="49"/>
      <c r="AE14" s="49"/>
      <c r="AF14" s="49"/>
      <c r="AG14" s="49">
        <v>5.5</v>
      </c>
      <c r="AH14" s="49">
        <v>5.5</v>
      </c>
      <c r="AI14" s="18">
        <v>5.5</v>
      </c>
      <c r="AJ14" s="68">
        <v>5.5</v>
      </c>
      <c r="AK14" s="68"/>
      <c r="AL14" s="68"/>
      <c r="AM14" s="46">
        <f>+SUM(H14:AL14)</f>
        <v>126.5</v>
      </c>
      <c r="AN14" s="46"/>
      <c r="AO14" s="46"/>
      <c r="AP14" s="48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54"/>
      <c r="BH14" s="60" t="str">
        <f>VLOOKUP(B13,[2]Analyse!$A$2:$N$255,5,0)</f>
        <v>N</v>
      </c>
      <c r="BI14" s="54"/>
    </row>
    <row r="15" spans="1:63">
      <c r="A15" s="72">
        <v>6</v>
      </c>
      <c r="B15" s="21" t="s">
        <v>54</v>
      </c>
      <c r="C15" s="21" t="s">
        <v>36</v>
      </c>
      <c r="D15" s="21" t="s">
        <v>37</v>
      </c>
      <c r="E15" s="32">
        <f>VLOOKUP(B15,[1]Sheet1!$B$5:$I$226,7,0)</f>
        <v>40800</v>
      </c>
      <c r="F15" s="21" t="s">
        <v>55</v>
      </c>
      <c r="G15" s="22" t="s">
        <v>56</v>
      </c>
      <c r="H15" s="49" t="s">
        <v>855</v>
      </c>
      <c r="I15" s="49" t="s">
        <v>848</v>
      </c>
      <c r="J15" s="49" t="s">
        <v>848</v>
      </c>
      <c r="K15" s="49" t="s">
        <v>861</v>
      </c>
      <c r="L15" s="49" t="s">
        <v>870</v>
      </c>
      <c r="M15" s="49" t="s">
        <v>870</v>
      </c>
      <c r="N15" s="18" t="s">
        <v>869</v>
      </c>
      <c r="O15" s="49" t="s">
        <v>875</v>
      </c>
      <c r="P15" s="49" t="s">
        <v>878</v>
      </c>
      <c r="Q15" s="49" t="s">
        <v>878</v>
      </c>
      <c r="R15" s="49" t="s">
        <v>880</v>
      </c>
      <c r="S15" s="49" t="s">
        <v>878</v>
      </c>
      <c r="T15" s="49" t="s">
        <v>889</v>
      </c>
      <c r="U15" s="18" t="s">
        <v>889</v>
      </c>
      <c r="V15" s="49" t="s">
        <v>906</v>
      </c>
      <c r="W15" s="49" t="s">
        <v>900</v>
      </c>
      <c r="X15" s="49" t="s">
        <v>900</v>
      </c>
      <c r="Y15" s="49" t="s">
        <v>909</v>
      </c>
      <c r="Z15" s="49" t="s">
        <v>909</v>
      </c>
      <c r="AA15" s="49" t="s">
        <v>919</v>
      </c>
      <c r="AB15" s="18" t="s">
        <v>919</v>
      </c>
      <c r="AC15" s="49" t="s">
        <v>925</v>
      </c>
      <c r="AD15" s="49" t="s">
        <v>919</v>
      </c>
      <c r="AE15" s="49" t="s">
        <v>919</v>
      </c>
      <c r="AF15" s="49" t="s">
        <v>930</v>
      </c>
      <c r="AG15" s="49" t="s">
        <v>930</v>
      </c>
      <c r="AH15" s="49" t="s">
        <v>930</v>
      </c>
      <c r="AI15" s="18" t="s">
        <v>930</v>
      </c>
      <c r="AJ15" s="68" t="s">
        <v>948</v>
      </c>
      <c r="AK15" s="68"/>
      <c r="AL15" s="68"/>
      <c r="AM15" s="45">
        <f>ROUND(SUM(H15:AL15),2)</f>
        <v>0</v>
      </c>
      <c r="AN15" s="45">
        <f>COUNTIF(H15:AL15,"F")+COUNTIF(H15:AL15,"LV/F")*4/8+COUNTIF(H15:AL15,"F/2")*4/8</f>
        <v>1.5</v>
      </c>
      <c r="AO15" s="45">
        <f>COUNTIF(H15:AL15,"O")+COUNTIF(H15:AL15,"LV/O")*4/8+COUNTIF(H15:AL15,"O/2")*4/8</f>
        <v>0</v>
      </c>
      <c r="AP15" s="45">
        <f>COUNTIF(H15:AL15,$AP$4)+4/8</f>
        <v>22.5</v>
      </c>
      <c r="AQ15" s="45">
        <f>COUNTIF(H15:AL15,$AQ$4)</f>
        <v>0</v>
      </c>
      <c r="AR15" s="45">
        <f>COUNTIF(H15:AL15,$AR$4)</f>
        <v>0</v>
      </c>
      <c r="AS15" s="45">
        <f>COUNTIF(H15:AL15,"B")+COUNTIF(H15:AL15,"LV/B")*4/8+COUNTIF(H15:AL15,"B/2")*4/8</f>
        <v>0</v>
      </c>
      <c r="AT15" s="45">
        <f>COUNTIF(H15:AL15,"BL")+COUNTIF(H15:AL15,"LV/BL")*4/8+COUNTIF(H15:AL15,"BL/2")*4/8</f>
        <v>0</v>
      </c>
      <c r="AU15" s="45">
        <f>COUNTIF(H15:AL15,$AU$4)</f>
        <v>0</v>
      </c>
      <c r="AV15" s="45">
        <f>COUNTIF(H15:AL15,$AV$4)</f>
        <v>0</v>
      </c>
      <c r="AW15" s="45">
        <f>COUNTIF(H15:AL15,$AW$4)</f>
        <v>5</v>
      </c>
      <c r="AX15" s="45">
        <f>COUNTIF(H15:AL15,$AX$4)</f>
        <v>0</v>
      </c>
      <c r="AY15" s="45">
        <f>COUNTIF(H15:AL15,$AY$4)</f>
        <v>0</v>
      </c>
      <c r="AZ15" s="45">
        <f>COUNTIF(H15:AL15,$AZ$4)</f>
        <v>0</v>
      </c>
      <c r="BA15" s="45">
        <f>COUNTIF(H15:AL15,$BA$4)</f>
        <v>0</v>
      </c>
      <c r="BB15" s="45">
        <f>COUNTIF(H15:AL15,$BB$4)</f>
        <v>0</v>
      </c>
      <c r="BC15" s="45">
        <f>COUNTIF(H15:AL15,$BC$4)</f>
        <v>0</v>
      </c>
      <c r="BD15" s="45">
        <f>COUNTIF(H15:AL15,$BD$4)</f>
        <v>0</v>
      </c>
      <c r="BE15" s="45">
        <f>COUNTIF(H15:AL15,$BE$4)</f>
        <v>0</v>
      </c>
      <c r="BF15" s="45">
        <f>COUNTIF(H15:AL15,$BF$4)</f>
        <v>0</v>
      </c>
      <c r="BG15" s="60" t="str">
        <f>VLOOKUP(B15,[2]Analyse!$A$2:$N$255,6,0)</f>
        <v>輪班休息</v>
      </c>
      <c r="BH15" s="60"/>
      <c r="BI15" s="54"/>
    </row>
    <row r="16" spans="1:63">
      <c r="A16" s="73"/>
      <c r="B16" s="21"/>
      <c r="C16" s="24"/>
      <c r="D16" s="24"/>
      <c r="E16" s="32"/>
      <c r="F16" s="24" t="s">
        <v>38</v>
      </c>
      <c r="G16" s="24"/>
      <c r="H16" s="49"/>
      <c r="I16" s="49"/>
      <c r="J16" s="49"/>
      <c r="K16" s="49"/>
      <c r="L16" s="49"/>
      <c r="M16" s="49"/>
      <c r="N16" s="18"/>
      <c r="O16" s="49"/>
      <c r="P16" s="49"/>
      <c r="Q16" s="49"/>
      <c r="R16" s="49"/>
      <c r="S16" s="49"/>
      <c r="T16" s="49"/>
      <c r="U16" s="18"/>
      <c r="V16" s="49"/>
      <c r="W16" s="49"/>
      <c r="X16" s="49"/>
      <c r="Y16" s="49"/>
      <c r="Z16" s="49"/>
      <c r="AA16" s="49"/>
      <c r="AB16" s="18"/>
      <c r="AC16" s="49"/>
      <c r="AD16" s="49"/>
      <c r="AE16" s="49"/>
      <c r="AF16" s="49"/>
      <c r="AG16" s="49"/>
      <c r="AH16" s="49"/>
      <c r="AI16" s="18"/>
      <c r="AJ16" s="68"/>
      <c r="AK16" s="68"/>
      <c r="AL16" s="68"/>
      <c r="AM16" s="46">
        <f>+SUM(H16:AL16)</f>
        <v>0</v>
      </c>
      <c r="AN16" s="46"/>
      <c r="AO16" s="46"/>
      <c r="AP16" s="48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54"/>
      <c r="BH16" s="60" t="str">
        <f>VLOOKUP(B15,[2]Analyse!$A$2:$N$255,5,0)</f>
        <v>GWSI-D</v>
      </c>
      <c r="BI16" s="54"/>
    </row>
    <row r="17" spans="1:61">
      <c r="A17" s="72">
        <v>7</v>
      </c>
      <c r="B17" s="21" t="s">
        <v>57</v>
      </c>
      <c r="C17" s="21" t="s">
        <v>36</v>
      </c>
      <c r="D17" s="21" t="s">
        <v>37</v>
      </c>
      <c r="E17" s="32">
        <f>VLOOKUP(B17,[1]Sheet1!$B$5:$I$226,7,0)</f>
        <v>40738</v>
      </c>
      <c r="F17" s="21" t="s">
        <v>58</v>
      </c>
      <c r="G17" s="22" t="s">
        <v>59</v>
      </c>
      <c r="H17" s="49" t="s">
        <v>850</v>
      </c>
      <c r="I17" s="49" t="s">
        <v>848</v>
      </c>
      <c r="J17" s="49" t="s">
        <v>848</v>
      </c>
      <c r="K17" s="49" t="s">
        <v>867</v>
      </c>
      <c r="L17" s="49" t="s">
        <v>870</v>
      </c>
      <c r="M17" s="49" t="s">
        <v>870</v>
      </c>
      <c r="N17" s="18" t="s">
        <v>870</v>
      </c>
      <c r="O17" s="49" t="s">
        <v>870</v>
      </c>
      <c r="P17" s="49" t="s">
        <v>878</v>
      </c>
      <c r="Q17" s="49" t="s">
        <v>878</v>
      </c>
      <c r="R17" s="49" t="s">
        <v>884</v>
      </c>
      <c r="S17" s="49" t="s">
        <v>878</v>
      </c>
      <c r="T17" s="49" t="s">
        <v>889</v>
      </c>
      <c r="U17" s="18" t="s">
        <v>889</v>
      </c>
      <c r="V17" s="49" t="s">
        <v>901</v>
      </c>
      <c r="W17" s="49" t="s">
        <v>901</v>
      </c>
      <c r="X17" s="49" t="s">
        <v>900</v>
      </c>
      <c r="Y17" s="49" t="s">
        <v>914</v>
      </c>
      <c r="Z17" s="49" t="s">
        <v>909</v>
      </c>
      <c r="AA17" s="49" t="s">
        <v>919</v>
      </c>
      <c r="AB17" s="18" t="s">
        <v>919</v>
      </c>
      <c r="AC17" s="49" t="s">
        <v>919</v>
      </c>
      <c r="AD17" s="49" t="s">
        <v>919</v>
      </c>
      <c r="AE17" s="49" t="s">
        <v>919</v>
      </c>
      <c r="AF17" s="49" t="s">
        <v>936</v>
      </c>
      <c r="AG17" s="49" t="s">
        <v>931</v>
      </c>
      <c r="AH17" s="49" t="s">
        <v>930</v>
      </c>
      <c r="AI17" s="18" t="s">
        <v>930</v>
      </c>
      <c r="AJ17" s="68" t="s">
        <v>941</v>
      </c>
      <c r="AK17" s="68"/>
      <c r="AL17" s="68"/>
      <c r="AM17" s="45">
        <f>ROUND(SUM(H17:AL17),2)</f>
        <v>0</v>
      </c>
      <c r="AN17" s="45">
        <f>COUNTIF(H17:AL17,"F")+COUNTIF(H17:AL17,"LV/F")*4/8+COUNTIF(H17:AL17,"F/2")*4/8</f>
        <v>4</v>
      </c>
      <c r="AO17" s="45">
        <f>COUNTIF(H17:AL17,"O")+COUNTIF(H17:AL17,"LV/O")*4/8+COUNTIF(H17:AL17,"O/2")*4/8</f>
        <v>0</v>
      </c>
      <c r="AP17" s="45">
        <f>COUNTIF(H17:AL17,$AP$4)</f>
        <v>21</v>
      </c>
      <c r="AQ17" s="45">
        <f>COUNTIF(H17:AL17,$AQ$4)</f>
        <v>0</v>
      </c>
      <c r="AR17" s="45">
        <f>COUNTIF(H17:AL17,$AR$4)</f>
        <v>0</v>
      </c>
      <c r="AS17" s="45">
        <f>COUNTIF(H17:AL17,"B")+COUNTIF(H17:AL17,"LV/B")*4/8+COUNTIF(H17:AL17,"B/2")*4/8</f>
        <v>0</v>
      </c>
      <c r="AT17" s="45">
        <f>COUNTIF(H17:AL17,"BL")+COUNTIF(H17:AL17,"LV/BL")*4/8+COUNTIF(H17:AL17,"BL/2")*4/8</f>
        <v>0</v>
      </c>
      <c r="AU17" s="45">
        <f>COUNTIF(H17:AL17,$AU$4)</f>
        <v>0</v>
      </c>
      <c r="AV17" s="45">
        <f>COUNTIF(H17:AL17,$AV$4)</f>
        <v>0</v>
      </c>
      <c r="AW17" s="45">
        <f>COUNTIF(H17:AL17,$AW$4)</f>
        <v>4</v>
      </c>
      <c r="AX17" s="45">
        <f>COUNTIF(H17:AL17,$AX$4)</f>
        <v>0</v>
      </c>
      <c r="AY17" s="45">
        <f>COUNTIF(H17:AL17,$AY$4)</f>
        <v>0</v>
      </c>
      <c r="AZ17" s="45">
        <f>COUNTIF(H17:AL17,$AZ$4)</f>
        <v>0</v>
      </c>
      <c r="BA17" s="45">
        <f>COUNTIF(H17:AL17,$BA$4)</f>
        <v>0</v>
      </c>
      <c r="BB17" s="45">
        <f>COUNTIF(H17:AL17,$BB$4)</f>
        <v>0</v>
      </c>
      <c r="BC17" s="45">
        <f>COUNTIF(H17:AL17,$BC$4)</f>
        <v>0</v>
      </c>
      <c r="BD17" s="45">
        <f>COUNTIF(H17:AL17,$BD$4)</f>
        <v>0</v>
      </c>
      <c r="BE17" s="45">
        <f>COUNTIF(H17:AL17,$BE$4)</f>
        <v>0</v>
      </c>
      <c r="BF17" s="45">
        <f>COUNTIF(H17:AL17,$BF$4)</f>
        <v>0</v>
      </c>
      <c r="BG17" s="60" t="str">
        <f>VLOOKUP(B17,[2]Analyse!$A$2:$N$255,6,0)</f>
        <v>正常</v>
      </c>
      <c r="BH17" s="60"/>
      <c r="BI17" s="54"/>
    </row>
    <row r="18" spans="1:61">
      <c r="A18" s="73"/>
      <c r="B18" s="21"/>
      <c r="C18" s="24"/>
      <c r="D18" s="24"/>
      <c r="E18" s="32"/>
      <c r="F18" s="24" t="s">
        <v>38</v>
      </c>
      <c r="G18" s="24"/>
      <c r="H18" s="49"/>
      <c r="I18" s="49">
        <v>5.5</v>
      </c>
      <c r="J18" s="49">
        <v>5.5</v>
      </c>
      <c r="K18" s="49"/>
      <c r="L18" s="49">
        <v>5.5</v>
      </c>
      <c r="M18" s="49">
        <v>5.5</v>
      </c>
      <c r="N18" s="18">
        <v>5.5</v>
      </c>
      <c r="O18" s="49">
        <v>5.5</v>
      </c>
      <c r="P18" s="49">
        <v>5.5</v>
      </c>
      <c r="Q18" s="49">
        <v>5.5</v>
      </c>
      <c r="R18" s="49"/>
      <c r="S18" s="49">
        <v>5.5</v>
      </c>
      <c r="T18" s="49">
        <v>5.5</v>
      </c>
      <c r="U18" s="18">
        <v>5.5</v>
      </c>
      <c r="V18" s="49"/>
      <c r="W18" s="49"/>
      <c r="X18" s="49">
        <v>5.5</v>
      </c>
      <c r="Y18" s="49"/>
      <c r="Z18" s="49">
        <v>5.5</v>
      </c>
      <c r="AA18" s="49">
        <v>5.5</v>
      </c>
      <c r="AB18" s="18">
        <v>5.5</v>
      </c>
      <c r="AC18" s="49">
        <v>5.5</v>
      </c>
      <c r="AD18" s="49">
        <v>5.5</v>
      </c>
      <c r="AE18" s="49">
        <v>5.5</v>
      </c>
      <c r="AF18" s="49"/>
      <c r="AG18" s="49"/>
      <c r="AH18" s="49">
        <v>5.5</v>
      </c>
      <c r="AI18" s="18">
        <v>5.5</v>
      </c>
      <c r="AJ18" s="68">
        <v>5.5</v>
      </c>
      <c r="AK18" s="68"/>
      <c r="AL18" s="68"/>
      <c r="AM18" s="46">
        <f>+SUM(H18:AL18)</f>
        <v>115.5</v>
      </c>
      <c r="AN18" s="46"/>
      <c r="AO18" s="46"/>
      <c r="AP18" s="48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54"/>
      <c r="BH18" s="60" t="str">
        <f>VLOOKUP(B17,[2]Analyse!$A$2:$N$255,5,0)</f>
        <v>N</v>
      </c>
      <c r="BI18" s="54"/>
    </row>
    <row r="19" spans="1:61">
      <c r="A19" s="72">
        <v>8</v>
      </c>
      <c r="B19" s="21" t="s">
        <v>60</v>
      </c>
      <c r="C19" s="21" t="s">
        <v>36</v>
      </c>
      <c r="D19" s="21" t="s">
        <v>37</v>
      </c>
      <c r="E19" s="32">
        <f>VLOOKUP(B19,[1]Sheet1!$B$5:$I$226,7,0)</f>
        <v>40787</v>
      </c>
      <c r="F19" s="21" t="s">
        <v>61</v>
      </c>
      <c r="G19" s="22" t="s">
        <v>62</v>
      </c>
      <c r="H19" s="49" t="s">
        <v>855</v>
      </c>
      <c r="I19" s="49" t="s">
        <v>848</v>
      </c>
      <c r="J19" s="49" t="s">
        <v>848</v>
      </c>
      <c r="K19" s="49" t="s">
        <v>861</v>
      </c>
      <c r="L19" s="49" t="s">
        <v>870</v>
      </c>
      <c r="M19" s="49" t="s">
        <v>870</v>
      </c>
      <c r="N19" s="18" t="s">
        <v>870</v>
      </c>
      <c r="O19" s="49" t="s">
        <v>875</v>
      </c>
      <c r="P19" s="49" t="s">
        <v>878</v>
      </c>
      <c r="Q19" s="49" t="s">
        <v>879</v>
      </c>
      <c r="R19" s="49" t="s">
        <v>878</v>
      </c>
      <c r="S19" s="49" t="s">
        <v>878</v>
      </c>
      <c r="T19" s="49" t="s">
        <v>889</v>
      </c>
      <c r="U19" s="18" t="s">
        <v>888</v>
      </c>
      <c r="V19" s="49" t="s">
        <v>906</v>
      </c>
      <c r="W19" s="49" t="s">
        <v>900</v>
      </c>
      <c r="X19" s="49" t="s">
        <v>900</v>
      </c>
      <c r="Y19" s="49" t="s">
        <v>909</v>
      </c>
      <c r="Z19" s="49" t="s">
        <v>909</v>
      </c>
      <c r="AA19" s="49" t="s">
        <v>919</v>
      </c>
      <c r="AB19" s="18" t="s">
        <v>919</v>
      </c>
      <c r="AC19" s="49" t="s">
        <v>925</v>
      </c>
      <c r="AD19" s="49" t="s">
        <v>919</v>
      </c>
      <c r="AE19" s="49" t="s">
        <v>919</v>
      </c>
      <c r="AF19" s="49" t="s">
        <v>930</v>
      </c>
      <c r="AG19" s="49" t="s">
        <v>930</v>
      </c>
      <c r="AH19" s="49" t="s">
        <v>930</v>
      </c>
      <c r="AI19" s="18" t="s">
        <v>929</v>
      </c>
      <c r="AJ19" s="68" t="s">
        <v>948</v>
      </c>
      <c r="AK19" s="68"/>
      <c r="AL19" s="68"/>
      <c r="AM19" s="45">
        <f>ROUND(SUM(H19:AL19),2)</f>
        <v>0</v>
      </c>
      <c r="AN19" s="45">
        <f>COUNTIF(H19:AL19,"F")+COUNTIF(H19:AL19,"LV/F")*4/8+COUNTIF(H19:AL19,"F/2")*4/8</f>
        <v>1.5</v>
      </c>
      <c r="AO19" s="45">
        <f>COUNTIF(H19:AL19,"O")+COUNTIF(H19:AL19,"LV/O")*4/8+COUNTIF(H19:AL19,"O/2")*4/8</f>
        <v>0</v>
      </c>
      <c r="AP19" s="45">
        <f>COUNTIF(H19:AL19,$AP$4)+4/8+4/8+4/8</f>
        <v>22.5</v>
      </c>
      <c r="AQ19" s="45">
        <f>COUNTIF(H19:AL19,$AQ$4)</f>
        <v>0</v>
      </c>
      <c r="AR19" s="45">
        <f>COUNTIF(H19:AL19,$AR$4)</f>
        <v>0</v>
      </c>
      <c r="AS19" s="45">
        <f>COUNTIF(H19:AL19,"B")+COUNTIF(H19:AL19,"LV/B")*4/8+COUNTIF(H19:AL19,"B/2")*4/8</f>
        <v>0</v>
      </c>
      <c r="AT19" s="45">
        <f>COUNTIF(H19:AL19,"BL")+COUNTIF(H19:AL19,"LV/BL")*4/8+COUNTIF(H19:AL19,"BL/2")*4/8</f>
        <v>0</v>
      </c>
      <c r="AU19" s="45">
        <f>COUNTIF(H19:AL19,$AU$4)</f>
        <v>0</v>
      </c>
      <c r="AV19" s="45">
        <f>COUNTIF(H19:AL19,$AV$4)</f>
        <v>0</v>
      </c>
      <c r="AW19" s="45">
        <f>COUNTIF(H19:AL19,$AW$4)</f>
        <v>5</v>
      </c>
      <c r="AX19" s="45">
        <f>COUNTIF(H19:AL19,$AX$4)</f>
        <v>0</v>
      </c>
      <c r="AY19" s="45">
        <f>COUNTIF(H19:AL19,$AY$4)</f>
        <v>0</v>
      </c>
      <c r="AZ19" s="45">
        <f>COUNTIF(H19:AL19,$AZ$4)</f>
        <v>0</v>
      </c>
      <c r="BA19" s="45">
        <f>COUNTIF(H19:AL19,$BA$4)</f>
        <v>0</v>
      </c>
      <c r="BB19" s="45">
        <f>COUNTIF(H19:AL19,$BB$4)</f>
        <v>0</v>
      </c>
      <c r="BC19" s="45">
        <f>COUNTIF(H19:AL19,$BC$4)</f>
        <v>0</v>
      </c>
      <c r="BD19" s="45">
        <f>COUNTIF(H19:AL19,$BD$4)</f>
        <v>0</v>
      </c>
      <c r="BE19" s="45">
        <f>COUNTIF(H19:AL19,$BE$4)</f>
        <v>0</v>
      </c>
      <c r="BF19" s="45">
        <f>COUNTIF(H19:AL19,$BF$4)</f>
        <v>0</v>
      </c>
      <c r="BG19" s="60" t="str">
        <f>VLOOKUP(B19,[2]Analyse!$A$2:$N$255,6,0)</f>
        <v>輪班休息</v>
      </c>
      <c r="BH19" s="60"/>
      <c r="BI19" s="54"/>
    </row>
    <row r="20" spans="1:61">
      <c r="A20" s="73"/>
      <c r="B20" s="21"/>
      <c r="C20" s="24"/>
      <c r="D20" s="24"/>
      <c r="E20" s="32"/>
      <c r="F20" s="24" t="s">
        <v>38</v>
      </c>
      <c r="G20" s="24"/>
      <c r="H20" s="49"/>
      <c r="I20" s="49">
        <v>5.5</v>
      </c>
      <c r="J20" s="49">
        <v>5.5</v>
      </c>
      <c r="K20" s="49">
        <v>5.5</v>
      </c>
      <c r="L20" s="49">
        <v>5.5</v>
      </c>
      <c r="M20" s="49">
        <v>5.5</v>
      </c>
      <c r="N20" s="18">
        <v>5.5</v>
      </c>
      <c r="O20" s="49"/>
      <c r="P20" s="49">
        <v>5.5</v>
      </c>
      <c r="Q20" s="49">
        <v>4</v>
      </c>
      <c r="R20" s="49">
        <v>5.5</v>
      </c>
      <c r="S20" s="49">
        <v>5.5</v>
      </c>
      <c r="T20" s="49">
        <v>5.5</v>
      </c>
      <c r="U20" s="71">
        <v>4</v>
      </c>
      <c r="V20" s="49"/>
      <c r="W20" s="49">
        <v>5.5</v>
      </c>
      <c r="X20" s="49">
        <v>5.5</v>
      </c>
      <c r="Y20" s="49">
        <v>5.5</v>
      </c>
      <c r="Z20" s="49">
        <v>5.5</v>
      </c>
      <c r="AA20" s="49">
        <v>5.5</v>
      </c>
      <c r="AB20" s="18">
        <v>5.5</v>
      </c>
      <c r="AC20" s="49"/>
      <c r="AD20" s="49">
        <v>5.5</v>
      </c>
      <c r="AE20" s="49">
        <v>5.5</v>
      </c>
      <c r="AF20" s="49">
        <v>5.5</v>
      </c>
      <c r="AG20" s="49">
        <v>5.5</v>
      </c>
      <c r="AH20" s="49">
        <v>5.5</v>
      </c>
      <c r="AI20" s="18">
        <v>4</v>
      </c>
      <c r="AJ20" s="68"/>
      <c r="AK20" s="68"/>
      <c r="AL20" s="68"/>
      <c r="AM20" s="46">
        <f>+SUM(H20:AL20)</f>
        <v>127.5</v>
      </c>
      <c r="AN20" s="46"/>
      <c r="AO20" s="46"/>
      <c r="AP20" s="48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54"/>
      <c r="BH20" s="60" t="str">
        <f>VLOOKUP(B19,[2]Analyse!$A$2:$N$255,5,0)</f>
        <v>GWSI-N</v>
      </c>
      <c r="BI20" s="54"/>
    </row>
    <row r="21" spans="1:61">
      <c r="A21" s="72">
        <v>9</v>
      </c>
      <c r="B21" s="21" t="s">
        <v>63</v>
      </c>
      <c r="C21" s="21" t="s">
        <v>36</v>
      </c>
      <c r="D21" s="21" t="s">
        <v>37</v>
      </c>
      <c r="E21" s="32">
        <f>VLOOKUP(B21,[1]Sheet1!$B$5:$I$226,7,0)</f>
        <v>40613</v>
      </c>
      <c r="F21" s="21" t="s">
        <v>64</v>
      </c>
      <c r="G21" s="22" t="s">
        <v>65</v>
      </c>
      <c r="H21" s="49" t="s">
        <v>855</v>
      </c>
      <c r="I21" s="49" t="s">
        <v>848</v>
      </c>
      <c r="J21" s="49" t="s">
        <v>848</v>
      </c>
      <c r="K21" s="49" t="s">
        <v>861</v>
      </c>
      <c r="L21" s="49" t="s">
        <v>870</v>
      </c>
      <c r="M21" s="49" t="s">
        <v>870</v>
      </c>
      <c r="N21" s="18" t="s">
        <v>870</v>
      </c>
      <c r="O21" s="49" t="s">
        <v>875</v>
      </c>
      <c r="P21" s="49" t="s">
        <v>878</v>
      </c>
      <c r="Q21" s="49" t="s">
        <v>878</v>
      </c>
      <c r="R21" s="49" t="s">
        <v>878</v>
      </c>
      <c r="S21" s="49" t="s">
        <v>878</v>
      </c>
      <c r="T21" s="49" t="s">
        <v>889</v>
      </c>
      <c r="U21" s="71" t="s">
        <v>889</v>
      </c>
      <c r="V21" s="49" t="s">
        <v>906</v>
      </c>
      <c r="W21" s="49" t="s">
        <v>900</v>
      </c>
      <c r="X21" s="49" t="s">
        <v>900</v>
      </c>
      <c r="Y21" s="49" t="s">
        <v>909</v>
      </c>
      <c r="Z21" s="49" t="s">
        <v>909</v>
      </c>
      <c r="AA21" s="49" t="s">
        <v>919</v>
      </c>
      <c r="AB21" s="18" t="s">
        <v>919</v>
      </c>
      <c r="AC21" s="49" t="s">
        <v>925</v>
      </c>
      <c r="AD21" s="49" t="s">
        <v>919</v>
      </c>
      <c r="AE21" s="49" t="s">
        <v>919</v>
      </c>
      <c r="AF21" s="49" t="s">
        <v>930</v>
      </c>
      <c r="AG21" s="49" t="s">
        <v>930</v>
      </c>
      <c r="AH21" s="49" t="s">
        <v>930</v>
      </c>
      <c r="AI21" s="18" t="s">
        <v>930</v>
      </c>
      <c r="AJ21" s="68" t="s">
        <v>948</v>
      </c>
      <c r="AK21" s="68"/>
      <c r="AL21" s="68"/>
      <c r="AM21" s="45">
        <f>ROUND(SUM(H21:AL21),2)</f>
        <v>0</v>
      </c>
      <c r="AN21" s="45">
        <f>COUNTIF(H21:AL21,"F")+COUNTIF(H21:AL21,"LV/F")*4/8+COUNTIF(H21:AL21,"F/2")*4/8</f>
        <v>0</v>
      </c>
      <c r="AO21" s="45">
        <f>COUNTIF(H21:AL21,"O")+COUNTIF(H21:AL21,"LV/O")*4/8+COUNTIF(H21:AL21,"O/2")*4/8</f>
        <v>0</v>
      </c>
      <c r="AP21" s="45">
        <f>COUNTIF(H21:AL21,$AP$4)</f>
        <v>24</v>
      </c>
      <c r="AQ21" s="45">
        <f>COUNTIF(H21:AL21,$AQ$4)</f>
        <v>0</v>
      </c>
      <c r="AR21" s="45">
        <f>COUNTIF(H21:AL21,$AR$4)</f>
        <v>0</v>
      </c>
      <c r="AS21" s="45">
        <f>COUNTIF(H21:AL21,"B")+COUNTIF(H21:AL21,"LV/B")*4/8+COUNTIF(H21:AL21,"B/2")*4/8</f>
        <v>0</v>
      </c>
      <c r="AT21" s="45">
        <f>COUNTIF(H21:AL21,"BL")+COUNTIF(H21:AL21,"LV/BL")*4/8+COUNTIF(H21:AL21,"BL/2")*4/8</f>
        <v>0</v>
      </c>
      <c r="AU21" s="45">
        <f>COUNTIF(H21:AL21,$AU$4)</f>
        <v>0</v>
      </c>
      <c r="AV21" s="45">
        <f>COUNTIF(H21:AL21,$AV$4)</f>
        <v>0</v>
      </c>
      <c r="AW21" s="45">
        <f>COUNTIF(H21:AL21,$AW$4)</f>
        <v>5</v>
      </c>
      <c r="AX21" s="45">
        <f>COUNTIF(H21:AL21,$AX$4)</f>
        <v>0</v>
      </c>
      <c r="AY21" s="45">
        <f>COUNTIF(H21:AL21,$AY$4)</f>
        <v>0</v>
      </c>
      <c r="AZ21" s="45">
        <f>COUNTIF(H21:AL21,$AZ$4)</f>
        <v>0</v>
      </c>
      <c r="BA21" s="45">
        <f>COUNTIF(H21:AL21,$BA$4)</f>
        <v>0</v>
      </c>
      <c r="BB21" s="45">
        <f>COUNTIF(H21:AL21,$BB$4)</f>
        <v>0</v>
      </c>
      <c r="BC21" s="45">
        <f>COUNTIF(H21:AL21,$BC$4)</f>
        <v>0</v>
      </c>
      <c r="BD21" s="45">
        <f>COUNTIF(H21:AL21,$BD$4)</f>
        <v>0</v>
      </c>
      <c r="BE21" s="45">
        <f>COUNTIF(H21:AL21,$BE$4)</f>
        <v>0</v>
      </c>
      <c r="BF21" s="45">
        <f>COUNTIF(H21:AL21,$BF$4)</f>
        <v>0</v>
      </c>
      <c r="BG21" s="60" t="str">
        <f>VLOOKUP(B21,[2]Analyse!$A$2:$N$255,6,0)</f>
        <v>輪班休息</v>
      </c>
      <c r="BH21" s="60"/>
      <c r="BI21" s="54"/>
    </row>
    <row r="22" spans="1:61">
      <c r="A22" s="73"/>
      <c r="B22" s="21"/>
      <c r="C22" s="24"/>
      <c r="D22" s="24"/>
      <c r="E22" s="32"/>
      <c r="F22" s="24" t="s">
        <v>38</v>
      </c>
      <c r="G22" s="24"/>
      <c r="H22" s="49"/>
      <c r="I22" s="49">
        <v>5.5</v>
      </c>
      <c r="J22" s="49">
        <v>5.5</v>
      </c>
      <c r="K22" s="49">
        <v>5.5</v>
      </c>
      <c r="L22" s="49">
        <v>5.5</v>
      </c>
      <c r="M22" s="49">
        <v>5.5</v>
      </c>
      <c r="N22" s="18">
        <v>5.5</v>
      </c>
      <c r="O22" s="49"/>
      <c r="P22" s="49">
        <v>5.5</v>
      </c>
      <c r="Q22" s="49">
        <v>5.5</v>
      </c>
      <c r="R22" s="49">
        <v>5.5</v>
      </c>
      <c r="S22" s="49">
        <v>5.5</v>
      </c>
      <c r="T22" s="49">
        <v>5.5</v>
      </c>
      <c r="U22" s="71">
        <v>5.5</v>
      </c>
      <c r="V22" s="49"/>
      <c r="W22" s="49">
        <v>5.5</v>
      </c>
      <c r="X22" s="49">
        <v>5.5</v>
      </c>
      <c r="Y22" s="49">
        <v>5.5</v>
      </c>
      <c r="Z22" s="49">
        <v>5.5</v>
      </c>
      <c r="AA22" s="49">
        <v>5.5</v>
      </c>
      <c r="AB22" s="18">
        <v>5.5</v>
      </c>
      <c r="AC22" s="49"/>
      <c r="AD22" s="49">
        <v>5.5</v>
      </c>
      <c r="AE22" s="49">
        <v>5.5</v>
      </c>
      <c r="AF22" s="49">
        <v>5.5</v>
      </c>
      <c r="AG22" s="49">
        <v>5.5</v>
      </c>
      <c r="AH22" s="49">
        <v>5.5</v>
      </c>
      <c r="AI22" s="18">
        <v>5.5</v>
      </c>
      <c r="AJ22" s="68"/>
      <c r="AK22" s="68"/>
      <c r="AL22" s="68"/>
      <c r="AM22" s="46">
        <f>+SUM(H22:AL22)</f>
        <v>132</v>
      </c>
      <c r="AN22" s="46"/>
      <c r="AO22" s="46"/>
      <c r="AP22" s="48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54"/>
      <c r="BH22" s="60" t="str">
        <f>VLOOKUP(B21,[2]Analyse!$A$2:$N$255,5,0)</f>
        <v>GWSI-N</v>
      </c>
      <c r="BI22" s="54"/>
    </row>
    <row r="23" spans="1:61">
      <c r="A23" s="72">
        <v>10</v>
      </c>
      <c r="B23" s="21" t="s">
        <v>66</v>
      </c>
      <c r="C23" s="21" t="s">
        <v>36</v>
      </c>
      <c r="D23" s="21" t="s">
        <v>37</v>
      </c>
      <c r="E23" s="32">
        <f>VLOOKUP(B23,[1]Sheet1!$B$5:$I$226,7,0)</f>
        <v>40875</v>
      </c>
      <c r="F23" s="21" t="s">
        <v>67</v>
      </c>
      <c r="G23" s="22" t="s">
        <v>68</v>
      </c>
      <c r="H23" s="49" t="s">
        <v>855</v>
      </c>
      <c r="I23" s="49" t="s">
        <v>852</v>
      </c>
      <c r="J23" s="49" t="s">
        <v>852</v>
      </c>
      <c r="K23" s="49" t="s">
        <v>863</v>
      </c>
      <c r="L23" s="49" t="s">
        <v>872</v>
      </c>
      <c r="M23" s="49" t="s">
        <v>872</v>
      </c>
      <c r="N23" s="18" t="s">
        <v>875</v>
      </c>
      <c r="O23" s="49" t="s">
        <v>872</v>
      </c>
      <c r="P23" s="49" t="s">
        <v>881</v>
      </c>
      <c r="Q23" s="49" t="s">
        <v>881</v>
      </c>
      <c r="R23" s="49" t="s">
        <v>881</v>
      </c>
      <c r="S23" s="49" t="s">
        <v>881</v>
      </c>
      <c r="T23" s="49" t="s">
        <v>892</v>
      </c>
      <c r="U23" s="71" t="s">
        <v>896</v>
      </c>
      <c r="V23" s="49" t="s">
        <v>903</v>
      </c>
      <c r="W23" s="49" t="s">
        <v>903</v>
      </c>
      <c r="X23" s="49" t="s">
        <v>903</v>
      </c>
      <c r="Y23" s="49" t="s">
        <v>912</v>
      </c>
      <c r="Z23" s="49" t="s">
        <v>912</v>
      </c>
      <c r="AA23" s="49" t="s">
        <v>922</v>
      </c>
      <c r="AB23" s="18" t="s">
        <v>925</v>
      </c>
      <c r="AC23" s="49" t="s">
        <v>922</v>
      </c>
      <c r="AD23" s="49" t="s">
        <v>922</v>
      </c>
      <c r="AE23" s="49" t="s">
        <v>922</v>
      </c>
      <c r="AF23" s="49" t="s">
        <v>933</v>
      </c>
      <c r="AG23" s="49" t="s">
        <v>933</v>
      </c>
      <c r="AH23" s="49" t="s">
        <v>933</v>
      </c>
      <c r="AI23" s="18" t="s">
        <v>936</v>
      </c>
      <c r="AJ23" s="68" t="s">
        <v>940</v>
      </c>
      <c r="AK23" s="68"/>
      <c r="AL23" s="68"/>
      <c r="AM23" s="45">
        <f>ROUND(SUM(H23:AL23),2)</f>
        <v>0</v>
      </c>
      <c r="AN23" s="45">
        <f>COUNTIF(H23:AL23,"F")+COUNTIF(H23:AL23,"LV/F")*4/8+COUNTIF(H23:AL23,"F/2")*4/8</f>
        <v>0</v>
      </c>
      <c r="AO23" s="45">
        <f>COUNTIF(H23:AL23,"O")+COUNTIF(H23:AL23,"LV/O")*4/8+COUNTIF(H23:AL23,"O/2")*4/8</f>
        <v>0</v>
      </c>
      <c r="AP23" s="45">
        <f>COUNTIF(H23:AL23,$AP$4)</f>
        <v>0</v>
      </c>
      <c r="AQ23" s="45">
        <f>COUNTIF(H23:AL23,$AQ$4)</f>
        <v>0</v>
      </c>
      <c r="AR23" s="45">
        <f>COUNTIF(H23:AL23,$AR$4)</f>
        <v>0</v>
      </c>
      <c r="AS23" s="45">
        <f>COUNTIF(H23:AL23,"B")+COUNTIF(H23:AL23,"LV/B")*4/8+COUNTIF(H23:AL23,"B/2")*4/8</f>
        <v>0</v>
      </c>
      <c r="AT23" s="45">
        <f>COUNTIF(H23:AL23,"BL")+COUNTIF(H23:AL23,"LV/BL")*4/8+COUNTIF(H23:AL23,"BL/2")*4/8</f>
        <v>0</v>
      </c>
      <c r="AU23" s="45">
        <f>COUNTIF(H23:AL23,$AU$4)</f>
        <v>0</v>
      </c>
      <c r="AV23" s="45">
        <f>COUNTIF(H23:AL23,$AV$4)</f>
        <v>0</v>
      </c>
      <c r="AW23" s="45">
        <f>COUNTIF(H23:AL23,$AW$4)</f>
        <v>5</v>
      </c>
      <c r="AX23" s="45">
        <f>COUNTIF(H23:AL23,$AX$4)</f>
        <v>0</v>
      </c>
      <c r="AY23" s="45">
        <f>COUNTIF(H23:AL23,$AY$4)</f>
        <v>0</v>
      </c>
      <c r="AZ23" s="45">
        <f>COUNTIF(H23:AL23,$AZ$4)</f>
        <v>0</v>
      </c>
      <c r="BA23" s="45">
        <f>COUNTIF(H23:AL23,$BA$4)</f>
        <v>0</v>
      </c>
      <c r="BB23" s="45">
        <f>COUNTIF(H23:AL23,$BB$4)</f>
        <v>0</v>
      </c>
      <c r="BC23" s="45">
        <f>COUNTIF(H23:AL23,$BC$4)</f>
        <v>24</v>
      </c>
      <c r="BD23" s="45">
        <f>COUNTIF(H23:AL23,$BD$4)</f>
        <v>0</v>
      </c>
      <c r="BE23" s="45">
        <f>COUNTIF(H23:AL23,$BE$4)</f>
        <v>0</v>
      </c>
      <c r="BF23" s="45">
        <f>COUNTIF(H23:AL23,$BF$4)</f>
        <v>0</v>
      </c>
      <c r="BG23" s="60" t="str">
        <f>VLOOKUP(B23,[2]Analyse!$A$2:$N$255,6,0)</f>
        <v>停薪留職</v>
      </c>
      <c r="BH23" s="60"/>
      <c r="BI23" s="54"/>
    </row>
    <row r="24" spans="1:61">
      <c r="A24" s="73"/>
      <c r="B24" s="21"/>
      <c r="C24" s="24"/>
      <c r="D24" s="24"/>
      <c r="E24" s="32"/>
      <c r="F24" s="24" t="s">
        <v>38</v>
      </c>
      <c r="G24" s="24"/>
      <c r="H24" s="49"/>
      <c r="I24" s="49"/>
      <c r="J24" s="49"/>
      <c r="K24" s="49"/>
      <c r="L24" s="49"/>
      <c r="M24" s="49"/>
      <c r="N24" s="18"/>
      <c r="O24" s="49"/>
      <c r="P24" s="49"/>
      <c r="Q24" s="49"/>
      <c r="R24" s="49"/>
      <c r="S24" s="49"/>
      <c r="T24" s="49"/>
      <c r="U24" s="71"/>
      <c r="V24" s="49"/>
      <c r="W24" s="49"/>
      <c r="X24" s="49"/>
      <c r="Y24" s="49"/>
      <c r="Z24" s="49"/>
      <c r="AA24" s="49"/>
      <c r="AB24" s="18"/>
      <c r="AC24" s="49"/>
      <c r="AD24" s="49"/>
      <c r="AE24" s="49"/>
      <c r="AF24" s="49"/>
      <c r="AG24" s="49"/>
      <c r="AH24" s="49"/>
      <c r="AI24" s="18"/>
      <c r="AJ24" s="68"/>
      <c r="AK24" s="68"/>
      <c r="AL24" s="68"/>
      <c r="AM24" s="46">
        <f>+SUM(H24:AL24)</f>
        <v>0</v>
      </c>
      <c r="AN24" s="46"/>
      <c r="AO24" s="46"/>
      <c r="AP24" s="48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54"/>
      <c r="BH24" s="60" t="str">
        <f>VLOOKUP(B23,[2]Analyse!$A$2:$N$255,5,0)</f>
        <v>GWSI-D</v>
      </c>
      <c r="BI24" s="54"/>
    </row>
    <row r="25" spans="1:61">
      <c r="A25" s="72">
        <v>11</v>
      </c>
      <c r="B25" s="21" t="s">
        <v>69</v>
      </c>
      <c r="C25" s="21" t="s">
        <v>36</v>
      </c>
      <c r="D25" s="21" t="s">
        <v>37</v>
      </c>
      <c r="E25" s="32">
        <f>VLOOKUP(B25,[1]Sheet1!$B$5:$I$226,7,0)</f>
        <v>40940</v>
      </c>
      <c r="F25" s="21" t="s">
        <v>70</v>
      </c>
      <c r="G25" s="22" t="s">
        <v>71</v>
      </c>
      <c r="H25" s="49" t="s">
        <v>848</v>
      </c>
      <c r="I25" s="49" t="s">
        <v>848</v>
      </c>
      <c r="J25" s="49" t="s">
        <v>848</v>
      </c>
      <c r="K25" s="49" t="s">
        <v>867</v>
      </c>
      <c r="L25" s="49" t="s">
        <v>870</v>
      </c>
      <c r="M25" s="49" t="s">
        <v>870</v>
      </c>
      <c r="N25" s="18" t="s">
        <v>870</v>
      </c>
      <c r="O25" s="49" t="s">
        <v>870</v>
      </c>
      <c r="P25" s="49" t="s">
        <v>878</v>
      </c>
      <c r="Q25" s="49" t="s">
        <v>878</v>
      </c>
      <c r="R25" s="49" t="s">
        <v>884</v>
      </c>
      <c r="S25" s="49" t="s">
        <v>878</v>
      </c>
      <c r="T25" s="49" t="s">
        <v>889</v>
      </c>
      <c r="U25" s="71" t="s">
        <v>889</v>
      </c>
      <c r="V25" s="49" t="s">
        <v>900</v>
      </c>
      <c r="W25" s="49" t="s">
        <v>900</v>
      </c>
      <c r="X25" s="49" t="s">
        <v>900</v>
      </c>
      <c r="Y25" s="49" t="s">
        <v>914</v>
      </c>
      <c r="Z25" s="49" t="s">
        <v>909</v>
      </c>
      <c r="AA25" s="49" t="s">
        <v>919</v>
      </c>
      <c r="AB25" s="18" t="s">
        <v>919</v>
      </c>
      <c r="AC25" s="49" t="s">
        <v>919</v>
      </c>
      <c r="AD25" s="49" t="s">
        <v>919</v>
      </c>
      <c r="AE25" s="49" t="s">
        <v>919</v>
      </c>
      <c r="AF25" s="49" t="s">
        <v>936</v>
      </c>
      <c r="AG25" s="49" t="s">
        <v>930</v>
      </c>
      <c r="AH25" s="49" t="s">
        <v>930</v>
      </c>
      <c r="AI25" s="18" t="s">
        <v>930</v>
      </c>
      <c r="AJ25" s="68" t="s">
        <v>941</v>
      </c>
      <c r="AK25" s="68"/>
      <c r="AL25" s="68"/>
      <c r="AM25" s="45">
        <f>ROUND(SUM(H25:AL25),2)</f>
        <v>0</v>
      </c>
      <c r="AN25" s="45">
        <f>COUNTIF(H25:AL25,"F")+COUNTIF(H25:AL25,"LV/F")*4/8+COUNTIF(H25:AL25,"F/2")*4/8</f>
        <v>0</v>
      </c>
      <c r="AO25" s="45">
        <f>COUNTIF(H25:AL25,"O")+COUNTIF(H25:AL25,"LV/O")*4/8+COUNTIF(H25:AL25,"O/2")*4/8</f>
        <v>0</v>
      </c>
      <c r="AP25" s="45">
        <f>COUNTIF(H25:AL25,$AP$4)</f>
        <v>25</v>
      </c>
      <c r="AQ25" s="45">
        <f>COUNTIF(H25:AL25,$AQ$4)</f>
        <v>0</v>
      </c>
      <c r="AR25" s="45">
        <f>COUNTIF(H25:AL25,$AR$4)</f>
        <v>0</v>
      </c>
      <c r="AS25" s="45">
        <f>COUNTIF(H25:AL25,"B")+COUNTIF(H25:AL25,"LV/B")*4/8+COUNTIF(H25:AL25,"B/2")*4/8</f>
        <v>0</v>
      </c>
      <c r="AT25" s="45">
        <f>COUNTIF(H25:AL25,"BL")+COUNTIF(H25:AL25,"LV/BL")*4/8+COUNTIF(H25:AL25,"BL/2")*4/8</f>
        <v>0</v>
      </c>
      <c r="AU25" s="45">
        <f>COUNTIF(H25:AL25,$AU$4)</f>
        <v>0</v>
      </c>
      <c r="AV25" s="45">
        <f>COUNTIF(H25:AL25,$AV$4)</f>
        <v>0</v>
      </c>
      <c r="AW25" s="45">
        <f>COUNTIF(H25:AL25,$AW$4)</f>
        <v>4</v>
      </c>
      <c r="AX25" s="45">
        <f>COUNTIF(H25:AL25,$AX$4)</f>
        <v>0</v>
      </c>
      <c r="AY25" s="45">
        <f>COUNTIF(H25:AL25,$AY$4)</f>
        <v>0</v>
      </c>
      <c r="AZ25" s="45">
        <f>COUNTIF(H25:AL25,$AZ$4)</f>
        <v>0</v>
      </c>
      <c r="BA25" s="45">
        <f>COUNTIF(H25:AL25,$BA$4)</f>
        <v>0</v>
      </c>
      <c r="BB25" s="45">
        <f>COUNTIF(H25:AL25,$BB$4)</f>
        <v>0</v>
      </c>
      <c r="BC25" s="45">
        <f>COUNTIF(H25:AL25,$BC$4)</f>
        <v>0</v>
      </c>
      <c r="BD25" s="45">
        <f>COUNTIF(H25:AL25,$BD$4)</f>
        <v>0</v>
      </c>
      <c r="BE25" s="45">
        <f>COUNTIF(H25:AL25,$BE$4)</f>
        <v>0</v>
      </c>
      <c r="BF25" s="45">
        <f>COUNTIF(H25:AL25,$BF$4)</f>
        <v>0</v>
      </c>
      <c r="BG25" s="60" t="str">
        <f>VLOOKUP(B25,[2]Analyse!$A$2:$N$255,6,0)</f>
        <v>正常</v>
      </c>
      <c r="BH25" s="60"/>
      <c r="BI25" s="54"/>
    </row>
    <row r="26" spans="1:61">
      <c r="A26" s="73"/>
      <c r="B26" s="21"/>
      <c r="C26" s="24"/>
      <c r="D26" s="24"/>
      <c r="E26" s="32"/>
      <c r="F26" s="24" t="s">
        <v>38</v>
      </c>
      <c r="G26" s="24"/>
      <c r="H26" s="49"/>
      <c r="I26" s="49"/>
      <c r="J26" s="49"/>
      <c r="K26" s="49"/>
      <c r="L26" s="49"/>
      <c r="M26" s="49"/>
      <c r="N26" s="18"/>
      <c r="O26" s="49"/>
      <c r="P26" s="49"/>
      <c r="Q26" s="49"/>
      <c r="R26" s="49"/>
      <c r="S26" s="49"/>
      <c r="T26" s="49"/>
      <c r="U26" s="71"/>
      <c r="V26" s="49"/>
      <c r="W26" s="49"/>
      <c r="X26" s="49"/>
      <c r="Y26" s="49"/>
      <c r="Z26" s="49"/>
      <c r="AA26" s="49"/>
      <c r="AB26" s="18"/>
      <c r="AC26" s="49"/>
      <c r="AD26" s="49"/>
      <c r="AE26" s="49"/>
      <c r="AF26" s="49"/>
      <c r="AG26" s="49"/>
      <c r="AH26" s="49"/>
      <c r="AI26" s="18"/>
      <c r="AJ26" s="68"/>
      <c r="AK26" s="68"/>
      <c r="AL26" s="68"/>
      <c r="AM26" s="46">
        <f>+SUM(H26:AL26)</f>
        <v>0</v>
      </c>
      <c r="AN26" s="46"/>
      <c r="AO26" s="46"/>
      <c r="AP26" s="48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54"/>
      <c r="BH26" s="60" t="str">
        <f>VLOOKUP(B25,[2]Analyse!$A$2:$N$255,5,0)</f>
        <v>GWSI-D</v>
      </c>
      <c r="BI26" s="54"/>
    </row>
    <row r="27" spans="1:61">
      <c r="A27" s="72">
        <v>12</v>
      </c>
      <c r="B27" s="21" t="s">
        <v>72</v>
      </c>
      <c r="C27" s="21" t="s">
        <v>36</v>
      </c>
      <c r="D27" s="21" t="s">
        <v>37</v>
      </c>
      <c r="E27" s="32">
        <f>VLOOKUP(B27,[1]Sheet1!$B$5:$I$226,7,0)</f>
        <v>40948</v>
      </c>
      <c r="F27" s="21" t="s">
        <v>73</v>
      </c>
      <c r="G27" s="22" t="s">
        <v>74</v>
      </c>
      <c r="H27" s="49" t="s">
        <v>848</v>
      </c>
      <c r="I27" s="49" t="s">
        <v>855</v>
      </c>
      <c r="J27" s="49" t="s">
        <v>848</v>
      </c>
      <c r="K27" s="49" t="s">
        <v>861</v>
      </c>
      <c r="L27" s="49" t="s">
        <v>870</v>
      </c>
      <c r="M27" s="49" t="s">
        <v>870</v>
      </c>
      <c r="N27" s="18" t="s">
        <v>870</v>
      </c>
      <c r="O27" s="49" t="s">
        <v>870</v>
      </c>
      <c r="P27" s="49" t="s">
        <v>884</v>
      </c>
      <c r="Q27" s="49" t="s">
        <v>878</v>
      </c>
      <c r="R27" s="49" t="s">
        <v>878</v>
      </c>
      <c r="S27" s="49" t="s">
        <v>878</v>
      </c>
      <c r="T27" s="49" t="s">
        <v>889</v>
      </c>
      <c r="U27" s="71" t="s">
        <v>889</v>
      </c>
      <c r="V27" s="49" t="s">
        <v>900</v>
      </c>
      <c r="W27" s="49" t="s">
        <v>906</v>
      </c>
      <c r="X27" s="49" t="s">
        <v>900</v>
      </c>
      <c r="Y27" s="49" t="s">
        <v>909</v>
      </c>
      <c r="Z27" s="49" t="s">
        <v>909</v>
      </c>
      <c r="AA27" s="49" t="s">
        <v>919</v>
      </c>
      <c r="AB27" s="18" t="s">
        <v>919</v>
      </c>
      <c r="AC27" s="49" t="s">
        <v>919</v>
      </c>
      <c r="AD27" s="49" t="s">
        <v>925</v>
      </c>
      <c r="AE27" s="49" t="s">
        <v>919</v>
      </c>
      <c r="AF27" s="49" t="s">
        <v>930</v>
      </c>
      <c r="AG27" s="49" t="s">
        <v>930</v>
      </c>
      <c r="AH27" s="49" t="s">
        <v>930</v>
      </c>
      <c r="AI27" s="18" t="s">
        <v>930</v>
      </c>
      <c r="AJ27" s="68" t="s">
        <v>941</v>
      </c>
      <c r="AK27" s="68"/>
      <c r="AL27" s="68"/>
      <c r="AM27" s="45">
        <f>ROUND(SUM(H27:AL27),2)</f>
        <v>0</v>
      </c>
      <c r="AN27" s="45">
        <f>COUNTIF(H27:AL27,"F")+COUNTIF(H27:AL27,"LV/F")*4/8+COUNTIF(H27:AL27,"F/2")*4/8</f>
        <v>0</v>
      </c>
      <c r="AO27" s="45">
        <f>COUNTIF(H27:AL27,"O")+COUNTIF(H27:AL27,"LV/O")*4/8+COUNTIF(H27:AL27,"O/2")*4/8</f>
        <v>0</v>
      </c>
      <c r="AP27" s="45">
        <f>COUNTIF(H27:AL27,$AP$4)</f>
        <v>25</v>
      </c>
      <c r="AQ27" s="45">
        <f>COUNTIF(H27:AL27,$AQ$4)</f>
        <v>0</v>
      </c>
      <c r="AR27" s="45">
        <f>COUNTIF(H27:AL27,$AR$4)</f>
        <v>0</v>
      </c>
      <c r="AS27" s="45">
        <f>COUNTIF(H27:AL27,"B")+COUNTIF(H27:AL27,"LV/B")*4/8+COUNTIF(H27:AL27,"B/2")*4/8</f>
        <v>0</v>
      </c>
      <c r="AT27" s="45">
        <f>COUNTIF(H27:AL27,"BL")+COUNTIF(H27:AL27,"LV/BL")*4/8+COUNTIF(H27:AL27,"BL/2")*4/8</f>
        <v>0</v>
      </c>
      <c r="AU27" s="45">
        <f>COUNTIF(H27:AL27,$AU$4)</f>
        <v>0</v>
      </c>
      <c r="AV27" s="45">
        <f>COUNTIF(H27:AL27,$AV$4)</f>
        <v>0</v>
      </c>
      <c r="AW27" s="45">
        <f>COUNTIF(H27:AL27,$AW$4)</f>
        <v>4</v>
      </c>
      <c r="AX27" s="45">
        <f>COUNTIF(H27:AL27,$AX$4)</f>
        <v>0</v>
      </c>
      <c r="AY27" s="45">
        <f>COUNTIF(H27:AL27,$AY$4)</f>
        <v>0</v>
      </c>
      <c r="AZ27" s="45">
        <f>COUNTIF(H27:AL27,$AZ$4)</f>
        <v>0</v>
      </c>
      <c r="BA27" s="45">
        <f>COUNTIF(H27:AL27,$BA$4)</f>
        <v>0</v>
      </c>
      <c r="BB27" s="45">
        <f>COUNTIF(H27:AL27,$BB$4)</f>
        <v>0</v>
      </c>
      <c r="BC27" s="45">
        <f>COUNTIF(H27:AL27,$BC$4)</f>
        <v>0</v>
      </c>
      <c r="BD27" s="45">
        <f>COUNTIF(H27:AL27,$BD$4)</f>
        <v>0</v>
      </c>
      <c r="BE27" s="45">
        <f>COUNTIF(H27:AL27,$BE$4)</f>
        <v>0</v>
      </c>
      <c r="BF27" s="45">
        <f>COUNTIF(H27:AL27,$BF$4)</f>
        <v>0</v>
      </c>
      <c r="BG27" s="60" t="str">
        <f>VLOOKUP(B27,[2]Analyse!$A$2:$N$255,6,0)</f>
        <v>正常</v>
      </c>
      <c r="BH27" s="60"/>
      <c r="BI27" s="54"/>
    </row>
    <row r="28" spans="1:61">
      <c r="A28" s="73"/>
      <c r="B28" s="21"/>
      <c r="C28" s="24"/>
      <c r="D28" s="24"/>
      <c r="E28" s="32"/>
      <c r="F28" s="24" t="s">
        <v>38</v>
      </c>
      <c r="G28" s="24"/>
      <c r="H28" s="49">
        <v>5.5</v>
      </c>
      <c r="I28" s="49"/>
      <c r="J28" s="49">
        <v>5.5</v>
      </c>
      <c r="K28" s="49">
        <v>5.5</v>
      </c>
      <c r="L28" s="49">
        <v>5.5</v>
      </c>
      <c r="M28" s="49">
        <v>5.5</v>
      </c>
      <c r="N28" s="18">
        <v>5.5</v>
      </c>
      <c r="O28" s="49">
        <v>5.5</v>
      </c>
      <c r="P28" s="49"/>
      <c r="Q28" s="49">
        <v>5.5</v>
      </c>
      <c r="R28" s="49">
        <v>5.5</v>
      </c>
      <c r="S28" s="49">
        <v>5.5</v>
      </c>
      <c r="T28" s="49">
        <v>5.5</v>
      </c>
      <c r="U28" s="71">
        <v>5.5</v>
      </c>
      <c r="V28" s="49">
        <v>5.5</v>
      </c>
      <c r="W28" s="49"/>
      <c r="X28" s="49">
        <v>5.5</v>
      </c>
      <c r="Y28" s="49">
        <v>5.5</v>
      </c>
      <c r="Z28" s="49">
        <v>5.5</v>
      </c>
      <c r="AA28" s="49">
        <v>5.5</v>
      </c>
      <c r="AB28" s="18">
        <v>5.5</v>
      </c>
      <c r="AC28" s="49">
        <v>5.5</v>
      </c>
      <c r="AD28" s="49"/>
      <c r="AE28" s="49">
        <v>5.5</v>
      </c>
      <c r="AF28" s="49">
        <v>5.5</v>
      </c>
      <c r="AG28" s="49">
        <v>5.5</v>
      </c>
      <c r="AH28" s="49">
        <v>5.5</v>
      </c>
      <c r="AI28" s="18">
        <v>5.5</v>
      </c>
      <c r="AJ28" s="68">
        <v>5.5</v>
      </c>
      <c r="AK28" s="68"/>
      <c r="AL28" s="68"/>
      <c r="AM28" s="46">
        <f>+SUM(H28:AL28)</f>
        <v>137.5</v>
      </c>
      <c r="AN28" s="46"/>
      <c r="AO28" s="46"/>
      <c r="AP28" s="48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54"/>
      <c r="BH28" s="60" t="str">
        <f>VLOOKUP(B27,[2]Analyse!$A$2:$N$255,5,0)</f>
        <v>N</v>
      </c>
      <c r="BI28" s="54"/>
    </row>
    <row r="29" spans="1:61">
      <c r="A29" s="72">
        <v>13</v>
      </c>
      <c r="B29" s="21" t="s">
        <v>75</v>
      </c>
      <c r="C29" s="21" t="s">
        <v>36</v>
      </c>
      <c r="D29" s="21" t="s">
        <v>37</v>
      </c>
      <c r="E29" s="32">
        <f>VLOOKUP(B29,[1]Sheet1!$B$5:$I$226,7,0)</f>
        <v>40948</v>
      </c>
      <c r="F29" s="21" t="s">
        <v>76</v>
      </c>
      <c r="G29" s="22" t="s">
        <v>77</v>
      </c>
      <c r="H29" s="49" t="s">
        <v>848</v>
      </c>
      <c r="I29" s="49" t="s">
        <v>848</v>
      </c>
      <c r="J29" s="49" t="s">
        <v>848</v>
      </c>
      <c r="K29" s="49" t="s">
        <v>861</v>
      </c>
      <c r="L29" s="49" t="s">
        <v>870</v>
      </c>
      <c r="M29" s="49" t="s">
        <v>870</v>
      </c>
      <c r="N29" s="18" t="s">
        <v>875</v>
      </c>
      <c r="O29" s="49" t="s">
        <v>870</v>
      </c>
      <c r="P29" s="49" t="s">
        <v>878</v>
      </c>
      <c r="Q29" s="49" t="s">
        <v>878</v>
      </c>
      <c r="R29" s="49" t="s">
        <v>878</v>
      </c>
      <c r="S29" s="49" t="s">
        <v>878</v>
      </c>
      <c r="T29" s="49" t="s">
        <v>889</v>
      </c>
      <c r="U29" s="71" t="s">
        <v>896</v>
      </c>
      <c r="V29" s="49" t="s">
        <v>900</v>
      </c>
      <c r="W29" s="49" t="s">
        <v>900</v>
      </c>
      <c r="X29" s="49" t="s">
        <v>900</v>
      </c>
      <c r="Y29" s="49" t="s">
        <v>909</v>
      </c>
      <c r="Z29" s="49" t="s">
        <v>909</v>
      </c>
      <c r="AA29" s="49" t="s">
        <v>919</v>
      </c>
      <c r="AB29" s="18" t="s">
        <v>925</v>
      </c>
      <c r="AC29" s="49" t="s">
        <v>919</v>
      </c>
      <c r="AD29" s="49" t="s">
        <v>919</v>
      </c>
      <c r="AE29" s="49" t="s">
        <v>919</v>
      </c>
      <c r="AF29" s="49" t="s">
        <v>930</v>
      </c>
      <c r="AG29" s="49" t="s">
        <v>930</v>
      </c>
      <c r="AH29" s="49" t="s">
        <v>930</v>
      </c>
      <c r="AI29" s="18" t="s">
        <v>936</v>
      </c>
      <c r="AJ29" s="68" t="s">
        <v>941</v>
      </c>
      <c r="AK29" s="68"/>
      <c r="AL29" s="68"/>
      <c r="AM29" s="45">
        <f>ROUND(SUM(H29:AL29),2)</f>
        <v>0</v>
      </c>
      <c r="AN29" s="45">
        <f>COUNTIF(H29:AL29,"F")+COUNTIF(H29:AL29,"LV/F")*4/8+COUNTIF(H29:AL29,"F/2")*4/8</f>
        <v>0</v>
      </c>
      <c r="AO29" s="45">
        <f>COUNTIF(H29:AL29,"O")+COUNTIF(H29:AL29,"LV/O")*4/8+COUNTIF(H29:AL29,"O/2")*4/8</f>
        <v>0</v>
      </c>
      <c r="AP29" s="45">
        <f>COUNTIF(H29:AL29,$AP$4)</f>
        <v>25</v>
      </c>
      <c r="AQ29" s="45">
        <f>COUNTIF(H29:AL29,$AQ$4)</f>
        <v>0</v>
      </c>
      <c r="AR29" s="45">
        <f>COUNTIF(H29:AL29,$AR$4)</f>
        <v>0</v>
      </c>
      <c r="AS29" s="45">
        <f>COUNTIF(H29:AL29,"B")+COUNTIF(H29:AL29,"LV/B")*4/8+COUNTIF(H29:AL29,"B/2")*4/8</f>
        <v>0</v>
      </c>
      <c r="AT29" s="45">
        <f>COUNTIF(H29:AL29,"BL")+COUNTIF(H29:AL29,"LV/BL")*4/8+COUNTIF(H29:AL29,"BL/2")*4/8</f>
        <v>0</v>
      </c>
      <c r="AU29" s="45">
        <f>COUNTIF(H29:AL29,$AU$4)</f>
        <v>0</v>
      </c>
      <c r="AV29" s="45">
        <f>COUNTIF(H29:AL29,$AV$4)</f>
        <v>0</v>
      </c>
      <c r="AW29" s="45">
        <f>COUNTIF(H29:AL29,$AW$4)</f>
        <v>4</v>
      </c>
      <c r="AX29" s="45">
        <f>COUNTIF(H29:AL29,$AX$4)</f>
        <v>0</v>
      </c>
      <c r="AY29" s="45">
        <f>COUNTIF(H29:AL29,$AY$4)</f>
        <v>0</v>
      </c>
      <c r="AZ29" s="45">
        <f>COUNTIF(H29:AL29,$AZ$4)</f>
        <v>0</v>
      </c>
      <c r="BA29" s="45">
        <f>COUNTIF(H29:AL29,$BA$4)</f>
        <v>0</v>
      </c>
      <c r="BB29" s="45">
        <f>COUNTIF(H29:AL29,$BB$4)</f>
        <v>0</v>
      </c>
      <c r="BC29" s="45">
        <f>COUNTIF(H29:AL29,$BC$4)</f>
        <v>0</v>
      </c>
      <c r="BD29" s="45">
        <f>COUNTIF(H29:AL29,$BD$4)</f>
        <v>0</v>
      </c>
      <c r="BE29" s="45">
        <f>COUNTIF(H29:AL29,$BE$4)</f>
        <v>0</v>
      </c>
      <c r="BF29" s="45">
        <f>COUNTIF(H29:AL29,$BF$4)</f>
        <v>0</v>
      </c>
      <c r="BG29" s="60" t="str">
        <f>VLOOKUP(B29,[2]Analyse!$A$2:$N$255,6,0)</f>
        <v>正常</v>
      </c>
      <c r="BH29" s="60"/>
      <c r="BI29" s="54"/>
    </row>
    <row r="30" spans="1:61">
      <c r="A30" s="73"/>
      <c r="B30" s="21"/>
      <c r="C30" s="24"/>
      <c r="D30" s="24"/>
      <c r="E30" s="32"/>
      <c r="F30" s="24" t="s">
        <v>38</v>
      </c>
      <c r="G30" s="24"/>
      <c r="H30" s="49"/>
      <c r="I30" s="49"/>
      <c r="J30" s="49"/>
      <c r="K30" s="49"/>
      <c r="L30" s="49"/>
      <c r="M30" s="49"/>
      <c r="N30" s="18"/>
      <c r="O30" s="49"/>
      <c r="P30" s="49"/>
      <c r="Q30" s="49"/>
      <c r="R30" s="49"/>
      <c r="S30" s="49"/>
      <c r="T30" s="49"/>
      <c r="U30" s="71"/>
      <c r="V30" s="49"/>
      <c r="W30" s="49"/>
      <c r="X30" s="49"/>
      <c r="Y30" s="49"/>
      <c r="Z30" s="49"/>
      <c r="AA30" s="49"/>
      <c r="AB30" s="18"/>
      <c r="AC30" s="49"/>
      <c r="AD30" s="49"/>
      <c r="AE30" s="49"/>
      <c r="AF30" s="49"/>
      <c r="AG30" s="49"/>
      <c r="AH30" s="49"/>
      <c r="AI30" s="18"/>
      <c r="AJ30" s="68"/>
      <c r="AK30" s="68"/>
      <c r="AL30" s="68"/>
      <c r="AM30" s="46">
        <f>+SUM(H30:AL30)</f>
        <v>0</v>
      </c>
      <c r="AN30" s="46"/>
      <c r="AO30" s="46"/>
      <c r="AP30" s="48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54"/>
      <c r="BH30" s="60" t="str">
        <f>VLOOKUP(B29,[2]Analyse!$A$2:$N$255,5,0)</f>
        <v>隨縣班</v>
      </c>
      <c r="BI30" s="54"/>
    </row>
    <row r="31" spans="1:61">
      <c r="A31" s="72">
        <v>14</v>
      </c>
      <c r="B31" s="21" t="s">
        <v>78</v>
      </c>
      <c r="C31" s="21" t="s">
        <v>36</v>
      </c>
      <c r="D31" s="21" t="s">
        <v>37</v>
      </c>
      <c r="E31" s="32">
        <f>VLOOKUP(B31,[1]Sheet1!$B$5:$I$226,7,0)</f>
        <v>40948</v>
      </c>
      <c r="F31" s="21" t="s">
        <v>79</v>
      </c>
      <c r="G31" s="22" t="s">
        <v>80</v>
      </c>
      <c r="H31" s="49" t="s">
        <v>848</v>
      </c>
      <c r="I31" s="49" t="s">
        <v>848</v>
      </c>
      <c r="J31" s="49" t="s">
        <v>848</v>
      </c>
      <c r="K31" s="49" t="s">
        <v>861</v>
      </c>
      <c r="L31" s="49" t="s">
        <v>870</v>
      </c>
      <c r="M31" s="49" t="s">
        <v>870</v>
      </c>
      <c r="N31" s="18" t="s">
        <v>875</v>
      </c>
      <c r="O31" s="49" t="s">
        <v>870</v>
      </c>
      <c r="P31" s="49" t="s">
        <v>878</v>
      </c>
      <c r="Q31" s="49" t="s">
        <v>878</v>
      </c>
      <c r="R31" s="49" t="s">
        <v>878</v>
      </c>
      <c r="S31" s="49" t="s">
        <v>878</v>
      </c>
      <c r="T31" s="49" t="s">
        <v>889</v>
      </c>
      <c r="U31" s="71" t="s">
        <v>896</v>
      </c>
      <c r="V31" s="49" t="s">
        <v>900</v>
      </c>
      <c r="W31" s="49" t="s">
        <v>900</v>
      </c>
      <c r="X31" s="49" t="s">
        <v>901</v>
      </c>
      <c r="Y31" s="49" t="s">
        <v>909</v>
      </c>
      <c r="Z31" s="49" t="s">
        <v>909</v>
      </c>
      <c r="AA31" s="49" t="s">
        <v>920</v>
      </c>
      <c r="AB31" s="18" t="s">
        <v>925</v>
      </c>
      <c r="AC31" s="49" t="s">
        <v>919</v>
      </c>
      <c r="AD31" s="49" t="s">
        <v>919</v>
      </c>
      <c r="AE31" s="49" t="s">
        <v>919</v>
      </c>
      <c r="AF31" s="49" t="s">
        <v>930</v>
      </c>
      <c r="AG31" s="49" t="s">
        <v>930</v>
      </c>
      <c r="AH31" s="49" t="s">
        <v>930</v>
      </c>
      <c r="AI31" s="18" t="s">
        <v>936</v>
      </c>
      <c r="AJ31" s="68" t="s">
        <v>941</v>
      </c>
      <c r="AK31" s="68"/>
      <c r="AL31" s="68"/>
      <c r="AM31" s="45">
        <f>ROUND(SUM(H31:AL31),2)</f>
        <v>0</v>
      </c>
      <c r="AN31" s="45">
        <f>COUNTIF(H31:AL31,"F")+COUNTIF(H31:AL31,"LV/F")*4/8+COUNTIF(H31:AL31,"F/2")*4/8</f>
        <v>2</v>
      </c>
      <c r="AO31" s="45">
        <f>COUNTIF(H31:AL31,"O")+COUNTIF(H31:AL31,"LV/O")*4/8+COUNTIF(H31:AL31,"O/2")*4/8</f>
        <v>0</v>
      </c>
      <c r="AP31" s="45">
        <f>COUNTIF(H31:AL31,$AP$4)</f>
        <v>23</v>
      </c>
      <c r="AQ31" s="45">
        <f>COUNTIF(H31:AL31,$AQ$4)</f>
        <v>0</v>
      </c>
      <c r="AR31" s="45">
        <f>COUNTIF(H31:AL31,$AR$4)</f>
        <v>0</v>
      </c>
      <c r="AS31" s="45">
        <f>COUNTIF(H31:AL31,"B")+COUNTIF(H31:AL31,"LV/B")*4/8+COUNTIF(H31:AL31,"B/2")*4/8</f>
        <v>0</v>
      </c>
      <c r="AT31" s="45">
        <f>COUNTIF(H31:AL31,"BL")+COUNTIF(H31:AL31,"LV/BL")*4/8+COUNTIF(H31:AL31,"BL/2")*4/8</f>
        <v>0</v>
      </c>
      <c r="AU31" s="45">
        <f>COUNTIF(H31:AL31,$AU$4)</f>
        <v>0</v>
      </c>
      <c r="AV31" s="45">
        <f>COUNTIF(H31:AL31,$AV$4)</f>
        <v>0</v>
      </c>
      <c r="AW31" s="45">
        <f>COUNTIF(H31:AL31,$AW$4)</f>
        <v>4</v>
      </c>
      <c r="AX31" s="45">
        <f>COUNTIF(H31:AL31,$AX$4)</f>
        <v>0</v>
      </c>
      <c r="AY31" s="45">
        <f>COUNTIF(H31:AL31,$AY$4)</f>
        <v>0</v>
      </c>
      <c r="AZ31" s="45">
        <f>COUNTIF(H31:AL31,$AZ$4)</f>
        <v>0</v>
      </c>
      <c r="BA31" s="45">
        <f>COUNTIF(H31:AL31,$BA$4)</f>
        <v>0</v>
      </c>
      <c r="BB31" s="45">
        <f>COUNTIF(H31:AL31,$BB$4)</f>
        <v>0</v>
      </c>
      <c r="BC31" s="45">
        <f>COUNTIF(H31:AL31,$BC$4)</f>
        <v>0</v>
      </c>
      <c r="BD31" s="45">
        <f>COUNTIF(H31:AL31,$BD$4)</f>
        <v>0</v>
      </c>
      <c r="BE31" s="45">
        <f>COUNTIF(H31:AL31,$BE$4)</f>
        <v>0</v>
      </c>
      <c r="BF31" s="45">
        <f>COUNTIF(H31:AL31,$BF$4)</f>
        <v>0</v>
      </c>
      <c r="BG31" s="60" t="str">
        <f>VLOOKUP(B31,[2]Analyse!$A$2:$N$255,6,0)</f>
        <v>正常</v>
      </c>
      <c r="BH31" s="60"/>
      <c r="BI31" s="54"/>
    </row>
    <row r="32" spans="1:61">
      <c r="A32" s="73"/>
      <c r="B32" s="21"/>
      <c r="C32" s="24"/>
      <c r="D32" s="24"/>
      <c r="E32" s="32"/>
      <c r="F32" s="24" t="s">
        <v>38</v>
      </c>
      <c r="G32" s="24"/>
      <c r="H32" s="49"/>
      <c r="I32" s="49"/>
      <c r="J32" s="49"/>
      <c r="K32" s="49"/>
      <c r="L32" s="49"/>
      <c r="M32" s="49"/>
      <c r="N32" s="18"/>
      <c r="O32" s="49"/>
      <c r="P32" s="49"/>
      <c r="Q32" s="49"/>
      <c r="R32" s="49"/>
      <c r="S32" s="49"/>
      <c r="T32" s="49"/>
      <c r="U32" s="71"/>
      <c r="V32" s="49"/>
      <c r="W32" s="49"/>
      <c r="X32" s="49"/>
      <c r="Y32" s="49"/>
      <c r="Z32" s="49"/>
      <c r="AA32" s="49"/>
      <c r="AB32" s="18"/>
      <c r="AC32" s="49"/>
      <c r="AD32" s="49"/>
      <c r="AE32" s="49"/>
      <c r="AF32" s="49"/>
      <c r="AG32" s="49"/>
      <c r="AH32" s="49"/>
      <c r="AI32" s="18"/>
      <c r="AJ32" s="68"/>
      <c r="AK32" s="68"/>
      <c r="AL32" s="68"/>
      <c r="AM32" s="46">
        <f>+SUM(H32:AL32)</f>
        <v>0</v>
      </c>
      <c r="AN32" s="46"/>
      <c r="AO32" s="46"/>
      <c r="AP32" s="48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54"/>
      <c r="BH32" s="60" t="str">
        <f>VLOOKUP(B31,[2]Analyse!$A$2:$N$255,5,0)</f>
        <v>隨縣班</v>
      </c>
      <c r="BI32" s="54"/>
    </row>
    <row r="33" spans="1:61">
      <c r="A33" s="72">
        <v>15</v>
      </c>
      <c r="B33" s="21" t="s">
        <v>81</v>
      </c>
      <c r="C33" s="21" t="s">
        <v>36</v>
      </c>
      <c r="D33" s="21" t="s">
        <v>37</v>
      </c>
      <c r="E33" s="32">
        <f>VLOOKUP(B33,[1]Sheet1!$B$5:$I$226,7,0)</f>
        <v>40960</v>
      </c>
      <c r="F33" s="21" t="s">
        <v>82</v>
      </c>
      <c r="G33" s="22" t="s">
        <v>83</v>
      </c>
      <c r="H33" s="49" t="s">
        <v>855</v>
      </c>
      <c r="I33" s="49" t="s">
        <v>848</v>
      </c>
      <c r="J33" s="49" t="s">
        <v>848</v>
      </c>
      <c r="K33" s="49" t="s">
        <v>861</v>
      </c>
      <c r="L33" s="49" t="s">
        <v>870</v>
      </c>
      <c r="M33" s="49" t="s">
        <v>870</v>
      </c>
      <c r="N33" s="18" t="s">
        <v>870</v>
      </c>
      <c r="O33" s="49" t="s">
        <v>875</v>
      </c>
      <c r="P33" s="49" t="s">
        <v>878</v>
      </c>
      <c r="Q33" s="49" t="s">
        <v>880</v>
      </c>
      <c r="R33" s="49" t="s">
        <v>878</v>
      </c>
      <c r="S33" s="49" t="s">
        <v>878</v>
      </c>
      <c r="T33" s="49" t="s">
        <v>890</v>
      </c>
      <c r="U33" s="71" t="s">
        <v>889</v>
      </c>
      <c r="V33" s="49" t="s">
        <v>906</v>
      </c>
      <c r="W33" s="49" t="s">
        <v>900</v>
      </c>
      <c r="X33" s="49" t="s">
        <v>900</v>
      </c>
      <c r="Y33" s="49" t="s">
        <v>909</v>
      </c>
      <c r="Z33" s="49" t="s">
        <v>909</v>
      </c>
      <c r="AA33" s="49" t="s">
        <v>919</v>
      </c>
      <c r="AB33" s="18" t="s">
        <v>919</v>
      </c>
      <c r="AC33" s="49" t="s">
        <v>925</v>
      </c>
      <c r="AD33" s="49" t="s">
        <v>919</v>
      </c>
      <c r="AE33" s="49" t="s">
        <v>919</v>
      </c>
      <c r="AF33" s="49" t="s">
        <v>930</v>
      </c>
      <c r="AG33" s="49" t="s">
        <v>930</v>
      </c>
      <c r="AH33" s="49" t="s">
        <v>930</v>
      </c>
      <c r="AI33" s="18" t="s">
        <v>930</v>
      </c>
      <c r="AJ33" s="68" t="s">
        <v>948</v>
      </c>
      <c r="AK33" s="68"/>
      <c r="AL33" s="68"/>
      <c r="AM33" s="45">
        <f>ROUND(SUM(H33:AL33),2)</f>
        <v>0</v>
      </c>
      <c r="AN33" s="45">
        <f>COUNTIF(H33:AL33,"F")+COUNTIF(H33:AL33,"LV/F")*4/8+COUNTIF(H33:AL33,"F/2")*4/8</f>
        <v>2</v>
      </c>
      <c r="AO33" s="45">
        <f>COUNTIF(H33:AL33,"O")+COUNTIF(H33:AL33,"LV/O")*4/8+COUNTIF(H33:AL33,"O/2")*4/8</f>
        <v>0</v>
      </c>
      <c r="AP33" s="45">
        <f>COUNTIF(H33:AL33,$AP$4)</f>
        <v>22</v>
      </c>
      <c r="AQ33" s="45">
        <f>COUNTIF(H33:AL33,$AQ$4)</f>
        <v>0</v>
      </c>
      <c r="AR33" s="45">
        <f>COUNTIF(H33:AL33,$AR$4)</f>
        <v>0</v>
      </c>
      <c r="AS33" s="45">
        <f>COUNTIF(H33:AL33,"B")+COUNTIF(H33:AL33,"LV/B")*4/8+COUNTIF(H33:AL33,"B/2")*4/8</f>
        <v>0</v>
      </c>
      <c r="AT33" s="45">
        <f>COUNTIF(H33:AL33,"BL")+COUNTIF(H33:AL33,"LV/BL")*4/8+COUNTIF(H33:AL33,"BL/2")*4/8</f>
        <v>0</v>
      </c>
      <c r="AU33" s="45">
        <f>COUNTIF(H33:AL33,$AU$4)</f>
        <v>0</v>
      </c>
      <c r="AV33" s="45">
        <f>COUNTIF(H33:AL33,$AV$4)</f>
        <v>0</v>
      </c>
      <c r="AW33" s="45">
        <f>COUNTIF(H33:AL33,$AW$4)</f>
        <v>5</v>
      </c>
      <c r="AX33" s="45">
        <f>COUNTIF(H33:AL33,$AX$4)</f>
        <v>0</v>
      </c>
      <c r="AY33" s="45">
        <f>COUNTIF(H33:AL33,$AY$4)</f>
        <v>0</v>
      </c>
      <c r="AZ33" s="45">
        <f>COUNTIF(H33:AL33,$AZ$4)</f>
        <v>0</v>
      </c>
      <c r="BA33" s="45">
        <f>COUNTIF(H33:AL33,$BA$4)</f>
        <v>0</v>
      </c>
      <c r="BB33" s="45">
        <f>COUNTIF(H33:AL33,$BB$4)</f>
        <v>0</v>
      </c>
      <c r="BC33" s="45">
        <f>COUNTIF(H33:AL33,$BC$4)</f>
        <v>0</v>
      </c>
      <c r="BD33" s="45">
        <f>COUNTIF(H33:AL33,$BD$4)</f>
        <v>0</v>
      </c>
      <c r="BE33" s="45">
        <f>COUNTIF(H33:AL33,$BE$4)</f>
        <v>0</v>
      </c>
      <c r="BF33" s="45">
        <f>COUNTIF(H33:AL33,$BF$4)</f>
        <v>0</v>
      </c>
      <c r="BG33" s="60" t="str">
        <f>VLOOKUP(B33,[2]Analyse!$A$2:$N$255,6,0)</f>
        <v>輪班休息</v>
      </c>
      <c r="BH33" s="60"/>
      <c r="BI33" s="54"/>
    </row>
    <row r="34" spans="1:61">
      <c r="A34" s="73"/>
      <c r="B34" s="21"/>
      <c r="C34" s="24"/>
      <c r="D34" s="24"/>
      <c r="E34" s="21"/>
      <c r="F34" s="24"/>
      <c r="G34" s="24"/>
      <c r="H34" s="49"/>
      <c r="I34" s="49">
        <v>5.5</v>
      </c>
      <c r="J34" s="49">
        <v>5.5</v>
      </c>
      <c r="K34" s="49">
        <v>5.5</v>
      </c>
      <c r="L34" s="49">
        <v>5.5</v>
      </c>
      <c r="M34" s="49">
        <v>5.5</v>
      </c>
      <c r="N34" s="18">
        <v>5.5</v>
      </c>
      <c r="O34" s="49"/>
      <c r="P34" s="49">
        <v>5.5</v>
      </c>
      <c r="Q34" s="49"/>
      <c r="R34" s="49">
        <v>5.5</v>
      </c>
      <c r="S34" s="49">
        <v>5.5</v>
      </c>
      <c r="T34" s="49"/>
      <c r="U34" s="71">
        <v>5.5</v>
      </c>
      <c r="V34" s="49"/>
      <c r="W34" s="49">
        <v>5.5</v>
      </c>
      <c r="X34" s="49">
        <v>5.5</v>
      </c>
      <c r="Y34" s="49">
        <v>5.5</v>
      </c>
      <c r="Z34" s="49">
        <v>5.5</v>
      </c>
      <c r="AA34" s="49">
        <v>5.5</v>
      </c>
      <c r="AB34" s="18">
        <v>5.5</v>
      </c>
      <c r="AC34" s="49"/>
      <c r="AD34" s="49">
        <v>5.5</v>
      </c>
      <c r="AE34" s="49">
        <v>5.5</v>
      </c>
      <c r="AF34" s="49">
        <v>5.5</v>
      </c>
      <c r="AG34" s="49">
        <v>5.5</v>
      </c>
      <c r="AH34" s="49">
        <v>5.5</v>
      </c>
      <c r="AI34" s="18">
        <v>5.5</v>
      </c>
      <c r="AJ34" s="68"/>
      <c r="AK34" s="68"/>
      <c r="AL34" s="68"/>
      <c r="AM34" s="46">
        <f>+SUM(H34:AL34)</f>
        <v>121</v>
      </c>
      <c r="AN34" s="46"/>
      <c r="AO34" s="46"/>
      <c r="AP34" s="48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54"/>
      <c r="BH34" s="60" t="str">
        <f>VLOOKUP(B33,[2]Analyse!$A$2:$N$255,5,0)</f>
        <v>GWSI-N</v>
      </c>
      <c r="BI34" s="54"/>
    </row>
    <row r="35" spans="1:61">
      <c r="A35" s="72">
        <v>16</v>
      </c>
      <c r="B35" s="21" t="s">
        <v>84</v>
      </c>
      <c r="C35" s="21" t="s">
        <v>36</v>
      </c>
      <c r="D35" s="21" t="s">
        <v>37</v>
      </c>
      <c r="E35" s="32">
        <f>VLOOKUP(B35,[1]Sheet1!$B$5:$I$226,7,0)</f>
        <v>40989</v>
      </c>
      <c r="F35" s="21" t="s">
        <v>85</v>
      </c>
      <c r="G35" s="22" t="s">
        <v>86</v>
      </c>
      <c r="H35" s="49" t="s">
        <v>853</v>
      </c>
      <c r="I35" s="49" t="s">
        <v>853</v>
      </c>
      <c r="J35" s="49" t="s">
        <v>853</v>
      </c>
      <c r="K35" s="49" t="s">
        <v>865</v>
      </c>
      <c r="L35" s="49" t="s">
        <v>873</v>
      </c>
      <c r="M35" s="49" t="s">
        <v>873</v>
      </c>
      <c r="N35" s="18" t="s">
        <v>875</v>
      </c>
      <c r="O35" s="49" t="s">
        <v>873</v>
      </c>
      <c r="P35" s="49" t="s">
        <v>882</v>
      </c>
      <c r="Q35" s="49" t="s">
        <v>882</v>
      </c>
      <c r="R35" s="49" t="s">
        <v>882</v>
      </c>
      <c r="S35" s="49" t="s">
        <v>882</v>
      </c>
      <c r="T35" s="49" t="s">
        <v>894</v>
      </c>
      <c r="U35" s="71" t="s">
        <v>896</v>
      </c>
      <c r="V35" s="49" t="s">
        <v>905</v>
      </c>
      <c r="W35" s="49" t="s">
        <v>905</v>
      </c>
      <c r="X35" s="49" t="s">
        <v>905</v>
      </c>
      <c r="Y35" s="49" t="s">
        <v>913</v>
      </c>
      <c r="Z35" s="49" t="s">
        <v>913</v>
      </c>
      <c r="AA35" s="49" t="s">
        <v>924</v>
      </c>
      <c r="AB35" s="18" t="s">
        <v>925</v>
      </c>
      <c r="AC35" s="49" t="s">
        <v>920</v>
      </c>
      <c r="AD35" s="49" t="s">
        <v>920</v>
      </c>
      <c r="AE35" s="49" t="s">
        <v>920</v>
      </c>
      <c r="AF35" s="49" t="s">
        <v>931</v>
      </c>
      <c r="AG35" s="49" t="s">
        <v>932</v>
      </c>
      <c r="AH35" s="49" t="s">
        <v>932</v>
      </c>
      <c r="AI35" s="18" t="s">
        <v>936</v>
      </c>
      <c r="AJ35" s="68" t="s">
        <v>945</v>
      </c>
      <c r="AK35" s="68"/>
      <c r="AL35" s="68"/>
      <c r="AM35" s="45">
        <f>ROUND(SUM(H35:AL35),2)</f>
        <v>0</v>
      </c>
      <c r="AN35" s="45">
        <f>COUNTIF(H35:AL35,"F")+COUNTIF(H35:AL35,"LV/F")*4/8+COUNTIF(H35:AL35,"F/2")*4/8</f>
        <v>4</v>
      </c>
      <c r="AO35" s="45">
        <f>COUNTIF(H35:AL35,"O")+COUNTIF(H35:AL35,"LV/O")*4/8+COUNTIF(H35:AL35,"O/2")*4/8</f>
        <v>3</v>
      </c>
      <c r="AP35" s="45">
        <f>COUNTIF(H35:AL35,$AP$4)</f>
        <v>0</v>
      </c>
      <c r="AQ35" s="45">
        <f>COUNTIF(H35:AL35,$AQ$4)</f>
        <v>0</v>
      </c>
      <c r="AR35" s="45">
        <f>COUNTIF(H35:AL35,$AR$4)</f>
        <v>0</v>
      </c>
      <c r="AS35" s="45">
        <f>COUNTIF(H35:AL35,"B")+COUNTIF(H35:AL35,"LV/B")*4/8+COUNTIF(H35:AL35,"B/2")*4/8</f>
        <v>0</v>
      </c>
      <c r="AT35" s="45">
        <f>COUNTIF(H35:AL35,"BL")+COUNTIF(H35:AL35,"LV/BL")*4/8+COUNTIF(H35:AL35,"BL/2")*4/8</f>
        <v>0</v>
      </c>
      <c r="AU35" s="45">
        <f>COUNTIF(H35:AL35,$AU$4)</f>
        <v>0</v>
      </c>
      <c r="AV35" s="45">
        <f>COUNTIF(H35:AL35,$AV$4)</f>
        <v>0</v>
      </c>
      <c r="AW35" s="45">
        <f>COUNTIF(H35:AL35,$AW$4)</f>
        <v>4</v>
      </c>
      <c r="AX35" s="45">
        <f>COUNTIF(H35:AL35,$AX$4)</f>
        <v>0</v>
      </c>
      <c r="AY35" s="45">
        <f>COUNTIF(H35:AL35,$AY$4)</f>
        <v>0</v>
      </c>
      <c r="AZ35" s="45">
        <f>COUNTIF(H35:AL35,$AZ$4)</f>
        <v>0</v>
      </c>
      <c r="BA35" s="45">
        <f>COUNTIF(H35:AL35,$BA$4)</f>
        <v>0</v>
      </c>
      <c r="BB35" s="45">
        <f>COUNTIF(H35:AL35,$BB$4)</f>
        <v>0</v>
      </c>
      <c r="BC35" s="45">
        <f>COUNTIF(H35:AL35,$BC$4)</f>
        <v>0</v>
      </c>
      <c r="BD35" s="45">
        <f>COUNTIF(H35:AL35,$BD$4)</f>
        <v>18</v>
      </c>
      <c r="BE35" s="45">
        <f>COUNTIF(H35:AL35,$BE$4)</f>
        <v>0</v>
      </c>
      <c r="BF35" s="45">
        <f>COUNTIF(H35:AL35,$BF$4)</f>
        <v>0</v>
      </c>
      <c r="BG35" s="60" t="str">
        <f>VLOOKUP(B35,[2]Analyse!$A$2:$N$255,6,0)</f>
        <v>病假</v>
      </c>
      <c r="BH35" s="60"/>
      <c r="BI35" s="54"/>
    </row>
    <row r="36" spans="1:61">
      <c r="A36" s="73"/>
      <c r="B36" s="21"/>
      <c r="C36" s="24"/>
      <c r="D36" s="24"/>
      <c r="E36" s="32"/>
      <c r="F36" s="24" t="s">
        <v>38</v>
      </c>
      <c r="G36" s="24"/>
      <c r="H36" s="49"/>
      <c r="I36" s="49"/>
      <c r="J36" s="49"/>
      <c r="K36" s="49"/>
      <c r="L36" s="49"/>
      <c r="M36" s="49"/>
      <c r="N36" s="18"/>
      <c r="O36" s="49"/>
      <c r="P36" s="49"/>
      <c r="Q36" s="49"/>
      <c r="R36" s="49"/>
      <c r="S36" s="49"/>
      <c r="T36" s="49"/>
      <c r="U36" s="71"/>
      <c r="V36" s="49"/>
      <c r="W36" s="49"/>
      <c r="X36" s="49"/>
      <c r="Y36" s="49"/>
      <c r="Z36" s="49"/>
      <c r="AA36" s="49"/>
      <c r="AB36" s="18"/>
      <c r="AC36" s="49"/>
      <c r="AD36" s="49"/>
      <c r="AE36" s="49"/>
      <c r="AF36" s="49"/>
      <c r="AG36" s="49"/>
      <c r="AH36" s="49"/>
      <c r="AI36" s="18"/>
      <c r="AJ36" s="68"/>
      <c r="AK36" s="68"/>
      <c r="AL36" s="68"/>
      <c r="AM36" s="46">
        <f>+SUM(H36:AL36)</f>
        <v>0</v>
      </c>
      <c r="AN36" s="46"/>
      <c r="AO36" s="46"/>
      <c r="AP36" s="48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54"/>
      <c r="BH36" s="60" t="str">
        <f>VLOOKUP(B35,[2]Analyse!$A$2:$N$255,5,0)</f>
        <v>GWOA-D</v>
      </c>
      <c r="BI36" s="54"/>
    </row>
    <row r="37" spans="1:61">
      <c r="A37" s="72">
        <v>17</v>
      </c>
      <c r="B37" s="21" t="s">
        <v>87</v>
      </c>
      <c r="C37" s="21" t="s">
        <v>36</v>
      </c>
      <c r="D37" s="21" t="s">
        <v>37</v>
      </c>
      <c r="E37" s="32">
        <f>VLOOKUP(B37,[1]Sheet1!$B$5:$I$226,7,0)</f>
        <v>40991</v>
      </c>
      <c r="F37" s="21" t="s">
        <v>88</v>
      </c>
      <c r="G37" s="22" t="s">
        <v>89</v>
      </c>
      <c r="H37" s="49" t="s">
        <v>848</v>
      </c>
      <c r="I37" s="49" t="s">
        <v>848</v>
      </c>
      <c r="J37" s="49" t="s">
        <v>848</v>
      </c>
      <c r="K37" s="49" t="s">
        <v>867</v>
      </c>
      <c r="L37" s="49" t="s">
        <v>870</v>
      </c>
      <c r="M37" s="49" t="s">
        <v>870</v>
      </c>
      <c r="N37" s="18" t="s">
        <v>870</v>
      </c>
      <c r="O37" s="49" t="s">
        <v>870</v>
      </c>
      <c r="P37" s="49" t="s">
        <v>878</v>
      </c>
      <c r="Q37" s="49" t="s">
        <v>878</v>
      </c>
      <c r="R37" s="49" t="s">
        <v>884</v>
      </c>
      <c r="S37" s="49" t="s">
        <v>878</v>
      </c>
      <c r="T37" s="49" t="s">
        <v>889</v>
      </c>
      <c r="U37" s="71" t="s">
        <v>889</v>
      </c>
      <c r="V37" s="49" t="s">
        <v>900</v>
      </c>
      <c r="W37" s="49" t="s">
        <v>900</v>
      </c>
      <c r="X37" s="49" t="s">
        <v>900</v>
      </c>
      <c r="Y37" s="49" t="s">
        <v>914</v>
      </c>
      <c r="Z37" s="49" t="s">
        <v>909</v>
      </c>
      <c r="AA37" s="49" t="s">
        <v>919</v>
      </c>
      <c r="AB37" s="18" t="s">
        <v>919</v>
      </c>
      <c r="AC37" s="49" t="s">
        <v>919</v>
      </c>
      <c r="AD37" s="49" t="s">
        <v>919</v>
      </c>
      <c r="AE37" s="49" t="s">
        <v>919</v>
      </c>
      <c r="AF37" s="49" t="s">
        <v>936</v>
      </c>
      <c r="AG37" s="49" t="s">
        <v>930</v>
      </c>
      <c r="AH37" s="49" t="s">
        <v>930</v>
      </c>
      <c r="AI37" s="18" t="s">
        <v>930</v>
      </c>
      <c r="AJ37" s="68" t="s">
        <v>941</v>
      </c>
      <c r="AK37" s="68"/>
      <c r="AL37" s="68"/>
      <c r="AM37" s="45">
        <f>ROUND(SUM(H37:AL37),2)</f>
        <v>0</v>
      </c>
      <c r="AN37" s="45">
        <f>COUNTIF(H37:AL37,"F")+COUNTIF(H37:AL37,"LV/F")*4/8+COUNTIF(H37:AL37,"F/2")*4/8</f>
        <v>0</v>
      </c>
      <c r="AO37" s="45">
        <f>COUNTIF(H37:AL37,"O")+COUNTIF(H37:AL37,"LV/O")*4/8+COUNTIF(H37:AL37,"O/2")*4/8</f>
        <v>0</v>
      </c>
      <c r="AP37" s="45">
        <f>COUNTIF(H37:AL37,$AP$4)</f>
        <v>25</v>
      </c>
      <c r="AQ37" s="45">
        <f>COUNTIF(H37:AL37,$AQ$4)</f>
        <v>0</v>
      </c>
      <c r="AR37" s="45">
        <f>COUNTIF(H37:AL37,$AR$4)</f>
        <v>0</v>
      </c>
      <c r="AS37" s="45">
        <f>COUNTIF(H37:AL37,"B")+COUNTIF(H37:AL37,"LV/B")*4/8+COUNTIF(H37:AL37,"B/2")*4/8</f>
        <v>0</v>
      </c>
      <c r="AT37" s="45">
        <f>COUNTIF(H37:AL37,"BL")+COUNTIF(H37:AL37,"LV/BL")*4/8+COUNTIF(H37:AL37,"BL/2")*4/8</f>
        <v>0</v>
      </c>
      <c r="AU37" s="45">
        <f>COUNTIF(H37:AL37,$AU$4)</f>
        <v>0</v>
      </c>
      <c r="AV37" s="45">
        <f>COUNTIF(H37:AL37,$AV$4)</f>
        <v>0</v>
      </c>
      <c r="AW37" s="45">
        <f>COUNTIF(H37:AL37,$AW$4)</f>
        <v>4</v>
      </c>
      <c r="AX37" s="45">
        <f>COUNTIF(H37:AL37,$AX$4)</f>
        <v>0</v>
      </c>
      <c r="AY37" s="45">
        <f>COUNTIF(H37:AL37,$AY$4)</f>
        <v>0</v>
      </c>
      <c r="AZ37" s="45">
        <f>COUNTIF(H37:AL37,$AZ$4)</f>
        <v>0</v>
      </c>
      <c r="BA37" s="45">
        <f>COUNTIF(H37:AL37,$BA$4)</f>
        <v>0</v>
      </c>
      <c r="BB37" s="45">
        <f>COUNTIF(H37:AL37,$BB$4)</f>
        <v>0</v>
      </c>
      <c r="BC37" s="45">
        <f>COUNTIF(H37:AL37,$BC$4)</f>
        <v>0</v>
      </c>
      <c r="BD37" s="45">
        <f>COUNTIF(H37:AL37,$BD$4)</f>
        <v>0</v>
      </c>
      <c r="BE37" s="45">
        <f>COUNTIF(H37:AL37,$BE$4)</f>
        <v>0</v>
      </c>
      <c r="BF37" s="45">
        <f>COUNTIF(H37:AL37,$BF$4)</f>
        <v>0</v>
      </c>
      <c r="BG37" s="60" t="str">
        <f>VLOOKUP(B37,[2]Analyse!$A$2:$N$255,6,0)</f>
        <v>正常</v>
      </c>
      <c r="BH37" s="60"/>
      <c r="BI37" s="54"/>
    </row>
    <row r="38" spans="1:61">
      <c r="A38" s="73"/>
      <c r="B38" s="21"/>
      <c r="C38" s="24"/>
      <c r="D38" s="24"/>
      <c r="E38" s="32"/>
      <c r="F38" s="24" t="s">
        <v>38</v>
      </c>
      <c r="G38" s="24"/>
      <c r="H38" s="49"/>
      <c r="I38" s="49"/>
      <c r="J38" s="49"/>
      <c r="K38" s="49"/>
      <c r="L38" s="49"/>
      <c r="M38" s="49"/>
      <c r="N38" s="18"/>
      <c r="O38" s="49"/>
      <c r="P38" s="49"/>
      <c r="Q38" s="49"/>
      <c r="R38" s="49"/>
      <c r="S38" s="49"/>
      <c r="T38" s="49"/>
      <c r="U38" s="71"/>
      <c r="V38" s="49"/>
      <c r="W38" s="49"/>
      <c r="X38" s="49"/>
      <c r="Y38" s="49"/>
      <c r="Z38" s="49"/>
      <c r="AA38" s="49"/>
      <c r="AB38" s="18"/>
      <c r="AC38" s="49"/>
      <c r="AD38" s="49"/>
      <c r="AE38" s="49"/>
      <c r="AF38" s="49"/>
      <c r="AG38" s="49"/>
      <c r="AH38" s="49"/>
      <c r="AI38" s="18"/>
      <c r="AJ38" s="68"/>
      <c r="AK38" s="68"/>
      <c r="AL38" s="68"/>
      <c r="AM38" s="46">
        <f>+SUM(H38:AL38)</f>
        <v>0</v>
      </c>
      <c r="AN38" s="46"/>
      <c r="AO38" s="46"/>
      <c r="AP38" s="48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54"/>
      <c r="BH38" s="60" t="str">
        <f>VLOOKUP(B37,[2]Analyse!$A$2:$N$255,5,0)</f>
        <v>GWSI-D</v>
      </c>
      <c r="BI38" s="54"/>
    </row>
    <row r="39" spans="1:61">
      <c r="A39" s="72">
        <v>18</v>
      </c>
      <c r="B39" s="21" t="s">
        <v>90</v>
      </c>
      <c r="C39" s="21" t="s">
        <v>36</v>
      </c>
      <c r="D39" s="21" t="s">
        <v>37</v>
      </c>
      <c r="E39" s="32">
        <f>VLOOKUP(B39,[1]Sheet1!$B$5:$I$226,7,0)</f>
        <v>41011</v>
      </c>
      <c r="F39" s="21" t="s">
        <v>91</v>
      </c>
      <c r="G39" s="22" t="s">
        <v>92</v>
      </c>
      <c r="H39" s="49" t="s">
        <v>854</v>
      </c>
      <c r="I39" s="49" t="s">
        <v>848</v>
      </c>
      <c r="J39" s="49" t="s">
        <v>848</v>
      </c>
      <c r="K39" s="49" t="s">
        <v>861</v>
      </c>
      <c r="L39" s="49" t="s">
        <v>870</v>
      </c>
      <c r="M39" s="49" t="s">
        <v>875</v>
      </c>
      <c r="N39" s="18" t="s">
        <v>869</v>
      </c>
      <c r="O39" s="49" t="s">
        <v>870</v>
      </c>
      <c r="P39" s="49" t="s">
        <v>878</v>
      </c>
      <c r="Q39" s="49" t="s">
        <v>880</v>
      </c>
      <c r="R39" s="49" t="s">
        <v>878</v>
      </c>
      <c r="S39" s="49" t="s">
        <v>878</v>
      </c>
      <c r="T39" s="49" t="s">
        <v>896</v>
      </c>
      <c r="U39" s="71" t="s">
        <v>889</v>
      </c>
      <c r="V39" s="49" t="s">
        <v>900</v>
      </c>
      <c r="W39" s="49" t="s">
        <v>899</v>
      </c>
      <c r="X39" s="49" t="s">
        <v>900</v>
      </c>
      <c r="Y39" s="49" t="s">
        <v>909</v>
      </c>
      <c r="Z39" s="49" t="s">
        <v>908</v>
      </c>
      <c r="AA39" s="49" t="s">
        <v>925</v>
      </c>
      <c r="AB39" s="18" t="s">
        <v>919</v>
      </c>
      <c r="AC39" s="49" t="s">
        <v>920</v>
      </c>
      <c r="AD39" s="49" t="s">
        <v>921</v>
      </c>
      <c r="AE39" s="49" t="s">
        <v>921</v>
      </c>
      <c r="AF39" s="49" t="s">
        <v>932</v>
      </c>
      <c r="AG39" s="49" t="s">
        <v>932</v>
      </c>
      <c r="AH39" s="49" t="s">
        <v>936</v>
      </c>
      <c r="AI39" s="18" t="s">
        <v>932</v>
      </c>
      <c r="AJ39" s="68" t="s">
        <v>945</v>
      </c>
      <c r="AK39" s="68"/>
      <c r="AL39" s="68"/>
      <c r="AM39" s="45">
        <f>ROUND(SUM(H39:AL39),2)</f>
        <v>0</v>
      </c>
      <c r="AN39" s="45">
        <f>COUNTIF(H39:AL39,"F")+COUNTIF(H39:AL39,"LV/F")*4/8+COUNTIF(H39:AL39,"F/2")*4/8</f>
        <v>3.5</v>
      </c>
      <c r="AO39" s="45">
        <f>COUNTIF(H39:AL39,"O")+COUNTIF(H39:AL39,"LV/O")*4/8+COUNTIF(H39:AL39,"O/2")*4/8</f>
        <v>6</v>
      </c>
      <c r="AP39" s="45">
        <f>COUNTIF(H39:AL39,$AP$4)+4/8+4/8+4/8</f>
        <v>14.5</v>
      </c>
      <c r="AQ39" s="45">
        <f>COUNTIF(H39:AL39,$AQ$4)</f>
        <v>0</v>
      </c>
      <c r="AR39" s="45">
        <f>COUNTIF(H39:AL39,$AR$4)</f>
        <v>0</v>
      </c>
      <c r="AS39" s="45">
        <f>COUNTIF(H39:AL39,"B")+COUNTIF(H39:AL39,"LV/B")*4/8+COUNTIF(H39:AL39,"B/2")*4/8</f>
        <v>0</v>
      </c>
      <c r="AT39" s="45">
        <f>COUNTIF(H39:AL39,"BL")+COUNTIF(H39:AL39,"LV/BL")*4/8+COUNTIF(H39:AL39,"BL/2")*4/8</f>
        <v>1</v>
      </c>
      <c r="AU39" s="45">
        <f>COUNTIF(H39:AL39,$AU$4)</f>
        <v>0</v>
      </c>
      <c r="AV39" s="45">
        <f>COUNTIF(H39:AL39,$AV$4)</f>
        <v>0</v>
      </c>
      <c r="AW39" s="45">
        <f>COUNTIF(H39:AL39,$AW$4)</f>
        <v>4</v>
      </c>
      <c r="AX39" s="45">
        <f>COUNTIF(H39:AL39,$AX$4)</f>
        <v>0</v>
      </c>
      <c r="AY39" s="45">
        <f>COUNTIF(H39:AL39,$AY$4)</f>
        <v>0</v>
      </c>
      <c r="AZ39" s="45">
        <f>COUNTIF(H39:AL39,$AZ$4)</f>
        <v>0</v>
      </c>
      <c r="BA39" s="45">
        <f>COUNTIF(H39:AL39,$BA$4)</f>
        <v>0</v>
      </c>
      <c r="BB39" s="45">
        <f>COUNTIF(H39:AL39,$BB$4)</f>
        <v>0</v>
      </c>
      <c r="BC39" s="45">
        <f>COUNTIF(H39:AL39,$BC$4)</f>
        <v>0</v>
      </c>
      <c r="BD39" s="45">
        <f>COUNTIF(H39:AL39,$BD$4)</f>
        <v>0</v>
      </c>
      <c r="BE39" s="45">
        <f>COUNTIF(H39:AL39,$BE$4)</f>
        <v>0</v>
      </c>
      <c r="BF39" s="45">
        <f>COUNTIF(H39:AL39,$BF$4)</f>
        <v>0</v>
      </c>
      <c r="BG39" s="60" t="str">
        <f>VLOOKUP(B39,[2]Analyse!$A$2:$N$255,6,0)</f>
        <v>病假</v>
      </c>
      <c r="BH39" s="60"/>
      <c r="BI39" s="54"/>
    </row>
    <row r="40" spans="1:61">
      <c r="A40" s="73"/>
      <c r="B40" s="21"/>
      <c r="C40" s="24"/>
      <c r="D40" s="24"/>
      <c r="E40" s="32"/>
      <c r="F40" s="24" t="s">
        <v>38</v>
      </c>
      <c r="G40" s="24"/>
      <c r="H40" s="49"/>
      <c r="I40" s="49"/>
      <c r="J40" s="49"/>
      <c r="K40" s="49"/>
      <c r="L40" s="49"/>
      <c r="M40" s="49"/>
      <c r="N40" s="18"/>
      <c r="O40" s="49"/>
      <c r="P40" s="49"/>
      <c r="Q40" s="49"/>
      <c r="R40" s="49"/>
      <c r="S40" s="49"/>
      <c r="T40" s="49"/>
      <c r="U40" s="71"/>
      <c r="V40" s="49"/>
      <c r="W40" s="49"/>
      <c r="X40" s="49"/>
      <c r="Y40" s="49"/>
      <c r="Z40" s="49"/>
      <c r="AA40" s="49"/>
      <c r="AB40" s="18"/>
      <c r="AC40" s="49"/>
      <c r="AD40" s="49"/>
      <c r="AE40" s="49"/>
      <c r="AF40" s="49"/>
      <c r="AG40" s="49"/>
      <c r="AH40" s="49"/>
      <c r="AI40" s="18"/>
      <c r="AJ40" s="68"/>
      <c r="AK40" s="68"/>
      <c r="AL40" s="68"/>
      <c r="AM40" s="46">
        <f>+SUM(H40:AL40)</f>
        <v>0</v>
      </c>
      <c r="AN40" s="46"/>
      <c r="AO40" s="46"/>
      <c r="AP40" s="48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54"/>
      <c r="BH40" s="60" t="str">
        <f>VLOOKUP(B39,[2]Analyse!$A$2:$N$255,5,0)</f>
        <v>GWSI-D</v>
      </c>
      <c r="BI40" s="54"/>
    </row>
    <row r="41" spans="1:61">
      <c r="A41" s="72">
        <v>19</v>
      </c>
      <c r="B41" s="21" t="s">
        <v>93</v>
      </c>
      <c r="C41" s="21" t="s">
        <v>36</v>
      </c>
      <c r="D41" s="21" t="s">
        <v>37</v>
      </c>
      <c r="E41" s="32">
        <f>VLOOKUP(B41,[1]Sheet1!$B$5:$I$226,7,0)</f>
        <v>41073</v>
      </c>
      <c r="F41" s="21" t="s">
        <v>94</v>
      </c>
      <c r="G41" s="22" t="s">
        <v>95</v>
      </c>
      <c r="H41" s="49" t="s">
        <v>848</v>
      </c>
      <c r="I41" s="49" t="s">
        <v>848</v>
      </c>
      <c r="J41" s="49" t="s">
        <v>848</v>
      </c>
      <c r="K41" s="49" t="s">
        <v>861</v>
      </c>
      <c r="L41" s="49" t="s">
        <v>870</v>
      </c>
      <c r="M41" s="49" t="s">
        <v>871</v>
      </c>
      <c r="N41" s="18" t="s">
        <v>875</v>
      </c>
      <c r="O41" s="49" t="s">
        <v>870</v>
      </c>
      <c r="P41" s="49" t="s">
        <v>878</v>
      </c>
      <c r="Q41" s="49" t="s">
        <v>878</v>
      </c>
      <c r="R41" s="49" t="s">
        <v>878</v>
      </c>
      <c r="S41" s="49" t="s">
        <v>878</v>
      </c>
      <c r="T41" s="49" t="s">
        <v>889</v>
      </c>
      <c r="U41" s="71" t="s">
        <v>896</v>
      </c>
      <c r="V41" s="49" t="s">
        <v>900</v>
      </c>
      <c r="W41" s="49" t="s">
        <v>900</v>
      </c>
      <c r="X41" s="49" t="s">
        <v>900</v>
      </c>
      <c r="Y41" s="49" t="s">
        <v>909</v>
      </c>
      <c r="Z41" s="49" t="s">
        <v>909</v>
      </c>
      <c r="AA41" s="49" t="s">
        <v>919</v>
      </c>
      <c r="AB41" s="18" t="s">
        <v>925</v>
      </c>
      <c r="AC41" s="49" t="s">
        <v>919</v>
      </c>
      <c r="AD41" s="49" t="s">
        <v>919</v>
      </c>
      <c r="AE41" s="49" t="s">
        <v>919</v>
      </c>
      <c r="AF41" s="49" t="s">
        <v>930</v>
      </c>
      <c r="AG41" s="49" t="s">
        <v>930</v>
      </c>
      <c r="AH41" s="49" t="s">
        <v>930</v>
      </c>
      <c r="AI41" s="18" t="s">
        <v>936</v>
      </c>
      <c r="AJ41" s="68" t="s">
        <v>941</v>
      </c>
      <c r="AK41" s="68"/>
      <c r="AL41" s="68"/>
      <c r="AM41" s="45">
        <f>ROUND(SUM(H41:AL41),2)</f>
        <v>0</v>
      </c>
      <c r="AN41" s="45">
        <f>COUNTIF(H41:AL41,"F")+COUNTIF(H41:AL41,"LV/F")*4/8+COUNTIF(H41:AL41,"F/2")*4/8</f>
        <v>1</v>
      </c>
      <c r="AO41" s="45">
        <f>COUNTIF(H41:AL41,"O")+COUNTIF(H41:AL41,"LV/O")*4/8+COUNTIF(H41:AL41,"O/2")*4/8</f>
        <v>0</v>
      </c>
      <c r="AP41" s="45">
        <f>COUNTIF(H41:AL41,$AP$4)</f>
        <v>24</v>
      </c>
      <c r="AQ41" s="45">
        <f>COUNTIF(H41:AL41,$AQ$4)</f>
        <v>0</v>
      </c>
      <c r="AR41" s="45">
        <f>COUNTIF(H41:AL41,$AR$4)</f>
        <v>0</v>
      </c>
      <c r="AS41" s="45">
        <f>COUNTIF(H41:AL41,"B")+COUNTIF(H41:AL41,"LV/B")*4/8+COUNTIF(H41:AL41,"B/2")*4/8</f>
        <v>0</v>
      </c>
      <c r="AT41" s="45">
        <f>COUNTIF(H41:AL41,"BL")+COUNTIF(H41:AL41,"LV/BL")*4/8+COUNTIF(H41:AL41,"BL/2")*4/8</f>
        <v>0</v>
      </c>
      <c r="AU41" s="45">
        <f>COUNTIF(H41:AL41,$AU$4)</f>
        <v>0</v>
      </c>
      <c r="AV41" s="45">
        <f>COUNTIF(H41:AL41,$AV$4)</f>
        <v>0</v>
      </c>
      <c r="AW41" s="45">
        <f>COUNTIF(H41:AL41,$AW$4)</f>
        <v>4</v>
      </c>
      <c r="AX41" s="45">
        <f>COUNTIF(H41:AL41,$AX$4)</f>
        <v>0</v>
      </c>
      <c r="AY41" s="45">
        <f>COUNTIF(H41:AL41,$AY$4)</f>
        <v>0</v>
      </c>
      <c r="AZ41" s="45">
        <f>COUNTIF(H41:AL41,$AZ$4)</f>
        <v>0</v>
      </c>
      <c r="BA41" s="45">
        <f>COUNTIF(H41:AL41,$BA$4)</f>
        <v>0</v>
      </c>
      <c r="BB41" s="45">
        <f>COUNTIF(H41:AL41,$BB$4)</f>
        <v>0</v>
      </c>
      <c r="BC41" s="45">
        <f>COUNTIF(H41:AL41,$BC$4)</f>
        <v>0</v>
      </c>
      <c r="BD41" s="45">
        <f>COUNTIF(H41:AL41,$BD$4)</f>
        <v>0</v>
      </c>
      <c r="BE41" s="45">
        <f>COUNTIF(H41:AL41,$BE$4)</f>
        <v>0</v>
      </c>
      <c r="BF41" s="45">
        <f>COUNTIF(H41:AL41,$BF$4)</f>
        <v>0</v>
      </c>
      <c r="BG41" s="60" t="str">
        <f>VLOOKUP(B41,[2]Analyse!$A$2:$N$255,6,0)</f>
        <v>正常</v>
      </c>
      <c r="BH41" s="60"/>
      <c r="BI41" s="54"/>
    </row>
    <row r="42" spans="1:61">
      <c r="A42" s="73"/>
      <c r="B42" s="21"/>
      <c r="C42" s="24"/>
      <c r="D42" s="24"/>
      <c r="E42" s="32"/>
      <c r="F42" s="24" t="s">
        <v>38</v>
      </c>
      <c r="G42" s="24"/>
      <c r="H42" s="49"/>
      <c r="I42" s="49"/>
      <c r="J42" s="49"/>
      <c r="K42" s="49"/>
      <c r="L42" s="49"/>
      <c r="M42" s="49"/>
      <c r="N42" s="18"/>
      <c r="O42" s="49"/>
      <c r="P42" s="49"/>
      <c r="Q42" s="49"/>
      <c r="R42" s="49"/>
      <c r="S42" s="49"/>
      <c r="T42" s="49"/>
      <c r="U42" s="71"/>
      <c r="V42" s="49"/>
      <c r="W42" s="49"/>
      <c r="X42" s="49"/>
      <c r="Y42" s="49"/>
      <c r="Z42" s="49"/>
      <c r="AA42" s="49"/>
      <c r="AB42" s="18"/>
      <c r="AC42" s="49"/>
      <c r="AD42" s="49"/>
      <c r="AE42" s="49"/>
      <c r="AF42" s="49"/>
      <c r="AG42" s="49"/>
      <c r="AH42" s="49"/>
      <c r="AI42" s="18"/>
      <c r="AJ42" s="68"/>
      <c r="AK42" s="68"/>
      <c r="AL42" s="68"/>
      <c r="AM42" s="46">
        <f>+SUM(H42:AL42)</f>
        <v>0</v>
      </c>
      <c r="AN42" s="46"/>
      <c r="AO42" s="46"/>
      <c r="AP42" s="48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54"/>
      <c r="BH42" s="60" t="str">
        <f>VLOOKUP(B41,[2]Analyse!$A$2:$N$255,5,0)</f>
        <v>GWOA-D</v>
      </c>
      <c r="BI42" s="54"/>
    </row>
    <row r="43" spans="1:61">
      <c r="A43" s="72">
        <v>20</v>
      </c>
      <c r="B43" s="21" t="s">
        <v>96</v>
      </c>
      <c r="C43" s="21" t="s">
        <v>36</v>
      </c>
      <c r="D43" s="21" t="s">
        <v>37</v>
      </c>
      <c r="E43" s="32">
        <f>VLOOKUP(B43,[1]Sheet1!$B$5:$I$226,7,0)</f>
        <v>41108</v>
      </c>
      <c r="F43" s="21" t="s">
        <v>97</v>
      </c>
      <c r="G43" s="22" t="s">
        <v>98</v>
      </c>
      <c r="H43" s="49" t="s">
        <v>848</v>
      </c>
      <c r="I43" s="49" t="s">
        <v>848</v>
      </c>
      <c r="J43" s="49" t="s">
        <v>848</v>
      </c>
      <c r="K43" s="49" t="s">
        <v>861</v>
      </c>
      <c r="L43" s="49" t="s">
        <v>870</v>
      </c>
      <c r="M43" s="49" t="s">
        <v>870</v>
      </c>
      <c r="N43" s="18" t="s">
        <v>875</v>
      </c>
      <c r="O43" s="49" t="s">
        <v>870</v>
      </c>
      <c r="P43" s="49" t="s">
        <v>878</v>
      </c>
      <c r="Q43" s="49" t="s">
        <v>878</v>
      </c>
      <c r="R43" s="49" t="s">
        <v>878</v>
      </c>
      <c r="S43" s="49" t="s">
        <v>878</v>
      </c>
      <c r="T43" s="49" t="s">
        <v>889</v>
      </c>
      <c r="U43" s="71" t="s">
        <v>896</v>
      </c>
      <c r="V43" s="49" t="s">
        <v>900</v>
      </c>
      <c r="W43" s="49" t="s">
        <v>900</v>
      </c>
      <c r="X43" s="49" t="s">
        <v>900</v>
      </c>
      <c r="Y43" s="49" t="s">
        <v>909</v>
      </c>
      <c r="Z43" s="49" t="s">
        <v>909</v>
      </c>
      <c r="AA43" s="49" t="s">
        <v>919</v>
      </c>
      <c r="AB43" s="18" t="s">
        <v>925</v>
      </c>
      <c r="AC43" s="49" t="s">
        <v>919</v>
      </c>
      <c r="AD43" s="49" t="s">
        <v>919</v>
      </c>
      <c r="AE43" s="49" t="s">
        <v>919</v>
      </c>
      <c r="AF43" s="49" t="s">
        <v>930</v>
      </c>
      <c r="AG43" s="49" t="s">
        <v>930</v>
      </c>
      <c r="AH43" s="49" t="s">
        <v>930</v>
      </c>
      <c r="AI43" s="18" t="s">
        <v>936</v>
      </c>
      <c r="AJ43" s="68" t="s">
        <v>941</v>
      </c>
      <c r="AK43" s="68"/>
      <c r="AL43" s="68"/>
      <c r="AM43" s="45">
        <f>ROUND(SUM(H43:AL43),2)</f>
        <v>0</v>
      </c>
      <c r="AN43" s="45">
        <f>COUNTIF(H43:AL43,"F")+COUNTIF(H43:AL43,"LV/F")*4/8+COUNTIF(H43:AL43,"F/2")*4/8</f>
        <v>0</v>
      </c>
      <c r="AO43" s="45">
        <f>COUNTIF(H43:AL43,"O")+COUNTIF(H43:AL43,"LV/O")*4/8+COUNTIF(H43:AL43,"O/2")*4/8</f>
        <v>0</v>
      </c>
      <c r="AP43" s="45">
        <f>COUNTIF(H43:AL43,$AP$4)</f>
        <v>25</v>
      </c>
      <c r="AQ43" s="45">
        <f>COUNTIF(H43:AL43,$AQ$4)</f>
        <v>0</v>
      </c>
      <c r="AR43" s="45">
        <f>COUNTIF(H43:AL43,$AR$4)</f>
        <v>0</v>
      </c>
      <c r="AS43" s="45">
        <f>COUNTIF(H43:AL43,"B")+COUNTIF(H43:AL43,"LV/B")*4/8+COUNTIF(H43:AL43,"B/2")*4/8</f>
        <v>0</v>
      </c>
      <c r="AT43" s="45">
        <f>COUNTIF(H43:AL43,"BL")+COUNTIF(H43:AL43,"LV/BL")*4/8+COUNTIF(H43:AL43,"BL/2")*4/8</f>
        <v>0</v>
      </c>
      <c r="AU43" s="45">
        <f>COUNTIF(H43:AL43,$AU$4)</f>
        <v>0</v>
      </c>
      <c r="AV43" s="45">
        <f>COUNTIF(H43:AL43,$AV$4)</f>
        <v>0</v>
      </c>
      <c r="AW43" s="45">
        <f>COUNTIF(H43:AL43,$AW$4)</f>
        <v>4</v>
      </c>
      <c r="AX43" s="45">
        <f>COUNTIF(H43:AL43,$AX$4)</f>
        <v>0</v>
      </c>
      <c r="AY43" s="45">
        <f>COUNTIF(H43:AL43,$AY$4)</f>
        <v>0</v>
      </c>
      <c r="AZ43" s="45">
        <f>COUNTIF(H43:AL43,$AZ$4)</f>
        <v>0</v>
      </c>
      <c r="BA43" s="45">
        <f>COUNTIF(H43:AL43,$BA$4)</f>
        <v>0</v>
      </c>
      <c r="BB43" s="45">
        <f>COUNTIF(H43:AL43,$BB$4)</f>
        <v>0</v>
      </c>
      <c r="BC43" s="45">
        <f>COUNTIF(H43:AL43,$BC$4)</f>
        <v>0</v>
      </c>
      <c r="BD43" s="45">
        <f>COUNTIF(H43:AL43,$BD$4)</f>
        <v>0</v>
      </c>
      <c r="BE43" s="45">
        <f>COUNTIF(H43:AL43,$BE$4)</f>
        <v>0</v>
      </c>
      <c r="BF43" s="45">
        <f>COUNTIF(H43:AL43,$BF$4)</f>
        <v>0</v>
      </c>
      <c r="BG43" s="60" t="str">
        <f>VLOOKUP(B43,[2]Analyse!$A$2:$N$255,6,0)</f>
        <v>正常</v>
      </c>
      <c r="BH43" s="60"/>
      <c r="BI43" s="54"/>
    </row>
    <row r="44" spans="1:61">
      <c r="A44" s="73"/>
      <c r="B44" s="21"/>
      <c r="C44" s="24"/>
      <c r="D44" s="24"/>
      <c r="E44" s="32"/>
      <c r="F44" s="24" t="s">
        <v>38</v>
      </c>
      <c r="G44" s="24"/>
      <c r="H44" s="49"/>
      <c r="I44" s="49"/>
      <c r="J44" s="49"/>
      <c r="K44" s="49"/>
      <c r="L44" s="49"/>
      <c r="M44" s="49"/>
      <c r="N44" s="18"/>
      <c r="O44" s="49"/>
      <c r="P44" s="49"/>
      <c r="Q44" s="49"/>
      <c r="R44" s="49"/>
      <c r="S44" s="49"/>
      <c r="T44" s="49"/>
      <c r="U44" s="71"/>
      <c r="V44" s="49"/>
      <c r="W44" s="49"/>
      <c r="X44" s="49"/>
      <c r="Y44" s="49"/>
      <c r="Z44" s="49"/>
      <c r="AA44" s="49"/>
      <c r="AB44" s="18"/>
      <c r="AC44" s="49"/>
      <c r="AD44" s="49"/>
      <c r="AE44" s="49"/>
      <c r="AF44" s="49"/>
      <c r="AG44" s="49"/>
      <c r="AH44" s="49"/>
      <c r="AI44" s="18"/>
      <c r="AJ44" s="68"/>
      <c r="AK44" s="68"/>
      <c r="AL44" s="68"/>
      <c r="AM44" s="46">
        <f>+SUM(H44:AL44)</f>
        <v>0</v>
      </c>
      <c r="AN44" s="46"/>
      <c r="AO44" s="46"/>
      <c r="AP44" s="48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54"/>
      <c r="BH44" s="60" t="str">
        <f>VLOOKUP(B43,[2]Analyse!$A$2:$N$255,5,0)</f>
        <v>隨縣班</v>
      </c>
      <c r="BI44" s="54"/>
    </row>
    <row r="45" spans="1:61">
      <c r="A45" s="72">
        <v>21</v>
      </c>
      <c r="B45" s="21" t="s">
        <v>99</v>
      </c>
      <c r="C45" s="21" t="s">
        <v>36</v>
      </c>
      <c r="D45" s="21" t="s">
        <v>37</v>
      </c>
      <c r="E45" s="32">
        <f>VLOOKUP(B45,[1]Sheet1!$B$5:$I$226,7,0)</f>
        <v>41122</v>
      </c>
      <c r="F45" s="21" t="s">
        <v>843</v>
      </c>
      <c r="G45" s="22" t="s">
        <v>101</v>
      </c>
      <c r="H45" s="49" t="s">
        <v>848</v>
      </c>
      <c r="I45" s="49" t="s">
        <v>855</v>
      </c>
      <c r="J45" s="49" t="s">
        <v>848</v>
      </c>
      <c r="K45" s="49" t="s">
        <v>861</v>
      </c>
      <c r="L45" s="49" t="s">
        <v>870</v>
      </c>
      <c r="M45" s="49" t="s">
        <v>870</v>
      </c>
      <c r="N45" s="18" t="s">
        <v>869</v>
      </c>
      <c r="O45" s="49" t="s">
        <v>870</v>
      </c>
      <c r="P45" s="49" t="s">
        <v>884</v>
      </c>
      <c r="Q45" s="49" t="s">
        <v>879</v>
      </c>
      <c r="R45" s="49" t="s">
        <v>878</v>
      </c>
      <c r="S45" s="49" t="s">
        <v>878</v>
      </c>
      <c r="T45" s="49" t="s">
        <v>889</v>
      </c>
      <c r="U45" s="71" t="s">
        <v>889</v>
      </c>
      <c r="V45" s="49" t="s">
        <v>900</v>
      </c>
      <c r="W45" s="49" t="s">
        <v>906</v>
      </c>
      <c r="X45" s="49" t="s">
        <v>900</v>
      </c>
      <c r="Y45" s="49" t="s">
        <v>909</v>
      </c>
      <c r="Z45" s="49" t="s">
        <v>909</v>
      </c>
      <c r="AA45" s="49" t="s">
        <v>919</v>
      </c>
      <c r="AB45" s="18" t="s">
        <v>918</v>
      </c>
      <c r="AC45" s="49" t="s">
        <v>919</v>
      </c>
      <c r="AD45" s="49" t="s">
        <v>925</v>
      </c>
      <c r="AE45" s="49" t="s">
        <v>919</v>
      </c>
      <c r="AF45" s="49" t="s">
        <v>930</v>
      </c>
      <c r="AG45" s="49" t="s">
        <v>930</v>
      </c>
      <c r="AH45" s="49" t="s">
        <v>930</v>
      </c>
      <c r="AI45" s="18" t="s">
        <v>930</v>
      </c>
      <c r="AJ45" s="68" t="s">
        <v>941</v>
      </c>
      <c r="AK45" s="68"/>
      <c r="AL45" s="68"/>
      <c r="AM45" s="45">
        <f>ROUND(SUM(H45:AL45),2)</f>
        <v>0</v>
      </c>
      <c r="AN45" s="45">
        <f>COUNTIF(H45:AL45,"F")+COUNTIF(H45:AL45,"LV/F")*4/8+COUNTIF(H45:AL45,"F/2")*4/8</f>
        <v>1.5</v>
      </c>
      <c r="AO45" s="45">
        <f>COUNTIF(H45:AL45,"O")+COUNTIF(H45:AL45,"LV/O")*4/8+COUNTIF(H45:AL45,"O/2")*4/8</f>
        <v>0</v>
      </c>
      <c r="AP45" s="45">
        <f>COUNTIF(H45:AL45,$AP$4)+4/8+4/8+4/8</f>
        <v>23.5</v>
      </c>
      <c r="AQ45" s="45">
        <f>COUNTIF(H45:AL45,$AQ$4)</f>
        <v>0</v>
      </c>
      <c r="AR45" s="45">
        <f>COUNTIF(H45:AL45,$AR$4)</f>
        <v>0</v>
      </c>
      <c r="AS45" s="45">
        <f>COUNTIF(H45:AL45,"B")+COUNTIF(H45:AL45,"LV/B")*4/8+COUNTIF(H45:AL45,"B/2")*4/8</f>
        <v>0</v>
      </c>
      <c r="AT45" s="45">
        <f>COUNTIF(H45:AL45,"BL")+COUNTIF(H45:AL45,"LV/BL")*4/8+COUNTIF(H45:AL45,"BL/2")*4/8</f>
        <v>0</v>
      </c>
      <c r="AU45" s="45">
        <f>COUNTIF(H45:AL45,$AU$4)</f>
        <v>0</v>
      </c>
      <c r="AV45" s="45">
        <f>COUNTIF(H45:AL45,$AV$4)</f>
        <v>0</v>
      </c>
      <c r="AW45" s="45">
        <f>COUNTIF(H45:AL45,$AW$4)</f>
        <v>4</v>
      </c>
      <c r="AX45" s="45">
        <f>COUNTIF(H45:AL45,$AX$4)</f>
        <v>0</v>
      </c>
      <c r="AY45" s="45">
        <f>COUNTIF(H45:AL45,$AY$4)</f>
        <v>0</v>
      </c>
      <c r="AZ45" s="45">
        <f>COUNTIF(H45:AL45,$AZ$4)</f>
        <v>0</v>
      </c>
      <c r="BA45" s="45">
        <f>COUNTIF(H45:AL45,$BA$4)</f>
        <v>0</v>
      </c>
      <c r="BB45" s="45">
        <f>COUNTIF(H45:AL45,$BB$4)</f>
        <v>0</v>
      </c>
      <c r="BC45" s="45">
        <f>COUNTIF(H45:AL45,$BC$4)</f>
        <v>0</v>
      </c>
      <c r="BD45" s="45">
        <f>COUNTIF(H45:AL45,$BD$4)</f>
        <v>0</v>
      </c>
      <c r="BE45" s="45">
        <f>COUNTIF(H45:AL45,$BE$4)</f>
        <v>0</v>
      </c>
      <c r="BF45" s="45">
        <f>COUNTIF(H45:AL45,$BF$4)</f>
        <v>0</v>
      </c>
      <c r="BG45" s="60" t="str">
        <f>VLOOKUP(B45,[2]Analyse!$A$2:$N$255,6,0)</f>
        <v>正常</v>
      </c>
      <c r="BH45" s="60"/>
      <c r="BI45" s="54"/>
    </row>
    <row r="46" spans="1:61">
      <c r="A46" s="73"/>
      <c r="B46" s="21"/>
      <c r="C46" s="24"/>
      <c r="D46" s="24"/>
      <c r="E46" s="32"/>
      <c r="F46" s="24" t="s">
        <v>38</v>
      </c>
      <c r="G46" s="24"/>
      <c r="H46" s="49">
        <v>5.5</v>
      </c>
      <c r="I46" s="49"/>
      <c r="J46" s="49">
        <v>5.5</v>
      </c>
      <c r="K46" s="49">
        <v>5.5</v>
      </c>
      <c r="L46" s="49">
        <v>5.5</v>
      </c>
      <c r="M46" s="49">
        <v>5.5</v>
      </c>
      <c r="N46" s="18">
        <v>4</v>
      </c>
      <c r="O46" s="49">
        <v>5.5</v>
      </c>
      <c r="P46" s="49"/>
      <c r="Q46" s="49">
        <v>1.5</v>
      </c>
      <c r="R46" s="49">
        <v>5.5</v>
      </c>
      <c r="S46" s="49">
        <v>5.5</v>
      </c>
      <c r="T46" s="49">
        <v>5.5</v>
      </c>
      <c r="U46" s="71">
        <v>5.5</v>
      </c>
      <c r="V46" s="49">
        <v>5.5</v>
      </c>
      <c r="W46" s="49"/>
      <c r="X46" s="49">
        <v>5.5</v>
      </c>
      <c r="Y46" s="49">
        <v>5.5</v>
      </c>
      <c r="Z46" s="49">
        <v>5.5</v>
      </c>
      <c r="AA46" s="49">
        <v>5.5</v>
      </c>
      <c r="AB46" s="18">
        <v>4</v>
      </c>
      <c r="AC46" s="49">
        <v>5.5</v>
      </c>
      <c r="AD46" s="49"/>
      <c r="AE46" s="49">
        <v>5.5</v>
      </c>
      <c r="AF46" s="49">
        <v>5.5</v>
      </c>
      <c r="AG46" s="49">
        <v>5.5</v>
      </c>
      <c r="AH46" s="49">
        <v>5.5</v>
      </c>
      <c r="AI46" s="18">
        <v>5.5</v>
      </c>
      <c r="AJ46" s="68">
        <v>5.5</v>
      </c>
      <c r="AK46" s="68"/>
      <c r="AL46" s="68"/>
      <c r="AM46" s="46">
        <f>+SUM(H46:AL46)</f>
        <v>130.5</v>
      </c>
      <c r="AN46" s="46"/>
      <c r="AO46" s="46"/>
      <c r="AP46" s="48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54"/>
      <c r="BH46" s="60" t="str">
        <f>VLOOKUP(B45,[2]Analyse!$A$2:$N$255,5,0)</f>
        <v>N</v>
      </c>
      <c r="BI46" s="54"/>
    </row>
    <row r="47" spans="1:61">
      <c r="A47" s="72">
        <v>22</v>
      </c>
      <c r="B47" s="21" t="s">
        <v>102</v>
      </c>
      <c r="C47" s="21" t="s">
        <v>36</v>
      </c>
      <c r="D47" s="21" t="s">
        <v>37</v>
      </c>
      <c r="E47" s="32">
        <f>VLOOKUP(B47,[1]Sheet1!$B$5:$I$226,7,0)</f>
        <v>40882</v>
      </c>
      <c r="F47" s="21" t="s">
        <v>103</v>
      </c>
      <c r="G47" s="22" t="s">
        <v>104</v>
      </c>
      <c r="H47" s="49" t="s">
        <v>848</v>
      </c>
      <c r="I47" s="49" t="s">
        <v>848</v>
      </c>
      <c r="J47" s="49" t="s">
        <v>848</v>
      </c>
      <c r="K47" s="49" t="s">
        <v>861</v>
      </c>
      <c r="L47" s="49" t="s">
        <v>870</v>
      </c>
      <c r="M47" s="49" t="s">
        <v>870</v>
      </c>
      <c r="N47" s="18" t="s">
        <v>875</v>
      </c>
      <c r="O47" s="49" t="s">
        <v>870</v>
      </c>
      <c r="P47" s="49" t="s">
        <v>878</v>
      </c>
      <c r="Q47" s="49" t="s">
        <v>880</v>
      </c>
      <c r="R47" s="49" t="s">
        <v>878</v>
      </c>
      <c r="S47" s="49" t="s">
        <v>878</v>
      </c>
      <c r="T47" s="49" t="s">
        <v>889</v>
      </c>
      <c r="U47" s="71" t="s">
        <v>896</v>
      </c>
      <c r="V47" s="49" t="s">
        <v>900</v>
      </c>
      <c r="W47" s="49" t="s">
        <v>900</v>
      </c>
      <c r="X47" s="49" t="s">
        <v>900</v>
      </c>
      <c r="Y47" s="49" t="s">
        <v>909</v>
      </c>
      <c r="Z47" s="49" t="s">
        <v>909</v>
      </c>
      <c r="AA47" s="49" t="s">
        <v>919</v>
      </c>
      <c r="AB47" s="18" t="s">
        <v>925</v>
      </c>
      <c r="AC47" s="49" t="s">
        <v>919</v>
      </c>
      <c r="AD47" s="49" t="s">
        <v>919</v>
      </c>
      <c r="AE47" s="49" t="s">
        <v>919</v>
      </c>
      <c r="AF47" s="49" t="s">
        <v>930</v>
      </c>
      <c r="AG47" s="49" t="s">
        <v>930</v>
      </c>
      <c r="AH47" s="49" t="s">
        <v>930</v>
      </c>
      <c r="AI47" s="18" t="s">
        <v>936</v>
      </c>
      <c r="AJ47" s="68" t="s">
        <v>941</v>
      </c>
      <c r="AK47" s="68"/>
      <c r="AL47" s="68"/>
      <c r="AM47" s="45">
        <f>ROUND(SUM(H47:AL47),2)</f>
        <v>0</v>
      </c>
      <c r="AN47" s="45">
        <f>COUNTIF(H47:AL47,"F")+COUNTIF(H47:AL47,"LV/F")*4/8+COUNTIF(H47:AL47,"F/2")*4/8</f>
        <v>1</v>
      </c>
      <c r="AO47" s="45">
        <f>COUNTIF(H47:AL47,"O")+COUNTIF(H47:AL47,"LV/O")*4/8+COUNTIF(H47:AL47,"O/2")*4/8</f>
        <v>0</v>
      </c>
      <c r="AP47" s="45">
        <f>COUNTIF(H47:AL47,$AP$4)</f>
        <v>24</v>
      </c>
      <c r="AQ47" s="45">
        <f>COUNTIF(H47:AL47,$AQ$4)</f>
        <v>0</v>
      </c>
      <c r="AR47" s="45">
        <f>COUNTIF(H47:AL47,$AR$4)</f>
        <v>0</v>
      </c>
      <c r="AS47" s="45">
        <f>COUNTIF(H47:AL47,"B")+COUNTIF(H47:AL47,"LV/B")*4/8+COUNTIF(H47:AL47,"B/2")*4/8</f>
        <v>0</v>
      </c>
      <c r="AT47" s="45">
        <f>COUNTIF(H47:AL47,"BL")+COUNTIF(H47:AL47,"LV/BL")*4/8+COUNTIF(H47:AL47,"BL/2")*4/8</f>
        <v>0</v>
      </c>
      <c r="AU47" s="45">
        <f>COUNTIF(H47:AL47,$AU$4)</f>
        <v>0</v>
      </c>
      <c r="AV47" s="45">
        <f>COUNTIF(H47:AL47,$AV$4)</f>
        <v>0</v>
      </c>
      <c r="AW47" s="45">
        <f>COUNTIF(H47:AL47,$AW$4)</f>
        <v>4</v>
      </c>
      <c r="AX47" s="45">
        <f>COUNTIF(H47:AL47,$AX$4)</f>
        <v>0</v>
      </c>
      <c r="AY47" s="45">
        <f>COUNTIF(H47:AL47,$AY$4)</f>
        <v>0</v>
      </c>
      <c r="AZ47" s="45">
        <f>COUNTIF(H47:AL47,$AZ$4)</f>
        <v>0</v>
      </c>
      <c r="BA47" s="45">
        <f>COUNTIF(H47:AL47,$BA$4)</f>
        <v>0</v>
      </c>
      <c r="BB47" s="45">
        <f>COUNTIF(H47:AL47,$BB$4)</f>
        <v>0</v>
      </c>
      <c r="BC47" s="45">
        <f>COUNTIF(H47:AL47,$BC$4)</f>
        <v>0</v>
      </c>
      <c r="BD47" s="45">
        <f>COUNTIF(H47:AL47,$BD$4)</f>
        <v>0</v>
      </c>
      <c r="BE47" s="45">
        <f>COUNTIF(H47:AL47,$BE$4)</f>
        <v>0</v>
      </c>
      <c r="BF47" s="45">
        <f>COUNTIF(H47:AL47,$BF$4)</f>
        <v>0</v>
      </c>
      <c r="BG47" s="60" t="str">
        <f>VLOOKUP(B47,[2]Analyse!$A$2:$N$255,6,0)</f>
        <v>正常</v>
      </c>
      <c r="BH47" s="60"/>
      <c r="BI47" s="54"/>
    </row>
    <row r="48" spans="1:61">
      <c r="A48" s="73"/>
      <c r="B48" s="21"/>
      <c r="C48" s="24"/>
      <c r="D48" s="24"/>
      <c r="E48" s="32"/>
      <c r="F48" s="24" t="s">
        <v>38</v>
      </c>
      <c r="G48" s="24"/>
      <c r="H48" s="49"/>
      <c r="I48" s="49"/>
      <c r="J48" s="49"/>
      <c r="K48" s="49"/>
      <c r="L48" s="49"/>
      <c r="M48" s="49"/>
      <c r="N48" s="18"/>
      <c r="O48" s="49"/>
      <c r="P48" s="49"/>
      <c r="Q48" s="49"/>
      <c r="R48" s="49"/>
      <c r="S48" s="49"/>
      <c r="T48" s="49"/>
      <c r="U48" s="71"/>
      <c r="V48" s="49"/>
      <c r="W48" s="49"/>
      <c r="X48" s="49"/>
      <c r="Y48" s="49"/>
      <c r="Z48" s="49"/>
      <c r="AA48" s="49"/>
      <c r="AB48" s="18"/>
      <c r="AC48" s="49"/>
      <c r="AD48" s="49"/>
      <c r="AE48" s="49"/>
      <c r="AF48" s="49"/>
      <c r="AG48" s="49"/>
      <c r="AH48" s="49"/>
      <c r="AI48" s="18"/>
      <c r="AJ48" s="68"/>
      <c r="AK48" s="68"/>
      <c r="AL48" s="68"/>
      <c r="AM48" s="46">
        <f>+SUM(H48:AL48)</f>
        <v>0</v>
      </c>
      <c r="AN48" s="46"/>
      <c r="AO48" s="46"/>
      <c r="AP48" s="48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54"/>
      <c r="BH48" s="60" t="str">
        <f>VLOOKUP(B47,[2]Analyse!$A$2:$N$255,5,0)</f>
        <v>隨縣班</v>
      </c>
      <c r="BI48" s="54"/>
    </row>
    <row r="49" spans="1:61">
      <c r="A49" s="72">
        <v>23</v>
      </c>
      <c r="B49" s="21" t="s">
        <v>105</v>
      </c>
      <c r="C49" s="21" t="s">
        <v>36</v>
      </c>
      <c r="D49" s="21" t="s">
        <v>37</v>
      </c>
      <c r="E49" s="32">
        <f>VLOOKUP(B49,[1]Sheet1!$B$5:$I$226,7,0)</f>
        <v>40810</v>
      </c>
      <c r="F49" s="21" t="s">
        <v>106</v>
      </c>
      <c r="G49" s="22" t="s">
        <v>107</v>
      </c>
      <c r="H49" s="49" t="s">
        <v>849</v>
      </c>
      <c r="I49" s="49" t="s">
        <v>848</v>
      </c>
      <c r="J49" s="49" t="s">
        <v>848</v>
      </c>
      <c r="K49" s="49" t="s">
        <v>861</v>
      </c>
      <c r="L49" s="49" t="s">
        <v>875</v>
      </c>
      <c r="M49" s="49" t="s">
        <v>870</v>
      </c>
      <c r="N49" s="18" t="s">
        <v>870</v>
      </c>
      <c r="O49" s="49" t="s">
        <v>870</v>
      </c>
      <c r="P49" s="49" t="s">
        <v>878</v>
      </c>
      <c r="Q49" s="49" t="s">
        <v>878</v>
      </c>
      <c r="R49" s="49" t="s">
        <v>878</v>
      </c>
      <c r="S49" s="49" t="s">
        <v>884</v>
      </c>
      <c r="T49" s="49" t="s">
        <v>889</v>
      </c>
      <c r="U49" s="71" t="s">
        <v>890</v>
      </c>
      <c r="V49" s="49" t="s">
        <v>900</v>
      </c>
      <c r="W49" s="49" t="s">
        <v>900</v>
      </c>
      <c r="X49" s="49" t="s">
        <v>900</v>
      </c>
      <c r="Y49" s="49" t="s">
        <v>909</v>
      </c>
      <c r="Z49" s="49" t="s">
        <v>914</v>
      </c>
      <c r="AA49" s="49" t="s">
        <v>919</v>
      </c>
      <c r="AB49" s="18" t="s">
        <v>919</v>
      </c>
      <c r="AC49" s="49" t="s">
        <v>919</v>
      </c>
      <c r="AD49" s="49" t="s">
        <v>919</v>
      </c>
      <c r="AE49" s="49" t="s">
        <v>919</v>
      </c>
      <c r="AF49" s="49" t="s">
        <v>930</v>
      </c>
      <c r="AG49" s="49" t="s">
        <v>936</v>
      </c>
      <c r="AH49" s="49" t="s">
        <v>931</v>
      </c>
      <c r="AI49" s="18" t="s">
        <v>931</v>
      </c>
      <c r="AJ49" s="68" t="s">
        <v>941</v>
      </c>
      <c r="AK49" s="68"/>
      <c r="AL49" s="68"/>
      <c r="AM49" s="45">
        <f>ROUND(SUM(H49:AL49),2)</f>
        <v>0</v>
      </c>
      <c r="AN49" s="45">
        <f>COUNTIF(H49:AL49,"F")+COUNTIF(H49:AL49,"LV/F")*4/8+COUNTIF(H49:AL49,"F/2")*4/8</f>
        <v>3.5</v>
      </c>
      <c r="AO49" s="45">
        <f>COUNTIF(H49:AL49,"O")+COUNTIF(H49:AL49,"LV/O")*4/8+COUNTIF(H49:AL49,"O/2")*4/8</f>
        <v>0</v>
      </c>
      <c r="AP49" s="45">
        <f>COUNTIF(H49:AL49,$AP$4)+4/8</f>
        <v>21.5</v>
      </c>
      <c r="AQ49" s="45">
        <f>COUNTIF(H49:AL49,$AQ$4)</f>
        <v>0</v>
      </c>
      <c r="AR49" s="45">
        <f>COUNTIF(H49:AL49,$AR$4)</f>
        <v>0</v>
      </c>
      <c r="AS49" s="45">
        <f>COUNTIF(H49:AL49,"B")+COUNTIF(H49:AL49,"LV/B")*4/8+COUNTIF(H49:AL49,"B/2")*4/8</f>
        <v>0</v>
      </c>
      <c r="AT49" s="45">
        <f>COUNTIF(H49:AL49,"BL")+COUNTIF(H49:AL49,"LV/BL")*4/8+COUNTIF(H49:AL49,"BL/2")*4/8</f>
        <v>0</v>
      </c>
      <c r="AU49" s="45">
        <f>COUNTIF(H49:AL49,$AU$4)</f>
        <v>0</v>
      </c>
      <c r="AV49" s="45">
        <f>COUNTIF(H49:AL49,$AV$4)</f>
        <v>0</v>
      </c>
      <c r="AW49" s="45">
        <f>COUNTIF(H49:AL49,$AW$4)</f>
        <v>4</v>
      </c>
      <c r="AX49" s="45">
        <f>COUNTIF(H49:AL49,$AX$4)</f>
        <v>0</v>
      </c>
      <c r="AY49" s="45">
        <f>COUNTIF(H49:AL49,$AY$4)</f>
        <v>0</v>
      </c>
      <c r="AZ49" s="45">
        <f>COUNTIF(H49:AL49,$AZ$4)</f>
        <v>0</v>
      </c>
      <c r="BA49" s="45">
        <f>COUNTIF(H49:AL49,$BA$4)</f>
        <v>0</v>
      </c>
      <c r="BB49" s="45">
        <f>COUNTIF(H49:AL49,$BB$4)</f>
        <v>0</v>
      </c>
      <c r="BC49" s="45">
        <f>COUNTIF(H49:AL49,$BC$4)</f>
        <v>0</v>
      </c>
      <c r="BD49" s="45">
        <f>COUNTIF(H49:AL49,$BD$4)</f>
        <v>0</v>
      </c>
      <c r="BE49" s="45">
        <f>COUNTIF(H49:AL49,$BE$4)</f>
        <v>0</v>
      </c>
      <c r="BF49" s="45">
        <f>COUNTIF(H49:AL49,$BF$4)</f>
        <v>0</v>
      </c>
      <c r="BG49" s="60" t="str">
        <f>VLOOKUP(B49,[2]Analyse!$A$2:$N$255,6,0)</f>
        <v>正常</v>
      </c>
      <c r="BH49" s="60"/>
      <c r="BI49" s="54"/>
    </row>
    <row r="50" spans="1:61">
      <c r="A50" s="73"/>
      <c r="B50" s="21"/>
      <c r="C50" s="24"/>
      <c r="D50" s="24"/>
      <c r="E50" s="32"/>
      <c r="F50" s="24" t="s">
        <v>38</v>
      </c>
      <c r="G50" s="24"/>
      <c r="H50" s="49"/>
      <c r="I50" s="49"/>
      <c r="J50" s="49"/>
      <c r="K50" s="49"/>
      <c r="L50" s="49"/>
      <c r="M50" s="49"/>
      <c r="N50" s="18"/>
      <c r="O50" s="49"/>
      <c r="P50" s="49"/>
      <c r="Q50" s="49"/>
      <c r="R50" s="49"/>
      <c r="S50" s="49"/>
      <c r="T50" s="49"/>
      <c r="U50" s="71"/>
      <c r="V50" s="49"/>
      <c r="W50" s="49"/>
      <c r="X50" s="49"/>
      <c r="Y50" s="49"/>
      <c r="Z50" s="49"/>
      <c r="AA50" s="49"/>
      <c r="AB50" s="18"/>
      <c r="AC50" s="49"/>
      <c r="AD50" s="49"/>
      <c r="AE50" s="49"/>
      <c r="AF50" s="49"/>
      <c r="AG50" s="49"/>
      <c r="AH50" s="49"/>
      <c r="AI50" s="18"/>
      <c r="AJ50" s="68"/>
      <c r="AK50" s="68"/>
      <c r="AL50" s="68"/>
      <c r="AM50" s="46">
        <f>+SUM(H50:AL50)</f>
        <v>0</v>
      </c>
      <c r="AN50" s="46"/>
      <c r="AO50" s="46"/>
      <c r="AP50" s="48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54"/>
      <c r="BH50" s="60" t="str">
        <f>VLOOKUP(B49,[2]Analyse!$A$2:$N$255,5,0)</f>
        <v>GWSI-D</v>
      </c>
      <c r="BI50" s="54"/>
    </row>
    <row r="51" spans="1:61">
      <c r="A51" s="72">
        <v>24</v>
      </c>
      <c r="B51" s="21" t="s">
        <v>108</v>
      </c>
      <c r="C51" s="21" t="s">
        <v>36</v>
      </c>
      <c r="D51" s="21" t="s">
        <v>37</v>
      </c>
      <c r="E51" s="32">
        <f>VLOOKUP(B51,[1]Sheet1!$B$5:$I$226,7,0)</f>
        <v>40273</v>
      </c>
      <c r="F51" s="21" t="s">
        <v>109</v>
      </c>
      <c r="G51" s="22" t="s">
        <v>110</v>
      </c>
      <c r="H51" s="49" t="s">
        <v>848</v>
      </c>
      <c r="I51" s="49" t="s">
        <v>855</v>
      </c>
      <c r="J51" s="49" t="s">
        <v>848</v>
      </c>
      <c r="K51" s="49" t="s">
        <v>861</v>
      </c>
      <c r="L51" s="49" t="s">
        <v>870</v>
      </c>
      <c r="M51" s="49" t="s">
        <v>870</v>
      </c>
      <c r="N51" s="18" t="s">
        <v>870</v>
      </c>
      <c r="O51" s="49" t="s">
        <v>870</v>
      </c>
      <c r="P51" s="49" t="s">
        <v>884</v>
      </c>
      <c r="Q51" s="49" t="s">
        <v>878</v>
      </c>
      <c r="R51" s="49" t="s">
        <v>878</v>
      </c>
      <c r="S51" s="49" t="s">
        <v>878</v>
      </c>
      <c r="T51" s="49" t="s">
        <v>889</v>
      </c>
      <c r="U51" s="71" t="s">
        <v>889</v>
      </c>
      <c r="V51" s="49" t="s">
        <v>900</v>
      </c>
      <c r="W51" s="49" t="s">
        <v>906</v>
      </c>
      <c r="X51" s="49" t="s">
        <v>900</v>
      </c>
      <c r="Y51" s="49" t="s">
        <v>909</v>
      </c>
      <c r="Z51" s="49" t="s">
        <v>909</v>
      </c>
      <c r="AA51" s="49" t="s">
        <v>919</v>
      </c>
      <c r="AB51" s="18" t="s">
        <v>919</v>
      </c>
      <c r="AC51" s="49" t="s">
        <v>919</v>
      </c>
      <c r="AD51" s="49" t="s">
        <v>925</v>
      </c>
      <c r="AE51" s="49" t="s">
        <v>919</v>
      </c>
      <c r="AF51" s="49" t="s">
        <v>930</v>
      </c>
      <c r="AG51" s="49" t="s">
        <v>930</v>
      </c>
      <c r="AH51" s="49" t="s">
        <v>930</v>
      </c>
      <c r="AI51" s="18" t="s">
        <v>930</v>
      </c>
      <c r="AJ51" s="68" t="s">
        <v>941</v>
      </c>
      <c r="AK51" s="68"/>
      <c r="AL51" s="68"/>
      <c r="AM51" s="45">
        <f>ROUND(SUM(H51:AL51),2)</f>
        <v>0</v>
      </c>
      <c r="AN51" s="45">
        <f>COUNTIF(H51:AL51,"F")+COUNTIF(H51:AL51,"LV/F")*4/8+COUNTIF(H51:AL51,"F/2")*4/8</f>
        <v>0</v>
      </c>
      <c r="AO51" s="45">
        <f>COUNTIF(H51:AL51,"O")+COUNTIF(H51:AL51,"LV/O")*4/8+COUNTIF(H51:AL51,"O/2")*4/8</f>
        <v>0</v>
      </c>
      <c r="AP51" s="45">
        <f>COUNTIF(H51:AL51,$AP$4)</f>
        <v>25</v>
      </c>
      <c r="AQ51" s="45">
        <f>COUNTIF(H51:AL51,$AQ$4)</f>
        <v>0</v>
      </c>
      <c r="AR51" s="45">
        <f>COUNTIF(H51:AL51,$AR$4)</f>
        <v>0</v>
      </c>
      <c r="AS51" s="45">
        <f>COUNTIF(H51:AL51,"B")+COUNTIF(H51:AL51,"LV/B")*4/8+COUNTIF(H51:AL51,"B/2")*4/8</f>
        <v>0</v>
      </c>
      <c r="AT51" s="45">
        <f>COUNTIF(H51:AL51,"BL")+COUNTIF(H51:AL51,"LV/BL")*4/8+COUNTIF(H51:AL51,"BL/2")*4/8</f>
        <v>0</v>
      </c>
      <c r="AU51" s="45">
        <f>COUNTIF(H51:AL51,$AU$4)</f>
        <v>0</v>
      </c>
      <c r="AV51" s="45">
        <f>COUNTIF(H51:AL51,$AV$4)</f>
        <v>0</v>
      </c>
      <c r="AW51" s="45">
        <f>COUNTIF(H51:AL51,$AW$4)</f>
        <v>4</v>
      </c>
      <c r="AX51" s="45">
        <f>COUNTIF(H51:AL51,$AX$4)</f>
        <v>0</v>
      </c>
      <c r="AY51" s="45">
        <f>COUNTIF(H51:AL51,$AY$4)</f>
        <v>0</v>
      </c>
      <c r="AZ51" s="45">
        <f>COUNTIF(H51:AL51,$AZ$4)</f>
        <v>0</v>
      </c>
      <c r="BA51" s="45">
        <f>COUNTIF(H51:AL51,$BA$4)</f>
        <v>0</v>
      </c>
      <c r="BB51" s="45">
        <f>COUNTIF(H51:AL51,$BB$4)</f>
        <v>0</v>
      </c>
      <c r="BC51" s="45">
        <f>COUNTIF(H51:AL51,$BC$4)</f>
        <v>0</v>
      </c>
      <c r="BD51" s="45">
        <f>COUNTIF(H51:AL51,$BD$4)</f>
        <v>0</v>
      </c>
      <c r="BE51" s="45">
        <f>COUNTIF(H51:AL51,$BE$4)</f>
        <v>0</v>
      </c>
      <c r="BF51" s="45">
        <f>COUNTIF(H51:AL51,$BF$4)</f>
        <v>0</v>
      </c>
      <c r="BG51" s="60" t="str">
        <f>VLOOKUP(B51,[2]Analyse!$A$2:$N$255,6,0)</f>
        <v>正常</v>
      </c>
      <c r="BH51" s="60"/>
      <c r="BI51" s="54"/>
    </row>
    <row r="52" spans="1:61">
      <c r="A52" s="73"/>
      <c r="B52" s="21"/>
      <c r="C52" s="24"/>
      <c r="D52" s="24"/>
      <c r="E52" s="32"/>
      <c r="F52" s="24" t="s">
        <v>38</v>
      </c>
      <c r="G52" s="24"/>
      <c r="H52" s="49">
        <v>5.5</v>
      </c>
      <c r="I52" s="49"/>
      <c r="J52" s="49">
        <v>5.5</v>
      </c>
      <c r="K52" s="49">
        <v>5.5</v>
      </c>
      <c r="L52" s="49">
        <v>5.5</v>
      </c>
      <c r="M52" s="49">
        <v>5.5</v>
      </c>
      <c r="N52" s="18">
        <v>5.5</v>
      </c>
      <c r="O52" s="49">
        <v>5.5</v>
      </c>
      <c r="P52" s="49"/>
      <c r="Q52" s="49">
        <v>5.5</v>
      </c>
      <c r="R52" s="49">
        <v>5.5</v>
      </c>
      <c r="S52" s="49">
        <v>5.5</v>
      </c>
      <c r="T52" s="49">
        <v>5.5</v>
      </c>
      <c r="U52" s="71">
        <v>5.5</v>
      </c>
      <c r="V52" s="49">
        <v>5.5</v>
      </c>
      <c r="W52" s="49"/>
      <c r="X52" s="49">
        <v>5.5</v>
      </c>
      <c r="Y52" s="49">
        <v>5.5</v>
      </c>
      <c r="Z52" s="49">
        <v>5.5</v>
      </c>
      <c r="AA52" s="49">
        <v>5.5</v>
      </c>
      <c r="AB52" s="18">
        <v>5.5</v>
      </c>
      <c r="AC52" s="49">
        <v>5.5</v>
      </c>
      <c r="AD52" s="49"/>
      <c r="AE52" s="49">
        <v>5.5</v>
      </c>
      <c r="AF52" s="49">
        <v>5.5</v>
      </c>
      <c r="AG52" s="49">
        <v>5.5</v>
      </c>
      <c r="AH52" s="49">
        <v>5.5</v>
      </c>
      <c r="AI52" s="18">
        <v>5.5</v>
      </c>
      <c r="AJ52" s="68">
        <v>5.5</v>
      </c>
      <c r="AK52" s="68"/>
      <c r="AL52" s="68"/>
      <c r="AM52" s="46">
        <f>+SUM(H52:AL52)</f>
        <v>137.5</v>
      </c>
      <c r="AN52" s="46"/>
      <c r="AO52" s="46"/>
      <c r="AP52" s="48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54"/>
      <c r="BH52" s="60" t="str">
        <f>VLOOKUP(B51,[2]Analyse!$A$2:$N$255,5,0)</f>
        <v>N</v>
      </c>
      <c r="BI52" s="54"/>
    </row>
    <row r="53" spans="1:61">
      <c r="A53" s="72">
        <v>25</v>
      </c>
      <c r="B53" s="21" t="s">
        <v>111</v>
      </c>
      <c r="C53" s="21" t="s">
        <v>36</v>
      </c>
      <c r="D53" s="21" t="s">
        <v>37</v>
      </c>
      <c r="E53" s="32">
        <f>VLOOKUP(B53,[1]Sheet1!$B$5:$I$226,7,0)</f>
        <v>40301</v>
      </c>
      <c r="F53" s="21" t="s">
        <v>112</v>
      </c>
      <c r="G53" s="22" t="s">
        <v>113</v>
      </c>
      <c r="H53" s="49" t="s">
        <v>848</v>
      </c>
      <c r="I53" s="49" t="s">
        <v>848</v>
      </c>
      <c r="J53" s="49" t="s">
        <v>855</v>
      </c>
      <c r="K53" s="49" t="s">
        <v>861</v>
      </c>
      <c r="L53" s="49" t="s">
        <v>870</v>
      </c>
      <c r="M53" s="49" t="s">
        <v>870</v>
      </c>
      <c r="N53" s="18" t="s">
        <v>870</v>
      </c>
      <c r="O53" s="49" t="s">
        <v>870</v>
      </c>
      <c r="P53" s="49" t="s">
        <v>878</v>
      </c>
      <c r="Q53" s="49" t="s">
        <v>884</v>
      </c>
      <c r="R53" s="49" t="s">
        <v>878</v>
      </c>
      <c r="S53" s="49" t="s">
        <v>878</v>
      </c>
      <c r="T53" s="49" t="s">
        <v>889</v>
      </c>
      <c r="U53" s="71" t="s">
        <v>889</v>
      </c>
      <c r="V53" s="49" t="s">
        <v>900</v>
      </c>
      <c r="W53" s="49" t="s">
        <v>900</v>
      </c>
      <c r="X53" s="49" t="s">
        <v>906</v>
      </c>
      <c r="Y53" s="49" t="s">
        <v>909</v>
      </c>
      <c r="Z53" s="49" t="s">
        <v>910</v>
      </c>
      <c r="AA53" s="49" t="s">
        <v>919</v>
      </c>
      <c r="AB53" s="18" t="s">
        <v>919</v>
      </c>
      <c r="AC53" s="49" t="s">
        <v>919</v>
      </c>
      <c r="AD53" s="49" t="s">
        <v>919</v>
      </c>
      <c r="AE53" s="49" t="s">
        <v>925</v>
      </c>
      <c r="AF53" s="49" t="s">
        <v>930</v>
      </c>
      <c r="AG53" s="49" t="s">
        <v>930</v>
      </c>
      <c r="AH53" s="49" t="s">
        <v>930</v>
      </c>
      <c r="AI53" s="18" t="s">
        <v>930</v>
      </c>
      <c r="AJ53" s="68" t="s">
        <v>941</v>
      </c>
      <c r="AK53" s="68"/>
      <c r="AL53" s="68"/>
      <c r="AM53" s="45">
        <f>ROUND(SUM(H53:AL53),2)</f>
        <v>0</v>
      </c>
      <c r="AN53" s="45">
        <f>COUNTIF(H53:AL53,"F")+COUNTIF(H53:AL53,"LV/F")*4/8+COUNTIF(H53:AL53,"F/2")*4/8</f>
        <v>1</v>
      </c>
      <c r="AO53" s="45">
        <f>COUNTIF(H53:AL53,"O")+COUNTIF(H53:AL53,"LV/O")*4/8+COUNTIF(H53:AL53,"O/2")*4/8</f>
        <v>0</v>
      </c>
      <c r="AP53" s="45">
        <f>COUNTIF(H53:AL53,$AP$4)</f>
        <v>24</v>
      </c>
      <c r="AQ53" s="45">
        <f>COUNTIF(H53:AL53,$AQ$4)</f>
        <v>0</v>
      </c>
      <c r="AR53" s="45">
        <f>COUNTIF(H53:AL53,$AR$4)</f>
        <v>0</v>
      </c>
      <c r="AS53" s="45">
        <f>COUNTIF(H53:AL53,"B")+COUNTIF(H53:AL53,"LV/B")*4/8+COUNTIF(H53:AL53,"B/2")*4/8</f>
        <v>0</v>
      </c>
      <c r="AT53" s="45">
        <f>COUNTIF(H53:AL53,"BL")+COUNTIF(H53:AL53,"LV/BL")*4/8+COUNTIF(H53:AL53,"BL/2")*4/8</f>
        <v>0</v>
      </c>
      <c r="AU53" s="45">
        <f>COUNTIF(H53:AL53,$AU$4)</f>
        <v>0</v>
      </c>
      <c r="AV53" s="45">
        <f>COUNTIF(H53:AL53,$AV$4)</f>
        <v>0</v>
      </c>
      <c r="AW53" s="45">
        <f>COUNTIF(H53:AL53,$AW$4)</f>
        <v>4</v>
      </c>
      <c r="AX53" s="45">
        <f>COUNTIF(H53:AL53,$AX$4)</f>
        <v>0</v>
      </c>
      <c r="AY53" s="45">
        <f>COUNTIF(H53:AL53,$AY$4)</f>
        <v>0</v>
      </c>
      <c r="AZ53" s="45">
        <f>COUNTIF(H53:AL53,$AZ$4)</f>
        <v>0</v>
      </c>
      <c r="BA53" s="45">
        <f>COUNTIF(H53:AL53,$BA$4)</f>
        <v>0</v>
      </c>
      <c r="BB53" s="45">
        <f>COUNTIF(H53:AL53,$BB$4)</f>
        <v>0</v>
      </c>
      <c r="BC53" s="45">
        <f>COUNTIF(H53:AL53,$BC$4)</f>
        <v>0</v>
      </c>
      <c r="BD53" s="45">
        <f>COUNTIF(H53:AL53,$BD$4)</f>
        <v>0</v>
      </c>
      <c r="BE53" s="45">
        <f>COUNTIF(H53:AL53,$BE$4)</f>
        <v>0</v>
      </c>
      <c r="BF53" s="45">
        <f>COUNTIF(H53:AL53,$BF$4)</f>
        <v>0</v>
      </c>
      <c r="BG53" s="60" t="str">
        <f>VLOOKUP(B53,[2]Analyse!$A$2:$N$255,6,0)</f>
        <v>正常</v>
      </c>
      <c r="BH53" s="60"/>
      <c r="BI53" s="54"/>
    </row>
    <row r="54" spans="1:61">
      <c r="A54" s="73"/>
      <c r="B54" s="21"/>
      <c r="C54" s="24"/>
      <c r="D54" s="24"/>
      <c r="E54" s="32"/>
      <c r="F54" s="24" t="s">
        <v>38</v>
      </c>
      <c r="G54" s="24"/>
      <c r="H54" s="49">
        <v>5.5</v>
      </c>
      <c r="I54" s="49">
        <v>5.5</v>
      </c>
      <c r="J54" s="49"/>
      <c r="K54" s="49">
        <v>5.5</v>
      </c>
      <c r="L54" s="49">
        <v>5.5</v>
      </c>
      <c r="M54" s="49">
        <v>5.5</v>
      </c>
      <c r="N54" s="18">
        <v>5.5</v>
      </c>
      <c r="O54" s="49">
        <v>5.5</v>
      </c>
      <c r="P54" s="49">
        <v>5.5</v>
      </c>
      <c r="Q54" s="49"/>
      <c r="R54" s="49">
        <v>5.5</v>
      </c>
      <c r="S54" s="49">
        <v>5.5</v>
      </c>
      <c r="T54" s="49">
        <v>5.5</v>
      </c>
      <c r="U54" s="71">
        <v>5.5</v>
      </c>
      <c r="V54" s="49">
        <v>5.5</v>
      </c>
      <c r="W54" s="49">
        <v>5.5</v>
      </c>
      <c r="X54" s="49"/>
      <c r="Y54" s="49">
        <v>5.5</v>
      </c>
      <c r="Z54" s="49"/>
      <c r="AA54" s="49">
        <v>5.5</v>
      </c>
      <c r="AB54" s="18">
        <v>5.5</v>
      </c>
      <c r="AC54" s="49">
        <v>5.5</v>
      </c>
      <c r="AD54" s="49">
        <v>5.5</v>
      </c>
      <c r="AE54" s="49"/>
      <c r="AF54" s="49">
        <v>5.5</v>
      </c>
      <c r="AG54" s="49">
        <v>5.5</v>
      </c>
      <c r="AH54" s="49">
        <v>5.5</v>
      </c>
      <c r="AI54" s="18">
        <v>5.5</v>
      </c>
      <c r="AJ54" s="68">
        <v>5.5</v>
      </c>
      <c r="AK54" s="68"/>
      <c r="AL54" s="68"/>
      <c r="AM54" s="46">
        <f>+SUM(H54:AL54)</f>
        <v>132</v>
      </c>
      <c r="AN54" s="46"/>
      <c r="AO54" s="46"/>
      <c r="AP54" s="48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54"/>
      <c r="BH54" s="60" t="str">
        <f>VLOOKUP(B53,[2]Analyse!$A$2:$N$255,5,0)</f>
        <v>N</v>
      </c>
      <c r="BI54" s="54"/>
    </row>
    <row r="55" spans="1:61">
      <c r="A55" s="72">
        <v>26</v>
      </c>
      <c r="B55" s="21" t="s">
        <v>114</v>
      </c>
      <c r="C55" s="21" t="s">
        <v>36</v>
      </c>
      <c r="D55" s="21" t="s">
        <v>37</v>
      </c>
      <c r="E55" s="32">
        <f>VLOOKUP(B55,[1]Sheet1!$B$5:$I$226,7,0)</f>
        <v>40829</v>
      </c>
      <c r="F55" s="21" t="s">
        <v>115</v>
      </c>
      <c r="G55" s="22" t="s">
        <v>116</v>
      </c>
      <c r="H55" s="49" t="s">
        <v>848</v>
      </c>
      <c r="I55" s="49" t="s">
        <v>855</v>
      </c>
      <c r="J55" s="49" t="s">
        <v>848</v>
      </c>
      <c r="K55" s="49" t="s">
        <v>861</v>
      </c>
      <c r="L55" s="49" t="s">
        <v>870</v>
      </c>
      <c r="M55" s="49" t="s">
        <v>870</v>
      </c>
      <c r="N55" s="18" t="s">
        <v>870</v>
      </c>
      <c r="O55" s="49" t="s">
        <v>870</v>
      </c>
      <c r="P55" s="49" t="s">
        <v>884</v>
      </c>
      <c r="Q55" s="49" t="s">
        <v>878</v>
      </c>
      <c r="R55" s="49" t="s">
        <v>878</v>
      </c>
      <c r="S55" s="49" t="s">
        <v>878</v>
      </c>
      <c r="T55" s="49" t="s">
        <v>889</v>
      </c>
      <c r="U55" s="71" t="s">
        <v>889</v>
      </c>
      <c r="V55" s="49" t="s">
        <v>900</v>
      </c>
      <c r="W55" s="49" t="s">
        <v>906</v>
      </c>
      <c r="X55" s="49" t="s">
        <v>900</v>
      </c>
      <c r="Y55" s="49" t="s">
        <v>909</v>
      </c>
      <c r="Z55" s="49" t="s">
        <v>909</v>
      </c>
      <c r="AA55" s="49" t="s">
        <v>919</v>
      </c>
      <c r="AB55" s="18" t="s">
        <v>919</v>
      </c>
      <c r="AC55" s="49" t="s">
        <v>920</v>
      </c>
      <c r="AD55" s="49" t="s">
        <v>925</v>
      </c>
      <c r="AE55" s="49" t="s">
        <v>919</v>
      </c>
      <c r="AF55" s="49" t="s">
        <v>930</v>
      </c>
      <c r="AG55" s="49" t="s">
        <v>930</v>
      </c>
      <c r="AH55" s="49" t="s">
        <v>930</v>
      </c>
      <c r="AI55" s="18" t="s">
        <v>930</v>
      </c>
      <c r="AJ55" s="68" t="s">
        <v>941</v>
      </c>
      <c r="AK55" s="68"/>
      <c r="AL55" s="68"/>
      <c r="AM55" s="45">
        <f>ROUND(SUM(H55:AL55),2)</f>
        <v>0</v>
      </c>
      <c r="AN55" s="45">
        <f>COUNTIF(H55:AL55,"F")+COUNTIF(H55:AL55,"LV/F")*4/8+COUNTIF(H55:AL55,"F/2")*4/8</f>
        <v>1</v>
      </c>
      <c r="AO55" s="45">
        <f>COUNTIF(H55:AL55,"O")+COUNTIF(H55:AL55,"LV/O")*4/8+COUNTIF(H55:AL55,"O/2")*4/8</f>
        <v>0</v>
      </c>
      <c r="AP55" s="45">
        <f>COUNTIF(H55:AL55,$AP$4)</f>
        <v>24</v>
      </c>
      <c r="AQ55" s="45">
        <f>COUNTIF(H55:AL55,$AQ$4)</f>
        <v>0</v>
      </c>
      <c r="AR55" s="45">
        <f>COUNTIF(H55:AL55,$AR$4)</f>
        <v>0</v>
      </c>
      <c r="AS55" s="45">
        <f>COUNTIF(H55:AL55,"B")+COUNTIF(H55:AL55,"LV/B")*4/8+COUNTIF(H55:AL55,"B/2")*4/8</f>
        <v>0</v>
      </c>
      <c r="AT55" s="45">
        <f>COUNTIF(H55:AL55,"BL")+COUNTIF(H55:AL55,"LV/BL")*4/8+COUNTIF(H55:AL55,"BL/2")*4/8</f>
        <v>0</v>
      </c>
      <c r="AU55" s="45">
        <f>COUNTIF(H55:AL55,$AU$4)</f>
        <v>0</v>
      </c>
      <c r="AV55" s="45">
        <f>COUNTIF(H55:AL55,$AV$4)</f>
        <v>0</v>
      </c>
      <c r="AW55" s="45">
        <f>COUNTIF(H55:AL55,$AW$4)</f>
        <v>4</v>
      </c>
      <c r="AX55" s="45">
        <f>COUNTIF(H55:AL55,$AX$4)</f>
        <v>0</v>
      </c>
      <c r="AY55" s="45">
        <f>COUNTIF(H55:AL55,$AY$4)</f>
        <v>0</v>
      </c>
      <c r="AZ55" s="45">
        <f>COUNTIF(H55:AL55,$AZ$4)</f>
        <v>0</v>
      </c>
      <c r="BA55" s="45">
        <f>COUNTIF(H55:AL55,$BA$4)</f>
        <v>0</v>
      </c>
      <c r="BB55" s="45">
        <f>COUNTIF(H55:AL55,$BB$4)</f>
        <v>0</v>
      </c>
      <c r="BC55" s="45">
        <f>COUNTIF(H55:AL55,$BC$4)</f>
        <v>0</v>
      </c>
      <c r="BD55" s="45">
        <f>COUNTIF(H55:AL55,$BD$4)</f>
        <v>0</v>
      </c>
      <c r="BE55" s="45">
        <f>COUNTIF(H55:AL55,$BE$4)</f>
        <v>0</v>
      </c>
      <c r="BF55" s="45">
        <f>COUNTIF(H55:AL55,$BF$4)</f>
        <v>0</v>
      </c>
      <c r="BG55" s="60" t="str">
        <f>VLOOKUP(B55,[2]Analyse!$A$2:$N$255,6,0)</f>
        <v>正常</v>
      </c>
      <c r="BH55" s="60"/>
      <c r="BI55" s="54"/>
    </row>
    <row r="56" spans="1:61">
      <c r="A56" s="73"/>
      <c r="B56" s="21"/>
      <c r="C56" s="24"/>
      <c r="D56" s="24"/>
      <c r="E56" s="32"/>
      <c r="F56" s="24" t="s">
        <v>38</v>
      </c>
      <c r="G56" s="24"/>
      <c r="H56" s="49">
        <v>5.5</v>
      </c>
      <c r="I56" s="49"/>
      <c r="J56" s="49">
        <v>5.5</v>
      </c>
      <c r="K56" s="49">
        <v>5.5</v>
      </c>
      <c r="L56" s="49">
        <v>5.5</v>
      </c>
      <c r="M56" s="49">
        <v>5.5</v>
      </c>
      <c r="N56" s="18">
        <v>5.5</v>
      </c>
      <c r="O56" s="49">
        <v>5.5</v>
      </c>
      <c r="P56" s="49"/>
      <c r="Q56" s="49">
        <v>5.5</v>
      </c>
      <c r="R56" s="49">
        <v>5.5</v>
      </c>
      <c r="S56" s="49">
        <v>5.5</v>
      </c>
      <c r="T56" s="49">
        <v>5.5</v>
      </c>
      <c r="U56" s="71">
        <v>5.5</v>
      </c>
      <c r="V56" s="49">
        <v>5.5</v>
      </c>
      <c r="W56" s="49"/>
      <c r="X56" s="49">
        <v>5.5</v>
      </c>
      <c r="Y56" s="49">
        <v>5.5</v>
      </c>
      <c r="Z56" s="49">
        <v>5.5</v>
      </c>
      <c r="AA56" s="49">
        <v>5.5</v>
      </c>
      <c r="AB56" s="18">
        <v>5.5</v>
      </c>
      <c r="AC56" s="49"/>
      <c r="AD56" s="49"/>
      <c r="AE56" s="49">
        <v>5.5</v>
      </c>
      <c r="AF56" s="49">
        <v>5.5</v>
      </c>
      <c r="AG56" s="49">
        <v>5.5</v>
      </c>
      <c r="AH56" s="49">
        <v>5.5</v>
      </c>
      <c r="AI56" s="18">
        <v>5.5</v>
      </c>
      <c r="AJ56" s="68">
        <v>5.5</v>
      </c>
      <c r="AK56" s="68"/>
      <c r="AL56" s="68"/>
      <c r="AM56" s="46">
        <f>+SUM(H56:AL56)</f>
        <v>132</v>
      </c>
      <c r="AN56" s="46"/>
      <c r="AO56" s="46"/>
      <c r="AP56" s="48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54"/>
      <c r="BH56" s="60" t="str">
        <f>VLOOKUP(B55,[2]Analyse!$A$2:$N$255,5,0)</f>
        <v>N</v>
      </c>
      <c r="BI56" s="54"/>
    </row>
    <row r="57" spans="1:61">
      <c r="A57" s="72">
        <v>27</v>
      </c>
      <c r="B57" s="21" t="s">
        <v>117</v>
      </c>
      <c r="C57" s="21" t="s">
        <v>36</v>
      </c>
      <c r="D57" s="21" t="s">
        <v>37</v>
      </c>
      <c r="E57" s="32">
        <f>VLOOKUP(B57,[1]Sheet1!$B$5:$I$226,7,0)</f>
        <v>40360</v>
      </c>
      <c r="F57" s="21" t="s">
        <v>118</v>
      </c>
      <c r="G57" s="22" t="s">
        <v>119</v>
      </c>
      <c r="H57" s="49" t="s">
        <v>848</v>
      </c>
      <c r="I57" s="49" t="s">
        <v>848</v>
      </c>
      <c r="J57" s="49" t="s">
        <v>848</v>
      </c>
      <c r="K57" s="49" t="s">
        <v>867</v>
      </c>
      <c r="L57" s="49" t="s">
        <v>870</v>
      </c>
      <c r="M57" s="49" t="s">
        <v>871</v>
      </c>
      <c r="N57" s="18" t="s">
        <v>870</v>
      </c>
      <c r="O57" s="49" t="s">
        <v>870</v>
      </c>
      <c r="P57" s="49" t="s">
        <v>878</v>
      </c>
      <c r="Q57" s="49" t="s">
        <v>878</v>
      </c>
      <c r="R57" s="49" t="s">
        <v>884</v>
      </c>
      <c r="S57" s="49" t="s">
        <v>878</v>
      </c>
      <c r="T57" s="49" t="s">
        <v>889</v>
      </c>
      <c r="U57" s="71" t="s">
        <v>889</v>
      </c>
      <c r="V57" s="49" t="s">
        <v>900</v>
      </c>
      <c r="W57" s="49" t="s">
        <v>900</v>
      </c>
      <c r="X57" s="49" t="s">
        <v>900</v>
      </c>
      <c r="Y57" s="49" t="s">
        <v>914</v>
      </c>
      <c r="Z57" s="49" t="s">
        <v>909</v>
      </c>
      <c r="AA57" s="49" t="s">
        <v>920</v>
      </c>
      <c r="AB57" s="18" t="s">
        <v>919</v>
      </c>
      <c r="AC57" s="49" t="s">
        <v>919</v>
      </c>
      <c r="AD57" s="49" t="s">
        <v>919</v>
      </c>
      <c r="AE57" s="49" t="s">
        <v>919</v>
      </c>
      <c r="AF57" s="49" t="s">
        <v>936</v>
      </c>
      <c r="AG57" s="49" t="s">
        <v>930</v>
      </c>
      <c r="AH57" s="49" t="s">
        <v>931</v>
      </c>
      <c r="AI57" s="18" t="s">
        <v>930</v>
      </c>
      <c r="AJ57" s="68" t="s">
        <v>941</v>
      </c>
      <c r="AK57" s="68"/>
      <c r="AL57" s="68"/>
      <c r="AM57" s="45">
        <f>ROUND(SUM(H57:AL57),2)</f>
        <v>0</v>
      </c>
      <c r="AN57" s="45">
        <f>COUNTIF(H57:AL57,"F")+COUNTIF(H57:AL57,"LV/F")*4/8+COUNTIF(H57:AL57,"F/2")*4/8</f>
        <v>3</v>
      </c>
      <c r="AO57" s="45">
        <f>COUNTIF(H57:AL57,"O")+COUNTIF(H57:AL57,"LV/O")*4/8+COUNTIF(H57:AL57,"O/2")*4/8</f>
        <v>0</v>
      </c>
      <c r="AP57" s="45">
        <f>COUNTIF(H57:AL57,$AP$4)</f>
        <v>22</v>
      </c>
      <c r="AQ57" s="45">
        <f>COUNTIF(H57:AL57,$AQ$4)</f>
        <v>0</v>
      </c>
      <c r="AR57" s="45">
        <f>COUNTIF(H57:AL57,$AR$4)</f>
        <v>0</v>
      </c>
      <c r="AS57" s="45">
        <f>COUNTIF(H57:AL57,"B")+COUNTIF(H57:AL57,"LV/B")*4/8+COUNTIF(H57:AL57,"B/2")*4/8</f>
        <v>0</v>
      </c>
      <c r="AT57" s="45">
        <f>COUNTIF(H57:AL57,"BL")+COUNTIF(H57:AL57,"LV/BL")*4/8+COUNTIF(H57:AL57,"BL/2")*4/8</f>
        <v>0</v>
      </c>
      <c r="AU57" s="45">
        <f>COUNTIF(H57:AL57,$AU$4)</f>
        <v>0</v>
      </c>
      <c r="AV57" s="45">
        <f>COUNTIF(H57:AL57,$AV$4)</f>
        <v>0</v>
      </c>
      <c r="AW57" s="45">
        <f>COUNTIF(H57:AL57,$AW$4)</f>
        <v>4</v>
      </c>
      <c r="AX57" s="45">
        <f>COUNTIF(H57:AL57,$AX$4)</f>
        <v>0</v>
      </c>
      <c r="AY57" s="45">
        <f>COUNTIF(H57:AL57,$AY$4)</f>
        <v>0</v>
      </c>
      <c r="AZ57" s="45">
        <f>COUNTIF(H57:AL57,$AZ$4)</f>
        <v>0</v>
      </c>
      <c r="BA57" s="45">
        <f>COUNTIF(H57:AL57,$BA$4)</f>
        <v>0</v>
      </c>
      <c r="BB57" s="45">
        <f>COUNTIF(H57:AL57,$BB$4)</f>
        <v>0</v>
      </c>
      <c r="BC57" s="45">
        <f>COUNTIF(H57:AL57,$BC$4)</f>
        <v>0</v>
      </c>
      <c r="BD57" s="45">
        <f>COUNTIF(H57:AL57,$BD$4)</f>
        <v>0</v>
      </c>
      <c r="BE57" s="45">
        <f>COUNTIF(H57:AL57,$BE$4)</f>
        <v>0</v>
      </c>
      <c r="BF57" s="45">
        <f>COUNTIF(H57:AL57,$BF$4)</f>
        <v>0</v>
      </c>
      <c r="BG57" s="60" t="str">
        <f>VLOOKUP(B57,[2]Analyse!$A$2:$N$255,6,0)</f>
        <v>正常</v>
      </c>
      <c r="BH57" s="60"/>
      <c r="BI57" s="54"/>
    </row>
    <row r="58" spans="1:61">
      <c r="A58" s="73"/>
      <c r="B58" s="21"/>
      <c r="C58" s="24"/>
      <c r="D58" s="24"/>
      <c r="E58" s="32"/>
      <c r="F58" s="24" t="s">
        <v>38</v>
      </c>
      <c r="G58" s="24"/>
      <c r="H58" s="49">
        <v>5.5</v>
      </c>
      <c r="I58" s="49">
        <v>5.5</v>
      </c>
      <c r="J58" s="49">
        <v>5.5</v>
      </c>
      <c r="K58" s="49"/>
      <c r="L58" s="49">
        <v>5.5</v>
      </c>
      <c r="M58" s="49"/>
      <c r="N58" s="18">
        <v>5.5</v>
      </c>
      <c r="O58" s="49">
        <v>5.5</v>
      </c>
      <c r="P58" s="49">
        <v>5.5</v>
      </c>
      <c r="Q58" s="49">
        <v>5.5</v>
      </c>
      <c r="R58" s="49"/>
      <c r="S58" s="49">
        <v>5.5</v>
      </c>
      <c r="T58" s="49">
        <v>5.5</v>
      </c>
      <c r="U58" s="71">
        <v>5.5</v>
      </c>
      <c r="V58" s="49">
        <v>5.5</v>
      </c>
      <c r="W58" s="49">
        <v>5.5</v>
      </c>
      <c r="X58" s="49">
        <v>5.5</v>
      </c>
      <c r="Y58" s="49"/>
      <c r="Z58" s="49">
        <v>5.5</v>
      </c>
      <c r="AA58" s="49"/>
      <c r="AB58" s="18">
        <v>5.5</v>
      </c>
      <c r="AC58" s="49">
        <v>5.5</v>
      </c>
      <c r="AD58" s="49">
        <v>5.5</v>
      </c>
      <c r="AE58" s="49">
        <v>5.5</v>
      </c>
      <c r="AF58" s="49"/>
      <c r="AG58" s="49">
        <v>5.5</v>
      </c>
      <c r="AH58" s="49"/>
      <c r="AI58" s="18">
        <v>5.5</v>
      </c>
      <c r="AJ58" s="68">
        <v>5.5</v>
      </c>
      <c r="AK58" s="68"/>
      <c r="AL58" s="68"/>
      <c r="AM58" s="46">
        <f>+SUM(H58:AL58)</f>
        <v>121</v>
      </c>
      <c r="AN58" s="46"/>
      <c r="AO58" s="46"/>
      <c r="AP58" s="48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54"/>
      <c r="BH58" s="60" t="str">
        <f>VLOOKUP(B57,[2]Analyse!$A$2:$N$255,5,0)</f>
        <v>N</v>
      </c>
      <c r="BI58" s="54"/>
    </row>
    <row r="59" spans="1:61">
      <c r="A59" s="72">
        <v>28</v>
      </c>
      <c r="B59" s="21" t="s">
        <v>120</v>
      </c>
      <c r="C59" s="21" t="s">
        <v>36</v>
      </c>
      <c r="D59" s="21" t="s">
        <v>37</v>
      </c>
      <c r="E59" s="32">
        <f>VLOOKUP(B59,[1]Sheet1!$B$5:$I$226,7,0)</f>
        <v>41101</v>
      </c>
      <c r="F59" s="21" t="s">
        <v>121</v>
      </c>
      <c r="G59" s="22" t="s">
        <v>122</v>
      </c>
      <c r="H59" s="49" t="s">
        <v>848</v>
      </c>
      <c r="I59" s="49" t="s">
        <v>848</v>
      </c>
      <c r="J59" s="49" t="s">
        <v>848</v>
      </c>
      <c r="K59" s="49" t="s">
        <v>861</v>
      </c>
      <c r="L59" s="49" t="s">
        <v>870</v>
      </c>
      <c r="M59" s="49" t="s">
        <v>875</v>
      </c>
      <c r="N59" s="18" t="s">
        <v>870</v>
      </c>
      <c r="O59" s="49" t="s">
        <v>870</v>
      </c>
      <c r="P59" s="49" t="s">
        <v>878</v>
      </c>
      <c r="Q59" s="49" t="s">
        <v>878</v>
      </c>
      <c r="R59" s="49" t="s">
        <v>878</v>
      </c>
      <c r="S59" s="49" t="s">
        <v>878</v>
      </c>
      <c r="T59" s="49" t="s">
        <v>896</v>
      </c>
      <c r="U59" s="71" t="s">
        <v>889</v>
      </c>
      <c r="V59" s="49" t="s">
        <v>900</v>
      </c>
      <c r="W59" s="49" t="s">
        <v>900</v>
      </c>
      <c r="X59" s="49" t="s">
        <v>900</v>
      </c>
      <c r="Y59" s="49" t="s">
        <v>909</v>
      </c>
      <c r="Z59" s="49" t="s">
        <v>909</v>
      </c>
      <c r="AA59" s="49" t="s">
        <v>925</v>
      </c>
      <c r="AB59" s="18" t="s">
        <v>919</v>
      </c>
      <c r="AC59" s="49" t="s">
        <v>918</v>
      </c>
      <c r="AD59" s="49" t="s">
        <v>919</v>
      </c>
      <c r="AE59" s="49" t="s">
        <v>919</v>
      </c>
      <c r="AF59" s="49" t="s">
        <v>930</v>
      </c>
      <c r="AG59" s="49" t="s">
        <v>930</v>
      </c>
      <c r="AH59" s="49" t="s">
        <v>936</v>
      </c>
      <c r="AI59" s="18" t="s">
        <v>931</v>
      </c>
      <c r="AJ59" s="68" t="s">
        <v>941</v>
      </c>
      <c r="AK59" s="68"/>
      <c r="AL59" s="68"/>
      <c r="AM59" s="45">
        <f>ROUND(SUM(H59:AL59),2)</f>
        <v>0</v>
      </c>
      <c r="AN59" s="45">
        <f>COUNTIF(H59:AL59,"F")+COUNTIF(H59:AL59,"LV/F")*4/8+COUNTIF(H59:AL59,"F/2")*4/8</f>
        <v>1.5</v>
      </c>
      <c r="AO59" s="45">
        <f>COUNTIF(H59:AL59,"O")+COUNTIF(H59:AL59,"LV/O")*4/8+COUNTIF(H59:AL59,"O/2")*4/8</f>
        <v>0</v>
      </c>
      <c r="AP59" s="45">
        <f>COUNTIF(H59:AL59,$AP$4)+4/8</f>
        <v>23.5</v>
      </c>
      <c r="AQ59" s="45">
        <f>COUNTIF(H59:AL59,$AQ$4)</f>
        <v>0</v>
      </c>
      <c r="AR59" s="45">
        <f>COUNTIF(H59:AL59,$AR$4)</f>
        <v>0</v>
      </c>
      <c r="AS59" s="45">
        <f>COUNTIF(H59:AL59,"B")+COUNTIF(H59:AL59,"LV/B")*4/8+COUNTIF(H59:AL59,"B/2")*4/8</f>
        <v>0</v>
      </c>
      <c r="AT59" s="45">
        <f>COUNTIF(H59:AL59,"BL")+COUNTIF(H59:AL59,"LV/BL")*4/8+COUNTIF(H59:AL59,"BL/2")*4/8</f>
        <v>0</v>
      </c>
      <c r="AU59" s="45">
        <f>COUNTIF(H59:AL59,$AU$4)</f>
        <v>0</v>
      </c>
      <c r="AV59" s="45">
        <f>COUNTIF(H59:AL59,$AV$4)</f>
        <v>0</v>
      </c>
      <c r="AW59" s="45">
        <f>COUNTIF(H59:AL59,$AW$4)</f>
        <v>4</v>
      </c>
      <c r="AX59" s="45">
        <f>COUNTIF(H59:AL59,$AX$4)</f>
        <v>0</v>
      </c>
      <c r="AY59" s="45">
        <f>COUNTIF(H59:AL59,$AY$4)</f>
        <v>0</v>
      </c>
      <c r="AZ59" s="45">
        <f>COUNTIF(H59:AL59,$AZ$4)</f>
        <v>0</v>
      </c>
      <c r="BA59" s="45">
        <f>COUNTIF(H59:AL59,$BA$4)</f>
        <v>0</v>
      </c>
      <c r="BB59" s="45">
        <f>COUNTIF(H59:AL59,$BB$4)</f>
        <v>0</v>
      </c>
      <c r="BC59" s="45">
        <f>COUNTIF(H59:AL59,$BC$4)</f>
        <v>0</v>
      </c>
      <c r="BD59" s="45">
        <f>COUNTIF(H59:AL59,$BD$4)</f>
        <v>0</v>
      </c>
      <c r="BE59" s="45">
        <f>COUNTIF(H59:AL59,$BE$4)</f>
        <v>0</v>
      </c>
      <c r="BF59" s="45">
        <f>COUNTIF(H59:AL59,$BF$4)</f>
        <v>0</v>
      </c>
      <c r="BG59" s="60" t="str">
        <f>VLOOKUP(B59,[2]Analyse!$A$2:$N$255,6,0)</f>
        <v>正常</v>
      </c>
      <c r="BH59" s="60"/>
      <c r="BI59" s="54"/>
    </row>
    <row r="60" spans="1:61">
      <c r="A60" s="73"/>
      <c r="B60" s="21"/>
      <c r="C60" s="24"/>
      <c r="D60" s="24"/>
      <c r="E60" s="32"/>
      <c r="F60" s="24" t="s">
        <v>38</v>
      </c>
      <c r="G60" s="24"/>
      <c r="H60" s="49">
        <v>5.5</v>
      </c>
      <c r="I60" s="49">
        <v>5.5</v>
      </c>
      <c r="J60" s="49">
        <v>5.5</v>
      </c>
      <c r="K60" s="49">
        <v>5.5</v>
      </c>
      <c r="L60" s="49">
        <v>5.5</v>
      </c>
      <c r="M60" s="49"/>
      <c r="N60" s="18">
        <v>5.5</v>
      </c>
      <c r="O60" s="49">
        <v>5.5</v>
      </c>
      <c r="P60" s="49">
        <v>5.5</v>
      </c>
      <c r="Q60" s="49">
        <v>5.5</v>
      </c>
      <c r="R60" s="49">
        <v>5.5</v>
      </c>
      <c r="S60" s="49">
        <v>5.5</v>
      </c>
      <c r="T60" s="49"/>
      <c r="U60" s="71">
        <v>5.5</v>
      </c>
      <c r="V60" s="49">
        <v>5.5</v>
      </c>
      <c r="W60" s="49">
        <v>5.5</v>
      </c>
      <c r="X60" s="49">
        <v>5.5</v>
      </c>
      <c r="Y60" s="49">
        <v>5.5</v>
      </c>
      <c r="Z60" s="49">
        <v>5.5</v>
      </c>
      <c r="AA60" s="49"/>
      <c r="AB60" s="18">
        <v>5.5</v>
      </c>
      <c r="AC60" s="49">
        <v>1.5</v>
      </c>
      <c r="AD60" s="49">
        <v>5.5</v>
      </c>
      <c r="AE60" s="49">
        <v>5.5</v>
      </c>
      <c r="AF60" s="49">
        <v>5.5</v>
      </c>
      <c r="AG60" s="49">
        <v>5.5</v>
      </c>
      <c r="AH60" s="49"/>
      <c r="AI60" s="18"/>
      <c r="AJ60" s="68">
        <v>5.5</v>
      </c>
      <c r="AK60" s="68"/>
      <c r="AL60" s="68"/>
      <c r="AM60" s="46">
        <f>+SUM(H60:AL60)</f>
        <v>128</v>
      </c>
      <c r="AN60" s="46"/>
      <c r="AO60" s="46"/>
      <c r="AP60" s="48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54"/>
      <c r="BH60" s="60" t="str">
        <f>VLOOKUP(B59,[2]Analyse!$A$2:$N$255,5,0)</f>
        <v>N</v>
      </c>
      <c r="BI60" s="54"/>
    </row>
    <row r="61" spans="1:61">
      <c r="A61" s="72">
        <v>29</v>
      </c>
      <c r="B61" s="21" t="s">
        <v>123</v>
      </c>
      <c r="C61" s="21" t="s">
        <v>36</v>
      </c>
      <c r="D61" s="21" t="s">
        <v>37</v>
      </c>
      <c r="E61" s="32">
        <f>VLOOKUP(B61,[1]Sheet1!$B$5:$I$226,7,0)</f>
        <v>40997</v>
      </c>
      <c r="F61" s="21" t="s">
        <v>124</v>
      </c>
      <c r="G61" s="22" t="s">
        <v>125</v>
      </c>
      <c r="H61" s="49" t="s">
        <v>848</v>
      </c>
      <c r="I61" s="49" t="s">
        <v>849</v>
      </c>
      <c r="J61" s="49" t="s">
        <v>850</v>
      </c>
      <c r="K61" s="49" t="s">
        <v>867</v>
      </c>
      <c r="L61" s="49" t="s">
        <v>871</v>
      </c>
      <c r="M61" s="49" t="s">
        <v>877</v>
      </c>
      <c r="N61" s="18" t="s">
        <v>877</v>
      </c>
      <c r="O61" s="49" t="s">
        <v>870</v>
      </c>
      <c r="P61" s="49" t="s">
        <v>878</v>
      </c>
      <c r="Q61" s="49" t="s">
        <v>878</v>
      </c>
      <c r="R61" s="49" t="s">
        <v>884</v>
      </c>
      <c r="S61" s="49" t="s">
        <v>878</v>
      </c>
      <c r="T61" s="49" t="s">
        <v>889</v>
      </c>
      <c r="U61" s="71" t="s">
        <v>889</v>
      </c>
      <c r="V61" s="49" t="s">
        <v>900</v>
      </c>
      <c r="W61" s="49" t="s">
        <v>900</v>
      </c>
      <c r="X61" s="49" t="s">
        <v>900</v>
      </c>
      <c r="Y61" s="49" t="s">
        <v>914</v>
      </c>
      <c r="Z61" s="49" t="s">
        <v>909</v>
      </c>
      <c r="AA61" s="49" t="s">
        <v>919</v>
      </c>
      <c r="AB61" s="18" t="s">
        <v>919</v>
      </c>
      <c r="AC61" s="49" t="s">
        <v>919</v>
      </c>
      <c r="AD61" s="49" t="s">
        <v>919</v>
      </c>
      <c r="AE61" s="49" t="s">
        <v>919</v>
      </c>
      <c r="AF61" s="49" t="s">
        <v>936</v>
      </c>
      <c r="AG61" s="49" t="s">
        <v>930</v>
      </c>
      <c r="AH61" s="49" t="s">
        <v>930</v>
      </c>
      <c r="AI61" s="18" t="s">
        <v>930</v>
      </c>
      <c r="AJ61" s="68" t="s">
        <v>941</v>
      </c>
      <c r="AK61" s="68"/>
      <c r="AL61" s="68"/>
      <c r="AM61" s="45">
        <f>ROUND(SUM(H61:AL61),2)</f>
        <v>0</v>
      </c>
      <c r="AN61" s="45">
        <f>COUNTIF(H61:AL61,"F")+COUNTIF(H61:AL61,"LV/F")*4/8+COUNTIF(H61:AL61,"F/2")*4/8</f>
        <v>2.5</v>
      </c>
      <c r="AO61" s="45">
        <f>COUNTIF(H61:AL61,"O")+COUNTIF(H61:AL61,"LV/O")*4/8+COUNTIF(H61:AL61,"O/2")*4/8</f>
        <v>2</v>
      </c>
      <c r="AP61" s="45">
        <f>COUNTIF(H61:AL61,$AP$4)+4/8</f>
        <v>20.5</v>
      </c>
      <c r="AQ61" s="45">
        <f>COUNTIF(H61:AL61,$AQ$4)</f>
        <v>0</v>
      </c>
      <c r="AR61" s="45">
        <f>COUNTIF(H61:AL61,$AR$4)</f>
        <v>0</v>
      </c>
      <c r="AS61" s="45">
        <f>COUNTIF(H61:AL61,"B")+COUNTIF(H61:AL61,"LV/B")*4/8+COUNTIF(H61:AL61,"B/2")*4/8</f>
        <v>0</v>
      </c>
      <c r="AT61" s="45">
        <f>COUNTIF(H61:AL61,"BL")+COUNTIF(H61:AL61,"LV/BL")*4/8+COUNTIF(H61:AL61,"BL/2")*4/8</f>
        <v>0</v>
      </c>
      <c r="AU61" s="45">
        <f>COUNTIF(H61:AL61,$AU$4)</f>
        <v>0</v>
      </c>
      <c r="AV61" s="45">
        <f>COUNTIF(H61:AL61,$AV$4)</f>
        <v>0</v>
      </c>
      <c r="AW61" s="45">
        <f>COUNTIF(H61:AL61,$AW$4)</f>
        <v>4</v>
      </c>
      <c r="AX61" s="45">
        <f>COUNTIF(H61:AL61,$AX$4)</f>
        <v>0</v>
      </c>
      <c r="AY61" s="45">
        <f>COUNTIF(H61:AL61,$AY$4)</f>
        <v>0</v>
      </c>
      <c r="AZ61" s="45">
        <f>COUNTIF(H61:AL61,$AZ$4)</f>
        <v>0</v>
      </c>
      <c r="BA61" s="45">
        <f>COUNTIF(H61:AL61,$BA$4)</f>
        <v>0</v>
      </c>
      <c r="BB61" s="45">
        <f>COUNTIF(H61:AL61,$BB$4)</f>
        <v>0</v>
      </c>
      <c r="BC61" s="45">
        <f>COUNTIF(H61:AL61,$BC$4)</f>
        <v>0</v>
      </c>
      <c r="BD61" s="45">
        <f>COUNTIF(H61:AL61,$BD$4)</f>
        <v>0</v>
      </c>
      <c r="BE61" s="45">
        <f>COUNTIF(H61:AL61,$BE$4)</f>
        <v>0</v>
      </c>
      <c r="BF61" s="45">
        <f>COUNTIF(H61:AL61,$BF$4)</f>
        <v>0</v>
      </c>
      <c r="BG61" s="60" t="str">
        <f>VLOOKUP(B61,[2]Analyse!$A$2:$N$255,6,0)</f>
        <v>正常</v>
      </c>
      <c r="BH61" s="60"/>
      <c r="BI61" s="54"/>
    </row>
    <row r="62" spans="1:61">
      <c r="A62" s="73"/>
      <c r="B62" s="21"/>
      <c r="C62" s="24"/>
      <c r="D62" s="24"/>
      <c r="E62" s="32"/>
      <c r="F62" s="24" t="s">
        <v>38</v>
      </c>
      <c r="G62" s="24"/>
      <c r="H62" s="49"/>
      <c r="I62" s="49"/>
      <c r="J62" s="49"/>
      <c r="K62" s="49"/>
      <c r="L62" s="49"/>
      <c r="M62" s="49"/>
      <c r="N62" s="18"/>
      <c r="O62" s="49"/>
      <c r="P62" s="49"/>
      <c r="Q62" s="49"/>
      <c r="R62" s="49"/>
      <c r="S62" s="49"/>
      <c r="T62" s="49"/>
      <c r="U62" s="71"/>
      <c r="V62" s="49"/>
      <c r="W62" s="49"/>
      <c r="X62" s="49"/>
      <c r="Y62" s="49"/>
      <c r="Z62" s="49"/>
      <c r="AA62" s="49"/>
      <c r="AB62" s="18"/>
      <c r="AC62" s="49"/>
      <c r="AD62" s="49"/>
      <c r="AE62" s="49"/>
      <c r="AF62" s="49"/>
      <c r="AG62" s="49"/>
      <c r="AH62" s="49"/>
      <c r="AI62" s="18"/>
      <c r="AJ62" s="68"/>
      <c r="AK62" s="68"/>
      <c r="AL62" s="68"/>
      <c r="AM62" s="46">
        <f>+SUM(H62:AL62)</f>
        <v>0</v>
      </c>
      <c r="AN62" s="46"/>
      <c r="AO62" s="46"/>
      <c r="AP62" s="48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54"/>
      <c r="BH62" s="60" t="str">
        <f>VLOOKUP(B61,[2]Analyse!$A$2:$N$255,5,0)</f>
        <v>GWSMT-DC</v>
      </c>
      <c r="BI62" s="54"/>
    </row>
    <row r="63" spans="1:61">
      <c r="A63" s="72">
        <v>30</v>
      </c>
      <c r="B63" s="21" t="s">
        <v>126</v>
      </c>
      <c r="C63" s="21" t="s">
        <v>36</v>
      </c>
      <c r="D63" s="21" t="s">
        <v>37</v>
      </c>
      <c r="E63" s="32">
        <f>VLOOKUP(B63,[1]Sheet1!$B$5:$I$226,7,0)</f>
        <v>41417</v>
      </c>
      <c r="F63" s="21" t="s">
        <v>127</v>
      </c>
      <c r="G63" s="22" t="s">
        <v>128</v>
      </c>
      <c r="H63" s="49" t="s">
        <v>848</v>
      </c>
      <c r="I63" s="49" t="s">
        <v>848</v>
      </c>
      <c r="J63" s="49" t="s">
        <v>848</v>
      </c>
      <c r="K63" s="49" t="s">
        <v>861</v>
      </c>
      <c r="L63" s="49" t="s">
        <v>875</v>
      </c>
      <c r="M63" s="49" t="s">
        <v>870</v>
      </c>
      <c r="N63" s="18" t="s">
        <v>870</v>
      </c>
      <c r="O63" s="49" t="s">
        <v>870</v>
      </c>
      <c r="P63" s="49" t="s">
        <v>878</v>
      </c>
      <c r="Q63" s="49" t="s">
        <v>878</v>
      </c>
      <c r="R63" s="49" t="s">
        <v>878</v>
      </c>
      <c r="S63" s="49" t="s">
        <v>884</v>
      </c>
      <c r="T63" s="49" t="s">
        <v>889</v>
      </c>
      <c r="U63" s="71" t="s">
        <v>889</v>
      </c>
      <c r="V63" s="49" t="s">
        <v>900</v>
      </c>
      <c r="W63" s="49" t="s">
        <v>900</v>
      </c>
      <c r="X63" s="49" t="s">
        <v>900</v>
      </c>
      <c r="Y63" s="49" t="s">
        <v>909</v>
      </c>
      <c r="Z63" s="49" t="s">
        <v>914</v>
      </c>
      <c r="AA63" s="49" t="s">
        <v>919</v>
      </c>
      <c r="AB63" s="18" t="s">
        <v>919</v>
      </c>
      <c r="AC63" s="49" t="s">
        <v>919</v>
      </c>
      <c r="AD63" s="49" t="s">
        <v>919</v>
      </c>
      <c r="AE63" s="49" t="s">
        <v>919</v>
      </c>
      <c r="AF63" s="49" t="s">
        <v>930</v>
      </c>
      <c r="AG63" s="49" t="s">
        <v>936</v>
      </c>
      <c r="AH63" s="49" t="s">
        <v>930</v>
      </c>
      <c r="AI63" s="18" t="s">
        <v>930</v>
      </c>
      <c r="AJ63" s="68" t="s">
        <v>941</v>
      </c>
      <c r="AK63" s="68"/>
      <c r="AL63" s="68"/>
      <c r="AM63" s="45">
        <f>ROUND(SUM(H63:AL63),2)</f>
        <v>0</v>
      </c>
      <c r="AN63" s="45">
        <f>COUNTIF(H63:AL63,"F")+COUNTIF(H63:AL63,"LV/F")*4/8+COUNTIF(H63:AL63,"F/2")*4/8</f>
        <v>0</v>
      </c>
      <c r="AO63" s="45">
        <f>COUNTIF(H63:AL63,"O")+COUNTIF(H63:AL63,"LV/O")*4/8+COUNTIF(H63:AL63,"O/2")*4/8</f>
        <v>0</v>
      </c>
      <c r="AP63" s="45">
        <f>COUNTIF(H63:AL63,$AP$4)</f>
        <v>25</v>
      </c>
      <c r="AQ63" s="45">
        <f>COUNTIF(H63:AL63,$AQ$4)</f>
        <v>0</v>
      </c>
      <c r="AR63" s="45">
        <f>COUNTIF(H63:AL63,$AR$4)</f>
        <v>0</v>
      </c>
      <c r="AS63" s="45">
        <f>COUNTIF(H63:AL63,"B")+COUNTIF(H63:AL63,"LV/B")*4/8+COUNTIF(H63:AL63,"B/2")*4/8</f>
        <v>0</v>
      </c>
      <c r="AT63" s="45">
        <f>COUNTIF(H63:AL63,"BL")+COUNTIF(H63:AL63,"LV/BL")*4/8+COUNTIF(H63:AL63,"BL/2")*4/8</f>
        <v>0</v>
      </c>
      <c r="AU63" s="45">
        <f>COUNTIF(H63:AL63,$AU$4)</f>
        <v>0</v>
      </c>
      <c r="AV63" s="45">
        <f>COUNTIF(H63:AL63,$AV$4)</f>
        <v>0</v>
      </c>
      <c r="AW63" s="45">
        <f>COUNTIF(H63:AL63,$AW$4)</f>
        <v>4</v>
      </c>
      <c r="AX63" s="45">
        <f>COUNTIF(H63:AL63,$AX$4)</f>
        <v>0</v>
      </c>
      <c r="AY63" s="45">
        <f>COUNTIF(H63:AL63,$AY$4)</f>
        <v>0</v>
      </c>
      <c r="AZ63" s="45">
        <f>COUNTIF(H63:AL63,$AZ$4)</f>
        <v>0</v>
      </c>
      <c r="BA63" s="45">
        <f>COUNTIF(H63:AL63,$BA$4)</f>
        <v>0</v>
      </c>
      <c r="BB63" s="45">
        <f>COUNTIF(H63:AL63,$BB$4)</f>
        <v>0</v>
      </c>
      <c r="BC63" s="45">
        <f>COUNTIF(H63:AL63,$BC$4)</f>
        <v>0</v>
      </c>
      <c r="BD63" s="45">
        <f>COUNTIF(H63:AL63,$BD$4)</f>
        <v>0</v>
      </c>
      <c r="BE63" s="45">
        <f>COUNTIF(H63:AL63,$BE$4)</f>
        <v>0</v>
      </c>
      <c r="BF63" s="45">
        <f>COUNTIF(H63:AL63,$BF$4)</f>
        <v>0</v>
      </c>
      <c r="BG63" s="60" t="str">
        <f>VLOOKUP(B63,[2]Analyse!$A$2:$N$255,6,0)</f>
        <v>正常</v>
      </c>
      <c r="BH63" s="60"/>
      <c r="BI63" s="54"/>
    </row>
    <row r="64" spans="1:61">
      <c r="A64" s="73"/>
      <c r="B64" s="21"/>
      <c r="C64" s="24"/>
      <c r="D64" s="24"/>
      <c r="E64" s="32"/>
      <c r="F64" s="24"/>
      <c r="G64" s="24"/>
      <c r="H64" s="49">
        <v>5.5</v>
      </c>
      <c r="I64" s="49">
        <v>5.5</v>
      </c>
      <c r="J64" s="49">
        <v>5.5</v>
      </c>
      <c r="K64" s="49">
        <v>5.5</v>
      </c>
      <c r="L64" s="49"/>
      <c r="M64" s="49">
        <v>5.5</v>
      </c>
      <c r="N64" s="18">
        <v>5.5</v>
      </c>
      <c r="O64" s="49">
        <v>5.5</v>
      </c>
      <c r="P64" s="49">
        <v>5.5</v>
      </c>
      <c r="Q64" s="49">
        <v>5.5</v>
      </c>
      <c r="R64" s="49">
        <v>5.5</v>
      </c>
      <c r="S64" s="49"/>
      <c r="T64" s="49">
        <v>5.5</v>
      </c>
      <c r="U64" s="71">
        <v>5.5</v>
      </c>
      <c r="V64" s="49">
        <v>5.5</v>
      </c>
      <c r="W64" s="49">
        <v>5.5</v>
      </c>
      <c r="X64" s="49">
        <v>5.5</v>
      </c>
      <c r="Y64" s="49">
        <v>5.5</v>
      </c>
      <c r="Z64" s="49"/>
      <c r="AA64" s="49">
        <v>5.5</v>
      </c>
      <c r="AB64" s="18">
        <v>5.5</v>
      </c>
      <c r="AC64" s="49">
        <v>5.5</v>
      </c>
      <c r="AD64" s="49">
        <v>5.5</v>
      </c>
      <c r="AE64" s="49">
        <v>5.5</v>
      </c>
      <c r="AF64" s="49">
        <v>5.5</v>
      </c>
      <c r="AG64" s="49"/>
      <c r="AH64" s="49">
        <v>5.5</v>
      </c>
      <c r="AI64" s="18">
        <v>5.5</v>
      </c>
      <c r="AJ64" s="68">
        <v>5.5</v>
      </c>
      <c r="AK64" s="68"/>
      <c r="AL64" s="68"/>
      <c r="AM64" s="46">
        <f>+SUM(H64:AL64)</f>
        <v>137.5</v>
      </c>
      <c r="AN64" s="46"/>
      <c r="AO64" s="46"/>
      <c r="AP64" s="48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54"/>
      <c r="BH64" s="60" t="str">
        <f>VLOOKUP(B63,[2]Analyse!$A$2:$N$255,5,0)</f>
        <v>N</v>
      </c>
      <c r="BI64" s="54"/>
    </row>
    <row r="65" spans="1:61">
      <c r="A65" s="72">
        <v>31</v>
      </c>
      <c r="B65" s="21" t="s">
        <v>129</v>
      </c>
      <c r="C65" s="21" t="s">
        <v>36</v>
      </c>
      <c r="D65" s="21" t="s">
        <v>37</v>
      </c>
      <c r="E65" s="32">
        <f>VLOOKUP(B65,[1]Sheet1!$B$5:$I$226,7,0)</f>
        <v>41423</v>
      </c>
      <c r="F65" s="21" t="s">
        <v>130</v>
      </c>
      <c r="G65" s="22" t="s">
        <v>131</v>
      </c>
      <c r="H65" s="49" t="s">
        <v>855</v>
      </c>
      <c r="I65" s="49" t="s">
        <v>848</v>
      </c>
      <c r="J65" s="49" t="s">
        <v>848</v>
      </c>
      <c r="K65" s="49" t="s">
        <v>861</v>
      </c>
      <c r="L65" s="49" t="s">
        <v>870</v>
      </c>
      <c r="M65" s="49" t="s">
        <v>870</v>
      </c>
      <c r="N65" s="18" t="s">
        <v>875</v>
      </c>
      <c r="O65" s="49" t="s">
        <v>870</v>
      </c>
      <c r="P65" s="49" t="s">
        <v>878</v>
      </c>
      <c r="Q65" s="49" t="s">
        <v>878</v>
      </c>
      <c r="R65" s="49" t="s">
        <v>878</v>
      </c>
      <c r="S65" s="49" t="s">
        <v>878</v>
      </c>
      <c r="T65" s="49" t="s">
        <v>889</v>
      </c>
      <c r="U65" s="71" t="s">
        <v>896</v>
      </c>
      <c r="V65" s="49" t="s">
        <v>900</v>
      </c>
      <c r="W65" s="49" t="s">
        <v>900</v>
      </c>
      <c r="X65" s="49" t="s">
        <v>900</v>
      </c>
      <c r="Y65" s="49" t="s">
        <v>909</v>
      </c>
      <c r="Z65" s="49" t="s">
        <v>909</v>
      </c>
      <c r="AA65" s="49" t="s">
        <v>919</v>
      </c>
      <c r="AB65" s="18" t="s">
        <v>925</v>
      </c>
      <c r="AC65" s="49" t="s">
        <v>919</v>
      </c>
      <c r="AD65" s="49" t="s">
        <v>919</v>
      </c>
      <c r="AE65" s="49" t="s">
        <v>919</v>
      </c>
      <c r="AF65" s="49" t="s">
        <v>930</v>
      </c>
      <c r="AG65" s="49" t="s">
        <v>930</v>
      </c>
      <c r="AH65" s="49" t="s">
        <v>930</v>
      </c>
      <c r="AI65" s="18" t="s">
        <v>936</v>
      </c>
      <c r="AJ65" s="68" t="s">
        <v>941</v>
      </c>
      <c r="AK65" s="68"/>
      <c r="AL65" s="68"/>
      <c r="AM65" s="45">
        <f>ROUND(SUM(H65:AL65),2)</f>
        <v>0</v>
      </c>
      <c r="AN65" s="45">
        <f>COUNTIF(H65:AL65,"F")+COUNTIF(H65:AL65,"LV/F")*4/8+COUNTIF(H65:AL65,"F/2")*4/8</f>
        <v>0</v>
      </c>
      <c r="AO65" s="45">
        <f>COUNTIF(H65:AL65,"O")+COUNTIF(H65:AL65,"LV/O")*4/8+COUNTIF(H65:AL65,"O/2")*4/8</f>
        <v>0</v>
      </c>
      <c r="AP65" s="45">
        <f>COUNTIF(H65:AL65,$AP$4)</f>
        <v>24</v>
      </c>
      <c r="AQ65" s="45">
        <f>COUNTIF(H65:AL65,$AQ$4)</f>
        <v>0</v>
      </c>
      <c r="AR65" s="45">
        <f>COUNTIF(H65:AL65,$AR$4)</f>
        <v>0</v>
      </c>
      <c r="AS65" s="45">
        <f>COUNTIF(H65:AL65,"B")+COUNTIF(H65:AL65,"LV/B")*4/8+COUNTIF(H65:AL65,"B/2")*4/8</f>
        <v>0</v>
      </c>
      <c r="AT65" s="45">
        <f>COUNTIF(H65:AL65,"BL")+COUNTIF(H65:AL65,"LV/BL")*4/8+COUNTIF(H65:AL65,"BL/2")*4/8</f>
        <v>0</v>
      </c>
      <c r="AU65" s="45">
        <f>COUNTIF(H65:AL65,$AU$4)</f>
        <v>0</v>
      </c>
      <c r="AV65" s="45">
        <f>COUNTIF(H65:AL65,$AV$4)</f>
        <v>0</v>
      </c>
      <c r="AW65" s="45">
        <f>COUNTIF(H65:AL65,$AW$4)</f>
        <v>5</v>
      </c>
      <c r="AX65" s="45">
        <f>COUNTIF(H65:AL65,$AX$4)</f>
        <v>0</v>
      </c>
      <c r="AY65" s="45">
        <f>COUNTIF(H65:AL65,$AY$4)</f>
        <v>0</v>
      </c>
      <c r="AZ65" s="45">
        <f>COUNTIF(H65:AL65,$AZ$4)</f>
        <v>0</v>
      </c>
      <c r="BA65" s="45">
        <f>COUNTIF(H65:AL65,$BA$4)</f>
        <v>0</v>
      </c>
      <c r="BB65" s="45">
        <f>COUNTIF(H65:AL65,$BB$4)</f>
        <v>0</v>
      </c>
      <c r="BC65" s="45">
        <f>COUNTIF(H65:AL65,$BC$4)</f>
        <v>0</v>
      </c>
      <c r="BD65" s="45">
        <f>COUNTIF(H65:AL65,$BD$4)</f>
        <v>0</v>
      </c>
      <c r="BE65" s="45">
        <f>COUNTIF(H65:AL65,$BE$4)</f>
        <v>0</v>
      </c>
      <c r="BF65" s="45">
        <f>COUNTIF(H65:AL65,$BF$4)</f>
        <v>0</v>
      </c>
      <c r="BG65" s="60" t="str">
        <f>VLOOKUP(B65,[2]Analyse!$A$2:$N$255,6,0)</f>
        <v>正常</v>
      </c>
      <c r="BH65" s="60"/>
      <c r="BI65" s="54"/>
    </row>
    <row r="66" spans="1:61">
      <c r="A66" s="73"/>
      <c r="B66" s="21"/>
      <c r="C66" s="24"/>
      <c r="D66" s="24"/>
      <c r="E66" s="32"/>
      <c r="F66" s="24"/>
      <c r="G66" s="24"/>
      <c r="H66" s="49"/>
      <c r="I66" s="49"/>
      <c r="J66" s="49"/>
      <c r="K66" s="49"/>
      <c r="L66" s="49"/>
      <c r="M66" s="49"/>
      <c r="N66" s="18"/>
      <c r="O66" s="49"/>
      <c r="P66" s="49"/>
      <c r="Q66" s="49"/>
      <c r="R66" s="49"/>
      <c r="S66" s="49"/>
      <c r="T66" s="49"/>
      <c r="U66" s="71"/>
      <c r="V66" s="49"/>
      <c r="W66" s="49"/>
      <c r="X66" s="49"/>
      <c r="Y66" s="49"/>
      <c r="Z66" s="49"/>
      <c r="AA66" s="49"/>
      <c r="AB66" s="18"/>
      <c r="AC66" s="49"/>
      <c r="AD66" s="49"/>
      <c r="AE66" s="49"/>
      <c r="AF66" s="49"/>
      <c r="AG66" s="49"/>
      <c r="AH66" s="49"/>
      <c r="AI66" s="18"/>
      <c r="AJ66" s="68"/>
      <c r="AK66" s="68"/>
      <c r="AL66" s="68"/>
      <c r="AM66" s="46">
        <f>+SUM(H66:AL66)</f>
        <v>0</v>
      </c>
      <c r="AN66" s="46"/>
      <c r="AO66" s="46"/>
      <c r="AP66" s="48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54"/>
      <c r="BH66" s="60" t="str">
        <f>VLOOKUP(B65,[2]Analyse!$A$2:$N$255,5,0)</f>
        <v>GWSI-D</v>
      </c>
      <c r="BI66" s="54"/>
    </row>
    <row r="67" spans="1:61">
      <c r="A67" s="72">
        <v>32</v>
      </c>
      <c r="B67" s="21" t="s">
        <v>132</v>
      </c>
      <c r="C67" s="21" t="s">
        <v>36</v>
      </c>
      <c r="D67" s="21" t="s">
        <v>37</v>
      </c>
      <c r="E67" s="32">
        <f>VLOOKUP(B67,[1]Sheet1!$B$5:$I$226,7,0)</f>
        <v>41436</v>
      </c>
      <c r="F67" s="21" t="s">
        <v>133</v>
      </c>
      <c r="G67" s="22" t="s">
        <v>134</v>
      </c>
      <c r="H67" s="49" t="s">
        <v>848</v>
      </c>
      <c r="I67" s="49" t="s">
        <v>848</v>
      </c>
      <c r="J67" s="49" t="s">
        <v>848</v>
      </c>
      <c r="K67" s="49" t="s">
        <v>867</v>
      </c>
      <c r="L67" s="49" t="s">
        <v>870</v>
      </c>
      <c r="M67" s="49" t="s">
        <v>870</v>
      </c>
      <c r="N67" s="18" t="s">
        <v>870</v>
      </c>
      <c r="O67" s="49" t="s">
        <v>870</v>
      </c>
      <c r="P67" s="49" t="s">
        <v>878</v>
      </c>
      <c r="Q67" s="49" t="s">
        <v>878</v>
      </c>
      <c r="R67" s="49" t="s">
        <v>884</v>
      </c>
      <c r="S67" s="49" t="s">
        <v>878</v>
      </c>
      <c r="T67" s="49" t="s">
        <v>889</v>
      </c>
      <c r="U67" s="71" t="s">
        <v>889</v>
      </c>
      <c r="V67" s="49" t="s">
        <v>900</v>
      </c>
      <c r="W67" s="49" t="s">
        <v>900</v>
      </c>
      <c r="X67" s="49" t="s">
        <v>900</v>
      </c>
      <c r="Y67" s="49" t="s">
        <v>914</v>
      </c>
      <c r="Z67" s="49" t="s">
        <v>909</v>
      </c>
      <c r="AA67" s="49" t="s">
        <v>919</v>
      </c>
      <c r="AB67" s="18" t="s">
        <v>919</v>
      </c>
      <c r="AC67" s="49" t="s">
        <v>919</v>
      </c>
      <c r="AD67" s="49" t="s">
        <v>919</v>
      </c>
      <c r="AE67" s="49" t="s">
        <v>919</v>
      </c>
      <c r="AF67" s="49" t="s">
        <v>936</v>
      </c>
      <c r="AG67" s="49" t="s">
        <v>929</v>
      </c>
      <c r="AH67" s="49" t="s">
        <v>930</v>
      </c>
      <c r="AI67" s="18" t="s">
        <v>930</v>
      </c>
      <c r="AJ67" s="68" t="s">
        <v>941</v>
      </c>
      <c r="AK67" s="68"/>
      <c r="AL67" s="68"/>
      <c r="AM67" s="45">
        <f>ROUND(SUM(H67:AL67),2)</f>
        <v>0</v>
      </c>
      <c r="AN67" s="45">
        <f>COUNTIF(H67:AL67,"F")+COUNTIF(H67:AL67,"LV/F")*4/8+COUNTIF(H67:AL67,"F/2")*4/8</f>
        <v>0.5</v>
      </c>
      <c r="AO67" s="45">
        <f>COUNTIF(H67:AL67,"O")+COUNTIF(H67:AL67,"LV/O")*4/8+COUNTIF(H67:AL67,"O/2")*4/8</f>
        <v>0</v>
      </c>
      <c r="AP67" s="45">
        <f>COUNTIF(H67:AL67,$AP$4)+4/8</f>
        <v>24.5</v>
      </c>
      <c r="AQ67" s="45">
        <f>COUNTIF(H67:AL67,$AQ$4)</f>
        <v>0</v>
      </c>
      <c r="AR67" s="45">
        <f>COUNTIF(H67:AL67,$AR$4)</f>
        <v>0</v>
      </c>
      <c r="AS67" s="45">
        <f>COUNTIF(H67:AL67,"B")+COUNTIF(H67:AL67,"LV/B")*4/8+COUNTIF(H67:AL67,"B/2")*4/8</f>
        <v>0</v>
      </c>
      <c r="AT67" s="45">
        <f>COUNTIF(H67:AL67,"BL")+COUNTIF(H67:AL67,"LV/BL")*4/8+COUNTIF(H67:AL67,"BL/2")*4/8</f>
        <v>0</v>
      </c>
      <c r="AU67" s="45">
        <f>COUNTIF(H67:AL67,$AU$4)</f>
        <v>0</v>
      </c>
      <c r="AV67" s="45">
        <f>COUNTIF(H67:AL67,$AV$4)</f>
        <v>0</v>
      </c>
      <c r="AW67" s="45">
        <f>COUNTIF(H67:AL67,$AW$4)</f>
        <v>4</v>
      </c>
      <c r="AX67" s="45">
        <f>COUNTIF(H67:AL67,$AX$4)</f>
        <v>0</v>
      </c>
      <c r="AY67" s="45">
        <f>COUNTIF(H67:AL67,$AY$4)</f>
        <v>0</v>
      </c>
      <c r="AZ67" s="45">
        <f>COUNTIF(H67:AL67,$AZ$4)</f>
        <v>0</v>
      </c>
      <c r="BA67" s="45">
        <f>COUNTIF(H67:AL67,$BA$4)</f>
        <v>0</v>
      </c>
      <c r="BB67" s="45">
        <f>COUNTIF(H67:AL67,$BB$4)</f>
        <v>0</v>
      </c>
      <c r="BC67" s="45">
        <f>COUNTIF(H67:AL67,$BC$4)</f>
        <v>0</v>
      </c>
      <c r="BD67" s="45">
        <f>COUNTIF(H67:AL67,$BD$4)</f>
        <v>0</v>
      </c>
      <c r="BE67" s="45">
        <f>COUNTIF(H67:AL67,$BE$4)</f>
        <v>0</v>
      </c>
      <c r="BF67" s="45">
        <f>COUNTIF(H67:AL67,$BF$4)</f>
        <v>0</v>
      </c>
      <c r="BG67" s="60" t="str">
        <f>VLOOKUP(B67,[2]Analyse!$A$2:$N$255,6,0)</f>
        <v>正常</v>
      </c>
      <c r="BH67" s="60"/>
      <c r="BI67" s="54"/>
    </row>
    <row r="68" spans="1:61">
      <c r="A68" s="73"/>
      <c r="B68" s="21"/>
      <c r="C68" s="24"/>
      <c r="D68" s="24"/>
      <c r="E68" s="32"/>
      <c r="F68" s="24"/>
      <c r="G68" s="24"/>
      <c r="H68" s="49">
        <v>5.5</v>
      </c>
      <c r="I68" s="49">
        <v>5.5</v>
      </c>
      <c r="J68" s="49">
        <v>5.5</v>
      </c>
      <c r="K68" s="49"/>
      <c r="L68" s="49">
        <v>5.5</v>
      </c>
      <c r="M68" s="49">
        <v>5.5</v>
      </c>
      <c r="N68" s="18">
        <v>5.5</v>
      </c>
      <c r="O68" s="49">
        <v>5.5</v>
      </c>
      <c r="P68" s="49">
        <v>5.5</v>
      </c>
      <c r="Q68" s="49">
        <v>5.5</v>
      </c>
      <c r="R68" s="49"/>
      <c r="S68" s="49">
        <v>5.5</v>
      </c>
      <c r="T68" s="49">
        <v>5.5</v>
      </c>
      <c r="U68" s="71">
        <v>5.5</v>
      </c>
      <c r="V68" s="49">
        <v>5.5</v>
      </c>
      <c r="W68" s="49">
        <v>5.5</v>
      </c>
      <c r="X68" s="49">
        <v>5.5</v>
      </c>
      <c r="Y68" s="49"/>
      <c r="Z68" s="49">
        <v>5.5</v>
      </c>
      <c r="AA68" s="49">
        <v>5.5</v>
      </c>
      <c r="AB68" s="18">
        <v>5.5</v>
      </c>
      <c r="AC68" s="49">
        <v>5.5</v>
      </c>
      <c r="AD68" s="49">
        <v>5.5</v>
      </c>
      <c r="AE68" s="49">
        <v>5.5</v>
      </c>
      <c r="AF68" s="49"/>
      <c r="AG68" s="49">
        <v>4</v>
      </c>
      <c r="AH68" s="49">
        <v>5.5</v>
      </c>
      <c r="AI68" s="18">
        <v>5.5</v>
      </c>
      <c r="AJ68" s="68">
        <v>5.5</v>
      </c>
      <c r="AK68" s="68"/>
      <c r="AL68" s="68"/>
      <c r="AM68" s="46">
        <f>+SUM(H68:AL68)</f>
        <v>136</v>
      </c>
      <c r="AN68" s="46"/>
      <c r="AO68" s="46"/>
      <c r="AP68" s="48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54"/>
      <c r="BH68" s="60" t="str">
        <f>VLOOKUP(B67,[2]Analyse!$A$2:$N$255,5,0)</f>
        <v>N</v>
      </c>
      <c r="BI68" s="54"/>
    </row>
    <row r="69" spans="1:61">
      <c r="A69" s="72">
        <v>33</v>
      </c>
      <c r="B69" s="21" t="s">
        <v>135</v>
      </c>
      <c r="C69" s="21" t="s">
        <v>36</v>
      </c>
      <c r="D69" s="21" t="s">
        <v>37</v>
      </c>
      <c r="E69" s="32">
        <f>VLOOKUP(B69,[1]Sheet1!$B$5:$I$226,7,0)</f>
        <v>41446</v>
      </c>
      <c r="F69" s="21" t="s">
        <v>136</v>
      </c>
      <c r="G69" s="22" t="s">
        <v>137</v>
      </c>
      <c r="H69" s="49" t="s">
        <v>853</v>
      </c>
      <c r="I69" s="49" t="s">
        <v>853</v>
      </c>
      <c r="J69" s="49" t="s">
        <v>853</v>
      </c>
      <c r="K69" s="49" t="s">
        <v>865</v>
      </c>
      <c r="L69" s="49" t="s">
        <v>873</v>
      </c>
      <c r="M69" s="49" t="s">
        <v>873</v>
      </c>
      <c r="N69" s="18" t="s">
        <v>875</v>
      </c>
      <c r="O69" s="49" t="s">
        <v>873</v>
      </c>
      <c r="P69" s="49" t="s">
        <v>882</v>
      </c>
      <c r="Q69" s="49" t="s">
        <v>882</v>
      </c>
      <c r="R69" s="49" t="s">
        <v>882</v>
      </c>
      <c r="S69" s="49" t="s">
        <v>882</v>
      </c>
      <c r="T69" s="49" t="s">
        <v>894</v>
      </c>
      <c r="U69" s="71" t="s">
        <v>896</v>
      </c>
      <c r="V69" s="49" t="s">
        <v>905</v>
      </c>
      <c r="W69" s="49" t="s">
        <v>905</v>
      </c>
      <c r="X69" s="49" t="s">
        <v>905</v>
      </c>
      <c r="Y69" s="49" t="s">
        <v>913</v>
      </c>
      <c r="Z69" s="49" t="s">
        <v>913</v>
      </c>
      <c r="AA69" s="49" t="s">
        <v>924</v>
      </c>
      <c r="AB69" s="18" t="s">
        <v>925</v>
      </c>
      <c r="AC69" s="49" t="s">
        <v>924</v>
      </c>
      <c r="AD69" s="49" t="s">
        <v>924</v>
      </c>
      <c r="AE69" s="49" t="s">
        <v>924</v>
      </c>
      <c r="AF69" s="49" t="s">
        <v>934</v>
      </c>
      <c r="AG69" s="49" t="s">
        <v>934</v>
      </c>
      <c r="AH69" s="49" t="s">
        <v>934</v>
      </c>
      <c r="AI69" s="18" t="s">
        <v>936</v>
      </c>
      <c r="AJ69" s="68" t="s">
        <v>947</v>
      </c>
      <c r="AK69" s="68"/>
      <c r="AL69" s="68"/>
      <c r="AM69" s="45">
        <f>ROUND(SUM(H69:AL69),2)</f>
        <v>0</v>
      </c>
      <c r="AN69" s="45">
        <f>COUNTIF(H69:AL69,"F")+COUNTIF(H69:AL69,"LV/F")*4/8+COUNTIF(H69:AL69,"F/2")*4/8</f>
        <v>0</v>
      </c>
      <c r="AO69" s="45">
        <f>COUNTIF(H69:AL69,"O")+COUNTIF(H69:AL69,"LV/O")*4/8+COUNTIF(H69:AL69,"O/2")*4/8</f>
        <v>0</v>
      </c>
      <c r="AP69" s="45">
        <f>COUNTIF(H69:AL69,$AP$4)</f>
        <v>0</v>
      </c>
      <c r="AQ69" s="45">
        <f>COUNTIF(H69:AL69,$AQ$4)</f>
        <v>0</v>
      </c>
      <c r="AR69" s="45">
        <f>COUNTIF(H69:AL69,$AR$4)</f>
        <v>0</v>
      </c>
      <c r="AS69" s="45">
        <f>COUNTIF(H69:AL69,"B")+COUNTIF(H69:AL69,"LV/B")*4/8+COUNTIF(H69:AL69,"B/2")*4/8</f>
        <v>0</v>
      </c>
      <c r="AT69" s="45">
        <f>COUNTIF(H69:AL69,"BL")+COUNTIF(H69:AL69,"LV/BL")*4/8+COUNTIF(H69:AL69,"BL/2")*4/8</f>
        <v>0</v>
      </c>
      <c r="AU69" s="45">
        <f>COUNTIF(H69:AL69,$AU$4)</f>
        <v>0</v>
      </c>
      <c r="AV69" s="45">
        <f>COUNTIF(H69:AL69,$AV$4)</f>
        <v>0</v>
      </c>
      <c r="AW69" s="45">
        <f>COUNTIF(H69:AL69,$AW$4)</f>
        <v>4</v>
      </c>
      <c r="AX69" s="45">
        <f>COUNTIF(H69:AL69,$AX$4)</f>
        <v>0</v>
      </c>
      <c r="AY69" s="45">
        <f>COUNTIF(H69:AL69,$AY$4)</f>
        <v>0</v>
      </c>
      <c r="AZ69" s="45">
        <f>COUNTIF(H69:AL69,$AZ$4)</f>
        <v>0</v>
      </c>
      <c r="BA69" s="45">
        <f>COUNTIF(H69:AL69,$BA$4)</f>
        <v>0</v>
      </c>
      <c r="BB69" s="45">
        <f>COUNTIF(H69:AL69,$BB$4)</f>
        <v>0</v>
      </c>
      <c r="BC69" s="45">
        <f>COUNTIF(H69:AL69,$BC$4)</f>
        <v>0</v>
      </c>
      <c r="BD69" s="45">
        <f>COUNTIF(H69:AL69,$BD$4)</f>
        <v>25</v>
      </c>
      <c r="BE69" s="45">
        <f>COUNTIF(H69:AL69,$BE$4)</f>
        <v>0</v>
      </c>
      <c r="BF69" s="45">
        <f>COUNTIF(H69:AL69,$BF$4)</f>
        <v>0</v>
      </c>
      <c r="BG69" s="60" t="str">
        <f>VLOOKUP(B69,[2]Analyse!$A$2:$N$255,6,0)</f>
        <v>產假</v>
      </c>
      <c r="BH69" s="60"/>
      <c r="BI69" s="54"/>
    </row>
    <row r="70" spans="1:61">
      <c r="A70" s="73"/>
      <c r="B70" s="21"/>
      <c r="C70" s="24"/>
      <c r="D70" s="24"/>
      <c r="E70" s="32"/>
      <c r="F70" s="24"/>
      <c r="G70" s="24"/>
      <c r="H70" s="49"/>
      <c r="I70" s="49"/>
      <c r="J70" s="49"/>
      <c r="K70" s="49"/>
      <c r="L70" s="49"/>
      <c r="M70" s="49"/>
      <c r="N70" s="18"/>
      <c r="O70" s="49"/>
      <c r="P70" s="49"/>
      <c r="Q70" s="49"/>
      <c r="R70" s="49"/>
      <c r="S70" s="49"/>
      <c r="T70" s="49"/>
      <c r="U70" s="71"/>
      <c r="V70" s="49"/>
      <c r="W70" s="49"/>
      <c r="X70" s="49"/>
      <c r="Y70" s="49"/>
      <c r="Z70" s="49"/>
      <c r="AA70" s="49"/>
      <c r="AB70" s="18"/>
      <c r="AC70" s="49"/>
      <c r="AD70" s="49"/>
      <c r="AE70" s="49"/>
      <c r="AF70" s="49"/>
      <c r="AG70" s="49"/>
      <c r="AH70" s="49"/>
      <c r="AI70" s="18"/>
      <c r="AJ70" s="68"/>
      <c r="AK70" s="68"/>
      <c r="AL70" s="68"/>
      <c r="AM70" s="46">
        <f>+SUM(H70:AL70)</f>
        <v>0</v>
      </c>
      <c r="AN70" s="46"/>
      <c r="AO70" s="46"/>
      <c r="AP70" s="48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54"/>
      <c r="BH70" s="60" t="str">
        <f>VLOOKUP(B69,[2]Analyse!$A$2:$N$255,5,0)</f>
        <v>GWSI-D</v>
      </c>
      <c r="BI70" s="54"/>
    </row>
    <row r="71" spans="1:61">
      <c r="A71" s="72">
        <v>34</v>
      </c>
      <c r="B71" s="21" t="s">
        <v>138</v>
      </c>
      <c r="C71" s="21" t="s">
        <v>36</v>
      </c>
      <c r="D71" s="21" t="s">
        <v>37</v>
      </c>
      <c r="E71" s="32">
        <f>VLOOKUP(B71,[1]Sheet1!$B$5:$I$226,7,0)</f>
        <v>41451</v>
      </c>
      <c r="F71" s="21" t="s">
        <v>139</v>
      </c>
      <c r="G71" s="22" t="s">
        <v>140</v>
      </c>
      <c r="H71" s="49" t="s">
        <v>855</v>
      </c>
      <c r="I71" s="49" t="s">
        <v>848</v>
      </c>
      <c r="J71" s="49" t="s">
        <v>848</v>
      </c>
      <c r="K71" s="49" t="s">
        <v>861</v>
      </c>
      <c r="L71" s="49" t="s">
        <v>870</v>
      </c>
      <c r="M71" s="49" t="s">
        <v>870</v>
      </c>
      <c r="N71" s="18" t="s">
        <v>875</v>
      </c>
      <c r="O71" s="49" t="s">
        <v>870</v>
      </c>
      <c r="P71" s="49" t="s">
        <v>878</v>
      </c>
      <c r="Q71" s="49" t="s">
        <v>878</v>
      </c>
      <c r="R71" s="49" t="s">
        <v>878</v>
      </c>
      <c r="S71" s="49" t="s">
        <v>878</v>
      </c>
      <c r="T71" s="49" t="s">
        <v>889</v>
      </c>
      <c r="U71" s="71" t="s">
        <v>896</v>
      </c>
      <c r="V71" s="49" t="s">
        <v>900</v>
      </c>
      <c r="W71" s="49" t="s">
        <v>900</v>
      </c>
      <c r="X71" s="49" t="s">
        <v>900</v>
      </c>
      <c r="Y71" s="49" t="s">
        <v>909</v>
      </c>
      <c r="Z71" s="49" t="s">
        <v>909</v>
      </c>
      <c r="AA71" s="49" t="s">
        <v>919</v>
      </c>
      <c r="AB71" s="18" t="s">
        <v>925</v>
      </c>
      <c r="AC71" s="49" t="s">
        <v>918</v>
      </c>
      <c r="AD71" s="49" t="s">
        <v>919</v>
      </c>
      <c r="AE71" s="49" t="s">
        <v>919</v>
      </c>
      <c r="AF71" s="49" t="s">
        <v>930</v>
      </c>
      <c r="AG71" s="49" t="s">
        <v>930</v>
      </c>
      <c r="AH71" s="49" t="s">
        <v>930</v>
      </c>
      <c r="AI71" s="18" t="s">
        <v>936</v>
      </c>
      <c r="AJ71" s="68" t="s">
        <v>941</v>
      </c>
      <c r="AK71" s="68"/>
      <c r="AL71" s="68"/>
      <c r="AM71" s="45">
        <f>ROUND(SUM(H71:AL71),2)</f>
        <v>0</v>
      </c>
      <c r="AN71" s="45">
        <f>COUNTIF(H71:AL71,"F")+COUNTIF(H71:AL71,"LV/F")*4/8+COUNTIF(H71:AL71,"F/2")*4/8</f>
        <v>0.5</v>
      </c>
      <c r="AO71" s="45">
        <f>COUNTIF(H71:AL71,"O")+COUNTIF(H71:AL71,"LV/O")*4/8+COUNTIF(H71:AL71,"O/2")*4/8</f>
        <v>0</v>
      </c>
      <c r="AP71" s="45">
        <f>COUNTIF(H71:AL71,$AP$4)+4/8</f>
        <v>23.5</v>
      </c>
      <c r="AQ71" s="45">
        <f>COUNTIF(H71:AL71,$AQ$4)</f>
        <v>0</v>
      </c>
      <c r="AR71" s="45">
        <f>COUNTIF(H71:AL71,$AR$4)</f>
        <v>0</v>
      </c>
      <c r="AS71" s="45">
        <f>COUNTIF(H71:AL71,"B")+COUNTIF(H71:AL71,"LV/B")*4/8+COUNTIF(H71:AL71,"B/2")*4/8</f>
        <v>0</v>
      </c>
      <c r="AT71" s="45">
        <f>COUNTIF(H71:AL71,"BL")+COUNTIF(H71:AL71,"LV/BL")*4/8+COUNTIF(H71:AL71,"BL/2")*4/8</f>
        <v>0</v>
      </c>
      <c r="AU71" s="45">
        <f>COUNTIF(H71:AL71,$AU$4)</f>
        <v>0</v>
      </c>
      <c r="AV71" s="45">
        <f>COUNTIF(H71:AL71,$AV$4)</f>
        <v>0</v>
      </c>
      <c r="AW71" s="45">
        <f>COUNTIF(H71:AL71,$AW$4)</f>
        <v>5</v>
      </c>
      <c r="AX71" s="45">
        <f>COUNTIF(H71:AL71,$AX$4)</f>
        <v>0</v>
      </c>
      <c r="AY71" s="45">
        <f>COUNTIF(H71:AL71,$AY$4)</f>
        <v>0</v>
      </c>
      <c r="AZ71" s="45">
        <f>COUNTIF(H71:AL71,$AZ$4)</f>
        <v>0</v>
      </c>
      <c r="BA71" s="45">
        <f>COUNTIF(H71:AL71,$BA$4)</f>
        <v>0</v>
      </c>
      <c r="BB71" s="45">
        <f>COUNTIF(H71:AL71,$BB$4)</f>
        <v>0</v>
      </c>
      <c r="BC71" s="45">
        <f>COUNTIF(H71:AL71,$BC$4)</f>
        <v>0</v>
      </c>
      <c r="BD71" s="45">
        <f>COUNTIF(H71:AL71,$BD$4)</f>
        <v>0</v>
      </c>
      <c r="BE71" s="45">
        <f>COUNTIF(H71:AL71,$BE$4)</f>
        <v>0</v>
      </c>
      <c r="BF71" s="45">
        <f>COUNTIF(H71:AL71,$BF$4)</f>
        <v>0</v>
      </c>
      <c r="BG71" s="60" t="str">
        <f>VLOOKUP(B71,[2]Analyse!$A$2:$N$255,6,0)</f>
        <v>正常</v>
      </c>
      <c r="BH71" s="60"/>
      <c r="BI71" s="54"/>
    </row>
    <row r="72" spans="1:61">
      <c r="A72" s="73"/>
      <c r="B72" s="21"/>
      <c r="C72" s="24"/>
      <c r="D72" s="24"/>
      <c r="E72" s="32"/>
      <c r="F72" s="24"/>
      <c r="G72" s="24"/>
      <c r="H72" s="49"/>
      <c r="I72" s="49"/>
      <c r="J72" s="49"/>
      <c r="K72" s="49"/>
      <c r="L72" s="49"/>
      <c r="M72" s="49"/>
      <c r="N72" s="18"/>
      <c r="O72" s="49"/>
      <c r="P72" s="49"/>
      <c r="Q72" s="49"/>
      <c r="R72" s="49"/>
      <c r="S72" s="49"/>
      <c r="T72" s="49"/>
      <c r="U72" s="71"/>
      <c r="V72" s="49"/>
      <c r="W72" s="49"/>
      <c r="X72" s="49"/>
      <c r="Y72" s="49"/>
      <c r="Z72" s="49"/>
      <c r="AA72" s="49"/>
      <c r="AB72" s="18"/>
      <c r="AC72" s="49"/>
      <c r="AD72" s="49"/>
      <c r="AE72" s="49"/>
      <c r="AF72" s="49"/>
      <c r="AG72" s="49"/>
      <c r="AH72" s="49"/>
      <c r="AI72" s="18"/>
      <c r="AJ72" s="68"/>
      <c r="AK72" s="68"/>
      <c r="AL72" s="68"/>
      <c r="AM72" s="46">
        <f>+SUM(H72:AL72)</f>
        <v>0</v>
      </c>
      <c r="AN72" s="46"/>
      <c r="AO72" s="46"/>
      <c r="AP72" s="48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54"/>
      <c r="BH72" s="60" t="str">
        <f>VLOOKUP(B71,[2]Analyse!$A$2:$N$255,5,0)</f>
        <v>GWSI-D</v>
      </c>
      <c r="BI72" s="54"/>
    </row>
    <row r="73" spans="1:61">
      <c r="A73" s="72">
        <v>35</v>
      </c>
      <c r="B73" s="21" t="s">
        <v>141</v>
      </c>
      <c r="C73" s="21" t="s">
        <v>36</v>
      </c>
      <c r="D73" s="21" t="s">
        <v>37</v>
      </c>
      <c r="E73" s="32">
        <f>VLOOKUP(B73,[1]Sheet1!$B$5:$I$226,7,0)</f>
        <v>41479</v>
      </c>
      <c r="F73" s="21" t="s">
        <v>142</v>
      </c>
      <c r="G73" s="22" t="s">
        <v>143</v>
      </c>
      <c r="H73" s="49" t="s">
        <v>848</v>
      </c>
      <c r="I73" s="49" t="s">
        <v>848</v>
      </c>
      <c r="J73" s="49" t="s">
        <v>848</v>
      </c>
      <c r="K73" s="49" t="s">
        <v>861</v>
      </c>
      <c r="L73" s="49" t="s">
        <v>875</v>
      </c>
      <c r="M73" s="49" t="s">
        <v>870</v>
      </c>
      <c r="N73" s="18" t="s">
        <v>870</v>
      </c>
      <c r="O73" s="49" t="s">
        <v>870</v>
      </c>
      <c r="P73" s="49" t="s">
        <v>878</v>
      </c>
      <c r="Q73" s="49" t="s">
        <v>878</v>
      </c>
      <c r="R73" s="49" t="s">
        <v>878</v>
      </c>
      <c r="S73" s="49" t="s">
        <v>884</v>
      </c>
      <c r="T73" s="49" t="s">
        <v>889</v>
      </c>
      <c r="U73" s="71" t="s">
        <v>889</v>
      </c>
      <c r="V73" s="49" t="s">
        <v>900</v>
      </c>
      <c r="W73" s="49" t="s">
        <v>900</v>
      </c>
      <c r="X73" s="49" t="s">
        <v>900</v>
      </c>
      <c r="Y73" s="49" t="s">
        <v>910</v>
      </c>
      <c r="Z73" s="49" t="s">
        <v>914</v>
      </c>
      <c r="AA73" s="49" t="s">
        <v>920</v>
      </c>
      <c r="AB73" s="18" t="s">
        <v>918</v>
      </c>
      <c r="AC73" s="49" t="s">
        <v>919</v>
      </c>
      <c r="AD73" s="49" t="s">
        <v>919</v>
      </c>
      <c r="AE73" s="49" t="s">
        <v>919</v>
      </c>
      <c r="AF73" s="49" t="s">
        <v>930</v>
      </c>
      <c r="AG73" s="49" t="s">
        <v>936</v>
      </c>
      <c r="AH73" s="49" t="s">
        <v>930</v>
      </c>
      <c r="AI73" s="18" t="s">
        <v>930</v>
      </c>
      <c r="AJ73" s="68" t="s">
        <v>941</v>
      </c>
      <c r="AK73" s="68"/>
      <c r="AL73" s="68"/>
      <c r="AM73" s="45">
        <f>ROUND(SUM(H73:AL73),2)</f>
        <v>0</v>
      </c>
      <c r="AN73" s="45">
        <f>COUNTIF(H73:AL73,"F")+COUNTIF(H73:AL73,"LV/F")*4/8+COUNTIF(H73:AL73,"F/2")*4/8</f>
        <v>2.5</v>
      </c>
      <c r="AO73" s="45">
        <f>COUNTIF(H73:AL73,"O")+COUNTIF(H73:AL73,"LV/O")*4/8+COUNTIF(H73:AL73,"O/2")*4/8</f>
        <v>0</v>
      </c>
      <c r="AP73" s="45">
        <f>COUNTIF(H73:AL73,$AP$4)+4/8</f>
        <v>22.5</v>
      </c>
      <c r="AQ73" s="45">
        <f>COUNTIF(H73:AL73,$AQ$4)</f>
        <v>0</v>
      </c>
      <c r="AR73" s="45">
        <f>COUNTIF(H73:AL73,$AR$4)</f>
        <v>0</v>
      </c>
      <c r="AS73" s="45">
        <f>COUNTIF(H73:AL73,"B")+COUNTIF(H73:AL73,"LV/B")*4/8+COUNTIF(H73:AL73,"B/2")*4/8</f>
        <v>0</v>
      </c>
      <c r="AT73" s="45">
        <f>COUNTIF(H73:AL73,"BL")+COUNTIF(H73:AL73,"LV/BL")*4/8+COUNTIF(H73:AL73,"BL/2")*4/8</f>
        <v>0</v>
      </c>
      <c r="AU73" s="45">
        <f>COUNTIF(H73:AL73,$AU$4)</f>
        <v>0</v>
      </c>
      <c r="AV73" s="45">
        <f>COUNTIF(H73:AL73,$AV$4)</f>
        <v>0</v>
      </c>
      <c r="AW73" s="45">
        <f>COUNTIF(H73:AL73,$AW$4)</f>
        <v>4</v>
      </c>
      <c r="AX73" s="45">
        <f>COUNTIF(H73:AL73,$AX$4)</f>
        <v>0</v>
      </c>
      <c r="AY73" s="45">
        <f>COUNTIF(H73:AL73,$AY$4)</f>
        <v>0</v>
      </c>
      <c r="AZ73" s="45">
        <f>COUNTIF(H73:AL73,$AZ$4)</f>
        <v>0</v>
      </c>
      <c r="BA73" s="45">
        <f>COUNTIF(H73:AL73,$BA$4)</f>
        <v>0</v>
      </c>
      <c r="BB73" s="45">
        <f>COUNTIF(H73:AL73,$BB$4)</f>
        <v>0</v>
      </c>
      <c r="BC73" s="45">
        <f>COUNTIF(H73:AL73,$BC$4)</f>
        <v>0</v>
      </c>
      <c r="BD73" s="45">
        <f>COUNTIF(H73:AL73,$BD$4)</f>
        <v>0</v>
      </c>
      <c r="BE73" s="45">
        <f>COUNTIF(H73:AL73,$BE$4)</f>
        <v>0</v>
      </c>
      <c r="BF73" s="45">
        <f>COUNTIF(H73:AL73,$BF$4)</f>
        <v>0</v>
      </c>
      <c r="BG73" s="60" t="str">
        <f>VLOOKUP(B73,[2]Analyse!$A$2:$N$255,6,0)</f>
        <v>正常</v>
      </c>
      <c r="BH73" s="60"/>
      <c r="BI73" s="54"/>
    </row>
    <row r="74" spans="1:61">
      <c r="A74" s="73"/>
      <c r="B74" s="21"/>
      <c r="C74" s="24"/>
      <c r="D74" s="24"/>
      <c r="E74" s="32"/>
      <c r="F74" s="24"/>
      <c r="G74" s="24"/>
      <c r="H74" s="49"/>
      <c r="I74" s="49"/>
      <c r="J74" s="49"/>
      <c r="K74" s="49"/>
      <c r="L74" s="49"/>
      <c r="M74" s="49"/>
      <c r="N74" s="18"/>
      <c r="O74" s="49"/>
      <c r="P74" s="49"/>
      <c r="Q74" s="49"/>
      <c r="R74" s="49"/>
      <c r="S74" s="49"/>
      <c r="T74" s="49"/>
      <c r="U74" s="71"/>
      <c r="V74" s="49"/>
      <c r="W74" s="49"/>
      <c r="X74" s="49"/>
      <c r="Y74" s="49"/>
      <c r="Z74" s="49"/>
      <c r="AA74" s="49"/>
      <c r="AB74" s="18"/>
      <c r="AC74" s="49"/>
      <c r="AD74" s="49"/>
      <c r="AE74" s="49"/>
      <c r="AF74" s="49"/>
      <c r="AG74" s="49"/>
      <c r="AH74" s="49"/>
      <c r="AI74" s="18"/>
      <c r="AJ74" s="68"/>
      <c r="AK74" s="68"/>
      <c r="AL74" s="68"/>
      <c r="AM74" s="46">
        <f>+SUM(H74:AL74)</f>
        <v>0</v>
      </c>
      <c r="AN74" s="46"/>
      <c r="AO74" s="46"/>
      <c r="AP74" s="48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54"/>
      <c r="BH74" s="60" t="str">
        <f>VLOOKUP(B73,[2]Analyse!$A$2:$N$255,5,0)</f>
        <v>GWSI-D</v>
      </c>
      <c r="BI74" s="54"/>
    </row>
    <row r="75" spans="1:61">
      <c r="A75" s="72">
        <v>36</v>
      </c>
      <c r="B75" s="21" t="s">
        <v>144</v>
      </c>
      <c r="C75" s="21" t="s">
        <v>36</v>
      </c>
      <c r="D75" s="21" t="s">
        <v>37</v>
      </c>
      <c r="E75" s="32">
        <f>VLOOKUP(B75,[1]Sheet1!$B$5:$I$226,7,0)</f>
        <v>41495</v>
      </c>
      <c r="F75" s="21" t="s">
        <v>145</v>
      </c>
      <c r="G75" s="22" t="s">
        <v>146</v>
      </c>
      <c r="H75" s="49" t="s">
        <v>855</v>
      </c>
      <c r="I75" s="49" t="s">
        <v>848</v>
      </c>
      <c r="J75" s="49" t="s">
        <v>848</v>
      </c>
      <c r="K75" s="49" t="s">
        <v>861</v>
      </c>
      <c r="L75" s="49" t="s">
        <v>870</v>
      </c>
      <c r="M75" s="49" t="s">
        <v>870</v>
      </c>
      <c r="N75" s="18" t="s">
        <v>870</v>
      </c>
      <c r="O75" s="49" t="s">
        <v>875</v>
      </c>
      <c r="P75" s="49" t="s">
        <v>880</v>
      </c>
      <c r="Q75" s="49" t="s">
        <v>880</v>
      </c>
      <c r="R75" s="49" t="s">
        <v>878</v>
      </c>
      <c r="S75" s="49" t="s">
        <v>878</v>
      </c>
      <c r="T75" s="49" t="s">
        <v>889</v>
      </c>
      <c r="U75" s="71" t="s">
        <v>889</v>
      </c>
      <c r="V75" s="49" t="s">
        <v>906</v>
      </c>
      <c r="W75" s="49" t="s">
        <v>901</v>
      </c>
      <c r="X75" s="49" t="s">
        <v>900</v>
      </c>
      <c r="Y75" s="49" t="s">
        <v>909</v>
      </c>
      <c r="Z75" s="49" t="s">
        <v>909</v>
      </c>
      <c r="AA75" s="49" t="s">
        <v>919</v>
      </c>
      <c r="AB75" s="18" t="s">
        <v>919</v>
      </c>
      <c r="AC75" s="49" t="s">
        <v>925</v>
      </c>
      <c r="AD75" s="49" t="s">
        <v>920</v>
      </c>
      <c r="AE75" s="49" t="s">
        <v>919</v>
      </c>
      <c r="AF75" s="49" t="s">
        <v>930</v>
      </c>
      <c r="AG75" s="49" t="s">
        <v>930</v>
      </c>
      <c r="AH75" s="49" t="s">
        <v>930</v>
      </c>
      <c r="AI75" s="18" t="s">
        <v>930</v>
      </c>
      <c r="AJ75" s="68" t="s">
        <v>948</v>
      </c>
      <c r="AK75" s="68"/>
      <c r="AL75" s="68"/>
      <c r="AM75" s="45">
        <f>ROUND(SUM(H75:AL75),2)</f>
        <v>0</v>
      </c>
      <c r="AN75" s="45">
        <f>COUNTIF(H75:AL75,"F")+COUNTIF(H75:AL75,"LV/F")*4/8+COUNTIF(H75:AL75,"F/2")*4/8</f>
        <v>4</v>
      </c>
      <c r="AO75" s="45">
        <f>COUNTIF(H75:AL75,"O")+COUNTIF(H75:AL75,"LV/O")*4/8+COUNTIF(H75:AL75,"O/2")*4/8</f>
        <v>0</v>
      </c>
      <c r="AP75" s="45">
        <f>COUNTIF(H75:AL75,$AP$4)</f>
        <v>20</v>
      </c>
      <c r="AQ75" s="45">
        <f>COUNTIF(H75:AL75,$AQ$4)</f>
        <v>0</v>
      </c>
      <c r="AR75" s="45">
        <f>COUNTIF(H75:AL75,$AR$4)</f>
        <v>0</v>
      </c>
      <c r="AS75" s="45">
        <f>COUNTIF(H75:AL75,"B")+COUNTIF(H75:AL75,"LV/B")*4/8+COUNTIF(H75:AL75,"B/2")*4/8</f>
        <v>0</v>
      </c>
      <c r="AT75" s="45">
        <f>COUNTIF(H75:AL75,"BL")+COUNTIF(H75:AL75,"LV/BL")*4/8+COUNTIF(H75:AL75,"BL/2")*4/8</f>
        <v>0</v>
      </c>
      <c r="AU75" s="45">
        <f>COUNTIF(H75:AL75,$AU$4)</f>
        <v>0</v>
      </c>
      <c r="AV75" s="45">
        <f>COUNTIF(H75:AL75,$AV$4)</f>
        <v>0</v>
      </c>
      <c r="AW75" s="45">
        <f>COUNTIF(H75:AL75,$AW$4)</f>
        <v>5</v>
      </c>
      <c r="AX75" s="45">
        <f>COUNTIF(H75:AL75,$AX$4)</f>
        <v>0</v>
      </c>
      <c r="AY75" s="45">
        <f>COUNTIF(H75:AL75,$AY$4)</f>
        <v>0</v>
      </c>
      <c r="AZ75" s="45">
        <f>COUNTIF(H75:AL75,$AZ$4)</f>
        <v>0</v>
      </c>
      <c r="BA75" s="45">
        <f>COUNTIF(H75:AL75,$BA$4)</f>
        <v>0</v>
      </c>
      <c r="BB75" s="45">
        <f>COUNTIF(H75:AL75,$BB$4)</f>
        <v>0</v>
      </c>
      <c r="BC75" s="45">
        <f>COUNTIF(H75:AL75,$BC$4)</f>
        <v>0</v>
      </c>
      <c r="BD75" s="45">
        <f>COUNTIF(H75:AL75,$BD$4)</f>
        <v>0</v>
      </c>
      <c r="BE75" s="45">
        <f>COUNTIF(H75:AL75,$BE$4)</f>
        <v>0</v>
      </c>
      <c r="BF75" s="45">
        <f>COUNTIF(H75:AL75,$BF$4)</f>
        <v>0</v>
      </c>
      <c r="BG75" s="60" t="str">
        <f>VLOOKUP(B75,[2]Analyse!$A$2:$N$255,6,0)</f>
        <v>輪班休息</v>
      </c>
      <c r="BH75" s="60"/>
      <c r="BI75" s="54"/>
    </row>
    <row r="76" spans="1:61">
      <c r="A76" s="73"/>
      <c r="B76" s="21"/>
      <c r="C76" s="24"/>
      <c r="D76" s="24"/>
      <c r="E76" s="32"/>
      <c r="F76" s="24"/>
      <c r="G76" s="24"/>
      <c r="H76" s="49"/>
      <c r="I76" s="49"/>
      <c r="J76" s="49"/>
      <c r="K76" s="49"/>
      <c r="L76" s="49"/>
      <c r="M76" s="49"/>
      <c r="N76" s="18"/>
      <c r="O76" s="49"/>
      <c r="P76" s="49"/>
      <c r="Q76" s="49"/>
      <c r="R76" s="49"/>
      <c r="S76" s="49"/>
      <c r="T76" s="49"/>
      <c r="U76" s="71"/>
      <c r="V76" s="49"/>
      <c r="W76" s="49"/>
      <c r="X76" s="49"/>
      <c r="Y76" s="49"/>
      <c r="Z76" s="49"/>
      <c r="AA76" s="49"/>
      <c r="AB76" s="18"/>
      <c r="AC76" s="49"/>
      <c r="AD76" s="49"/>
      <c r="AE76" s="49"/>
      <c r="AF76" s="49"/>
      <c r="AG76" s="49"/>
      <c r="AH76" s="49"/>
      <c r="AI76" s="18"/>
      <c r="AJ76" s="68"/>
      <c r="AK76" s="68"/>
      <c r="AL76" s="68"/>
      <c r="AM76" s="46">
        <f>+SUM(H76:AL76)</f>
        <v>0</v>
      </c>
      <c r="AN76" s="46"/>
      <c r="AO76" s="46"/>
      <c r="AP76" s="48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54"/>
      <c r="BH76" s="60" t="str">
        <f>VLOOKUP(B75,[2]Analyse!$A$2:$N$255,5,0)</f>
        <v>GWSI-D</v>
      </c>
      <c r="BI76" s="54"/>
    </row>
    <row r="77" spans="1:61">
      <c r="A77" s="72">
        <v>37</v>
      </c>
      <c r="B77" s="21" t="s">
        <v>147</v>
      </c>
      <c r="C77" s="21" t="s">
        <v>36</v>
      </c>
      <c r="D77" s="21" t="s">
        <v>37</v>
      </c>
      <c r="E77" s="32">
        <f>VLOOKUP(B77,[1]Sheet1!$B$5:$I$226,7,0)</f>
        <v>41495</v>
      </c>
      <c r="F77" s="21" t="s">
        <v>148</v>
      </c>
      <c r="G77" s="22" t="s">
        <v>149</v>
      </c>
      <c r="H77" s="49" t="s">
        <v>848</v>
      </c>
      <c r="I77" s="49" t="s">
        <v>848</v>
      </c>
      <c r="J77" s="49" t="s">
        <v>848</v>
      </c>
      <c r="K77" s="49" t="s">
        <v>867</v>
      </c>
      <c r="L77" s="49" t="s">
        <v>870</v>
      </c>
      <c r="M77" s="49" t="s">
        <v>870</v>
      </c>
      <c r="N77" s="18" t="s">
        <v>870</v>
      </c>
      <c r="O77" s="49" t="s">
        <v>870</v>
      </c>
      <c r="P77" s="49" t="s">
        <v>878</v>
      </c>
      <c r="Q77" s="49" t="s">
        <v>878</v>
      </c>
      <c r="R77" s="49" t="s">
        <v>884</v>
      </c>
      <c r="S77" s="49" t="s">
        <v>878</v>
      </c>
      <c r="T77" s="49" t="s">
        <v>889</v>
      </c>
      <c r="U77" s="71" t="s">
        <v>889</v>
      </c>
      <c r="V77" s="49" t="s">
        <v>900</v>
      </c>
      <c r="W77" s="49" t="s">
        <v>900</v>
      </c>
      <c r="X77" s="49" t="s">
        <v>900</v>
      </c>
      <c r="Y77" s="49" t="s">
        <v>914</v>
      </c>
      <c r="Z77" s="49" t="s">
        <v>909</v>
      </c>
      <c r="AA77" s="49" t="s">
        <v>919</v>
      </c>
      <c r="AB77" s="18" t="s">
        <v>919</v>
      </c>
      <c r="AC77" s="49" t="s">
        <v>919</v>
      </c>
      <c r="AD77" s="49" t="s">
        <v>919</v>
      </c>
      <c r="AE77" s="49" t="s">
        <v>919</v>
      </c>
      <c r="AF77" s="49" t="s">
        <v>936</v>
      </c>
      <c r="AG77" s="49" t="s">
        <v>930</v>
      </c>
      <c r="AH77" s="49" t="s">
        <v>930</v>
      </c>
      <c r="AI77" s="18" t="s">
        <v>930</v>
      </c>
      <c r="AJ77" s="68" t="s">
        <v>941</v>
      </c>
      <c r="AK77" s="68"/>
      <c r="AL77" s="68"/>
      <c r="AM77" s="45">
        <f>ROUND(SUM(H77:AL77),2)</f>
        <v>0</v>
      </c>
      <c r="AN77" s="45">
        <f>COUNTIF(H77:AL77,"F")+COUNTIF(H77:AL77,"LV/F")*4/8+COUNTIF(H77:AL77,"F/2")*4/8</f>
        <v>0</v>
      </c>
      <c r="AO77" s="45">
        <f>COUNTIF(H77:AL77,"O")+COUNTIF(H77:AL77,"LV/O")*4/8+COUNTIF(H77:AL77,"O/2")*4/8</f>
        <v>0</v>
      </c>
      <c r="AP77" s="45">
        <f>COUNTIF(H77:AL77,$AP$4)</f>
        <v>25</v>
      </c>
      <c r="AQ77" s="45">
        <f>COUNTIF(H77:AL77,$AQ$4)</f>
        <v>0</v>
      </c>
      <c r="AR77" s="45">
        <f>COUNTIF(H77:AL77,$AR$4)</f>
        <v>0</v>
      </c>
      <c r="AS77" s="45">
        <f>COUNTIF(H77:AL77,"B")+COUNTIF(H77:AL77,"LV/B")*4/8+COUNTIF(H77:AL77,"B/2")*4/8</f>
        <v>0</v>
      </c>
      <c r="AT77" s="45">
        <f>COUNTIF(H77:AL77,"BL")+COUNTIF(H77:AL77,"LV/BL")*4/8+COUNTIF(H77:AL77,"BL/2")*4/8</f>
        <v>0</v>
      </c>
      <c r="AU77" s="45">
        <f>COUNTIF(H77:AL77,$AU$4)</f>
        <v>0</v>
      </c>
      <c r="AV77" s="45">
        <f>COUNTIF(H77:AL77,$AV$4)</f>
        <v>0</v>
      </c>
      <c r="AW77" s="45">
        <f>COUNTIF(H77:AL77,$AW$4)</f>
        <v>4</v>
      </c>
      <c r="AX77" s="45">
        <f>COUNTIF(H77:AL77,$AX$4)</f>
        <v>0</v>
      </c>
      <c r="AY77" s="45">
        <f>COUNTIF(H77:AL77,$AY$4)</f>
        <v>0</v>
      </c>
      <c r="AZ77" s="45">
        <f>COUNTIF(H77:AL77,$AZ$4)</f>
        <v>0</v>
      </c>
      <c r="BA77" s="45">
        <f>COUNTIF(H77:AL77,$BA$4)</f>
        <v>0</v>
      </c>
      <c r="BB77" s="45">
        <f>COUNTIF(H77:AL77,$BB$4)</f>
        <v>0</v>
      </c>
      <c r="BC77" s="45">
        <f>COUNTIF(H77:AL77,$BC$4)</f>
        <v>0</v>
      </c>
      <c r="BD77" s="45">
        <f>COUNTIF(H77:AL77,$BD$4)</f>
        <v>0</v>
      </c>
      <c r="BE77" s="45">
        <f>COUNTIF(H77:AL77,$BE$4)</f>
        <v>0</v>
      </c>
      <c r="BF77" s="45">
        <f>COUNTIF(H77:AL77,$BF$4)</f>
        <v>0</v>
      </c>
      <c r="BG77" s="60" t="str">
        <f>VLOOKUP(B77,[2]Analyse!$A$2:$N$255,6,0)</f>
        <v>正常</v>
      </c>
      <c r="BH77" s="60"/>
      <c r="BI77" s="54"/>
    </row>
    <row r="78" spans="1:61">
      <c r="A78" s="73"/>
      <c r="B78" s="21"/>
      <c r="C78" s="24"/>
      <c r="D78" s="24"/>
      <c r="E78" s="32"/>
      <c r="F78" s="24"/>
      <c r="G78" s="24"/>
      <c r="H78" s="49">
        <v>5.5</v>
      </c>
      <c r="I78" s="49">
        <v>5.5</v>
      </c>
      <c r="J78" s="49">
        <v>5.5</v>
      </c>
      <c r="K78" s="49"/>
      <c r="L78" s="49">
        <v>5.5</v>
      </c>
      <c r="M78" s="49">
        <v>5.5</v>
      </c>
      <c r="N78" s="18">
        <v>5.5</v>
      </c>
      <c r="O78" s="49">
        <v>5.5</v>
      </c>
      <c r="P78" s="49">
        <v>5.5</v>
      </c>
      <c r="Q78" s="49">
        <v>5.5</v>
      </c>
      <c r="R78" s="49"/>
      <c r="S78" s="49">
        <v>5.5</v>
      </c>
      <c r="T78" s="49">
        <v>5.5</v>
      </c>
      <c r="U78" s="71">
        <v>5.5</v>
      </c>
      <c r="V78" s="49">
        <v>5.5</v>
      </c>
      <c r="W78" s="49">
        <v>5.5</v>
      </c>
      <c r="X78" s="49">
        <v>5.5</v>
      </c>
      <c r="Y78" s="49"/>
      <c r="Z78" s="49">
        <v>5.5</v>
      </c>
      <c r="AA78" s="49">
        <v>5.5</v>
      </c>
      <c r="AB78" s="18">
        <v>5.5</v>
      </c>
      <c r="AC78" s="49">
        <v>5.5</v>
      </c>
      <c r="AD78" s="49">
        <v>5.5</v>
      </c>
      <c r="AE78" s="49">
        <v>5.5</v>
      </c>
      <c r="AF78" s="49"/>
      <c r="AG78" s="49">
        <v>5.5</v>
      </c>
      <c r="AH78" s="49">
        <v>5.5</v>
      </c>
      <c r="AI78" s="18">
        <v>5.5</v>
      </c>
      <c r="AJ78" s="68">
        <v>5.5</v>
      </c>
      <c r="AK78" s="68"/>
      <c r="AL78" s="68"/>
      <c r="AM78" s="46">
        <f>+SUM(H78:AL78)</f>
        <v>137.5</v>
      </c>
      <c r="AN78" s="46"/>
      <c r="AO78" s="46"/>
      <c r="AP78" s="48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54"/>
      <c r="BH78" s="60" t="str">
        <f>VLOOKUP(B77,[2]Analyse!$A$2:$N$255,5,0)</f>
        <v>N</v>
      </c>
      <c r="BI78" s="54"/>
    </row>
    <row r="79" spans="1:61">
      <c r="A79" s="72">
        <v>38</v>
      </c>
      <c r="B79" s="21" t="s">
        <v>150</v>
      </c>
      <c r="C79" s="21" t="s">
        <v>36</v>
      </c>
      <c r="D79" s="21" t="s">
        <v>37</v>
      </c>
      <c r="E79" s="32" t="str">
        <f>VLOOKUP(B79,[1]Sheet1!$B$5:$I$226,7,0)</f>
        <v>2013/08/14</v>
      </c>
      <c r="F79" s="21" t="s">
        <v>151</v>
      </c>
      <c r="G79" s="22" t="s">
        <v>152</v>
      </c>
      <c r="H79" s="49" t="s">
        <v>848</v>
      </c>
      <c r="I79" s="49" t="s">
        <v>848</v>
      </c>
      <c r="J79" s="49" t="s">
        <v>848</v>
      </c>
      <c r="K79" s="49" t="s">
        <v>861</v>
      </c>
      <c r="L79" s="49" t="s">
        <v>870</v>
      </c>
      <c r="M79" s="49" t="s">
        <v>875</v>
      </c>
      <c r="N79" s="18" t="s">
        <v>870</v>
      </c>
      <c r="O79" s="49" t="s">
        <v>870</v>
      </c>
      <c r="P79" s="49" t="s">
        <v>878</v>
      </c>
      <c r="Q79" s="49" t="s">
        <v>880</v>
      </c>
      <c r="R79" s="49" t="s">
        <v>880</v>
      </c>
      <c r="S79" s="49" t="s">
        <v>880</v>
      </c>
      <c r="T79" s="49" t="s">
        <v>896</v>
      </c>
      <c r="U79" s="71" t="s">
        <v>889</v>
      </c>
      <c r="V79" s="49" t="s">
        <v>900</v>
      </c>
      <c r="W79" s="49" t="s">
        <v>900</v>
      </c>
      <c r="X79" s="49" t="s">
        <v>900</v>
      </c>
      <c r="Y79" s="49" t="s">
        <v>909</v>
      </c>
      <c r="Z79" s="49" t="s">
        <v>909</v>
      </c>
      <c r="AA79" s="49" t="s">
        <v>925</v>
      </c>
      <c r="AB79" s="18" t="s">
        <v>919</v>
      </c>
      <c r="AC79" s="49" t="s">
        <v>919</v>
      </c>
      <c r="AD79" s="49" t="s">
        <v>919</v>
      </c>
      <c r="AE79" s="49" t="s">
        <v>919</v>
      </c>
      <c r="AF79" s="49" t="s">
        <v>930</v>
      </c>
      <c r="AG79" s="49" t="s">
        <v>930</v>
      </c>
      <c r="AH79" s="49" t="s">
        <v>936</v>
      </c>
      <c r="AI79" s="18" t="s">
        <v>930</v>
      </c>
      <c r="AJ79" s="68" t="s">
        <v>941</v>
      </c>
      <c r="AK79" s="68"/>
      <c r="AL79" s="68"/>
      <c r="AM79" s="45">
        <f>ROUND(SUM(H79:AL79),2)</f>
        <v>0</v>
      </c>
      <c r="AN79" s="45">
        <f>COUNTIF(H79:AL79,"F")+COUNTIF(H79:AL79,"LV/F")*4/8+COUNTIF(H79:AL79,"F/2")*4/8</f>
        <v>3</v>
      </c>
      <c r="AO79" s="45">
        <f>COUNTIF(H79:AL79,"O")+COUNTIF(H79:AL79,"LV/O")*4/8+COUNTIF(H79:AL79,"O/2")*4/8</f>
        <v>0</v>
      </c>
      <c r="AP79" s="45">
        <f>COUNTIF(H79:AL79,$AP$4)</f>
        <v>22</v>
      </c>
      <c r="AQ79" s="45">
        <f>COUNTIF(H79:AL79,$AQ$4)</f>
        <v>0</v>
      </c>
      <c r="AR79" s="45">
        <f>COUNTIF(H79:AL79,$AR$4)</f>
        <v>0</v>
      </c>
      <c r="AS79" s="45">
        <f>COUNTIF(H79:AL79,"B")+COUNTIF(H79:AL79,"LV/B")*4/8+COUNTIF(H79:AL79,"B/2")*4/8</f>
        <v>0</v>
      </c>
      <c r="AT79" s="45">
        <f>COUNTIF(H79:AL79,"BL")+COUNTIF(H79:AL79,"LV/BL")*4/8+COUNTIF(H79:AL79,"BL/2")*4/8</f>
        <v>0</v>
      </c>
      <c r="AU79" s="45">
        <f>COUNTIF(H79:AL79,$AU$4)</f>
        <v>0</v>
      </c>
      <c r="AV79" s="45">
        <f>COUNTIF(H79:AL79,$AV$4)</f>
        <v>0</v>
      </c>
      <c r="AW79" s="45">
        <f>COUNTIF(H79:AL79,$AW$4)</f>
        <v>4</v>
      </c>
      <c r="AX79" s="45">
        <f>COUNTIF(H79:AL79,$AX$4)</f>
        <v>0</v>
      </c>
      <c r="AY79" s="45">
        <f>COUNTIF(H79:AL79,$AY$4)</f>
        <v>0</v>
      </c>
      <c r="AZ79" s="45">
        <f>COUNTIF(H79:AL79,$AZ$4)</f>
        <v>0</v>
      </c>
      <c r="BA79" s="45">
        <f>COUNTIF(H79:AL79,$BA$4)</f>
        <v>0</v>
      </c>
      <c r="BB79" s="45">
        <f>COUNTIF(H79:AL79,$BB$4)</f>
        <v>0</v>
      </c>
      <c r="BC79" s="45">
        <f>COUNTIF(H79:AL79,$BC$4)</f>
        <v>0</v>
      </c>
      <c r="BD79" s="45">
        <f>COUNTIF(H79:AL79,$BD$4)</f>
        <v>0</v>
      </c>
      <c r="BE79" s="45">
        <f>COUNTIF(H79:AL79,$BE$4)</f>
        <v>0</v>
      </c>
      <c r="BF79" s="45">
        <f>COUNTIF(H79:AL79,$BF$4)</f>
        <v>0</v>
      </c>
      <c r="BG79" s="60" t="str">
        <f>VLOOKUP(B79,[2]Analyse!$A$2:$N$255,6,0)</f>
        <v>正常</v>
      </c>
      <c r="BH79" s="60"/>
      <c r="BI79" s="54"/>
    </row>
    <row r="80" spans="1:61">
      <c r="A80" s="73"/>
      <c r="B80" s="21"/>
      <c r="C80" s="24"/>
      <c r="D80" s="24"/>
      <c r="E80" s="32"/>
      <c r="F80" s="24"/>
      <c r="G80" s="24"/>
      <c r="H80" s="49"/>
      <c r="I80" s="49"/>
      <c r="J80" s="49"/>
      <c r="K80" s="49"/>
      <c r="L80" s="49"/>
      <c r="M80" s="49"/>
      <c r="N80" s="18"/>
      <c r="O80" s="49"/>
      <c r="P80" s="49"/>
      <c r="Q80" s="49"/>
      <c r="R80" s="49"/>
      <c r="S80" s="49"/>
      <c r="T80" s="49"/>
      <c r="U80" s="71"/>
      <c r="V80" s="49"/>
      <c r="W80" s="49"/>
      <c r="X80" s="49"/>
      <c r="Y80" s="49"/>
      <c r="Z80" s="49"/>
      <c r="AA80" s="49"/>
      <c r="AB80" s="18"/>
      <c r="AC80" s="49"/>
      <c r="AD80" s="49"/>
      <c r="AE80" s="49"/>
      <c r="AF80" s="49"/>
      <c r="AG80" s="49"/>
      <c r="AH80" s="49"/>
      <c r="AI80" s="18"/>
      <c r="AJ80" s="68"/>
      <c r="AK80" s="68"/>
      <c r="AL80" s="68"/>
      <c r="AM80" s="46">
        <f>+SUM(H80:AL80)</f>
        <v>0</v>
      </c>
      <c r="AN80" s="46"/>
      <c r="AO80" s="46"/>
      <c r="AP80" s="48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54"/>
      <c r="BH80" s="60" t="str">
        <f>VLOOKUP(B79,[2]Analyse!$A$2:$N$255,5,0)</f>
        <v>GWSI-D</v>
      </c>
      <c r="BI80" s="54"/>
    </row>
    <row r="81" spans="1:61">
      <c r="A81" s="72">
        <v>39</v>
      </c>
      <c r="B81" s="21" t="s">
        <v>153</v>
      </c>
      <c r="C81" s="21" t="s">
        <v>36</v>
      </c>
      <c r="D81" s="21" t="s">
        <v>37</v>
      </c>
      <c r="E81" s="32" t="str">
        <f>VLOOKUP(B81,[1]Sheet1!$B$5:$I$226,7,0)</f>
        <v>2013/09/23</v>
      </c>
      <c r="F81" s="21" t="s">
        <v>154</v>
      </c>
      <c r="G81" s="22" t="s">
        <v>155</v>
      </c>
      <c r="H81" s="49" t="s">
        <v>848</v>
      </c>
      <c r="I81" s="49" t="s">
        <v>848</v>
      </c>
      <c r="J81" s="49" t="s">
        <v>848</v>
      </c>
      <c r="K81" s="49" t="s">
        <v>862</v>
      </c>
      <c r="L81" s="49" t="s">
        <v>869</v>
      </c>
      <c r="M81" s="49" t="s">
        <v>869</v>
      </c>
      <c r="N81" s="18" t="s">
        <v>875</v>
      </c>
      <c r="O81" s="49" t="s">
        <v>870</v>
      </c>
      <c r="P81" s="49" t="s">
        <v>878</v>
      </c>
      <c r="Q81" s="49" t="s">
        <v>878</v>
      </c>
      <c r="R81" s="49" t="s">
        <v>878</v>
      </c>
      <c r="S81" s="49" t="s">
        <v>878</v>
      </c>
      <c r="T81" s="49" t="s">
        <v>889</v>
      </c>
      <c r="U81" s="71" t="s">
        <v>896</v>
      </c>
      <c r="V81" s="49" t="s">
        <v>900</v>
      </c>
      <c r="W81" s="49" t="s">
        <v>900</v>
      </c>
      <c r="X81" s="49" t="s">
        <v>900</v>
      </c>
      <c r="Y81" s="49" t="s">
        <v>909</v>
      </c>
      <c r="Z81" s="49" t="s">
        <v>909</v>
      </c>
      <c r="AA81" s="49" t="s">
        <v>919</v>
      </c>
      <c r="AB81" s="18" t="s">
        <v>925</v>
      </c>
      <c r="AC81" s="49" t="s">
        <v>919</v>
      </c>
      <c r="AD81" s="49" t="s">
        <v>919</v>
      </c>
      <c r="AE81" s="49" t="s">
        <v>919</v>
      </c>
      <c r="AF81" s="49" t="s">
        <v>930</v>
      </c>
      <c r="AG81" s="49" t="s">
        <v>930</v>
      </c>
      <c r="AH81" s="49" t="s">
        <v>930</v>
      </c>
      <c r="AI81" s="18" t="s">
        <v>936</v>
      </c>
      <c r="AJ81" s="68" t="s">
        <v>941</v>
      </c>
      <c r="AK81" s="68"/>
      <c r="AL81" s="68"/>
      <c r="AM81" s="45">
        <f>ROUND(SUM(H81:AL81),2)</f>
        <v>0</v>
      </c>
      <c r="AN81" s="45">
        <f>COUNTIF(H81:AL81,"F")+COUNTIF(H81:AL81,"LV/F")*4/8+COUNTIF(H81:AL81,"F/2")*4/8</f>
        <v>2</v>
      </c>
      <c r="AO81" s="45">
        <f>COUNTIF(H81:AL81,"O")+COUNTIF(H81:AL81,"LV/O")*4/8+COUNTIF(H81:AL81,"O/2")*4/8</f>
        <v>0</v>
      </c>
      <c r="AP81" s="45">
        <f>COUNTIF(H81:AL81,$AP$4)+4/8+4/8</f>
        <v>23</v>
      </c>
      <c r="AQ81" s="45">
        <f>COUNTIF(H81:AL81,$AQ$4)</f>
        <v>0</v>
      </c>
      <c r="AR81" s="45">
        <f>COUNTIF(H81:AL81,$AR$4)</f>
        <v>0</v>
      </c>
      <c r="AS81" s="45">
        <f>COUNTIF(H81:AL81,"B")+COUNTIF(H81:AL81,"LV/B")*4/8+COUNTIF(H81:AL81,"B/2")*4/8</f>
        <v>0</v>
      </c>
      <c r="AT81" s="45">
        <f>COUNTIF(H81:AL81,"BL")+COUNTIF(H81:AL81,"LV/BL")*4/8+COUNTIF(H81:AL81,"BL/2")*4/8</f>
        <v>0</v>
      </c>
      <c r="AU81" s="45">
        <f>COUNTIF(H81:AL81,$AU$4)</f>
        <v>0</v>
      </c>
      <c r="AV81" s="45">
        <f>COUNTIF(H81:AL81,$AV$4)</f>
        <v>0</v>
      </c>
      <c r="AW81" s="45">
        <f>COUNTIF(H81:AL81,$AW$4)</f>
        <v>4</v>
      </c>
      <c r="AX81" s="45">
        <f>COUNTIF(H81:AL81,$AX$4)</f>
        <v>0</v>
      </c>
      <c r="AY81" s="45">
        <f>COUNTIF(H81:AL81,$AY$4)</f>
        <v>0</v>
      </c>
      <c r="AZ81" s="45">
        <f>COUNTIF(H81:AL81,$AZ$4)</f>
        <v>0</v>
      </c>
      <c r="BA81" s="45">
        <f>COUNTIF(H81:AL81,$BA$4)</f>
        <v>0</v>
      </c>
      <c r="BB81" s="45">
        <f>COUNTIF(H81:AL81,$BB$4)</f>
        <v>0</v>
      </c>
      <c r="BC81" s="45">
        <f>COUNTIF(H81:AL81,$BC$4)</f>
        <v>0</v>
      </c>
      <c r="BD81" s="45">
        <f>COUNTIF(H81:AL81,$BD$4)</f>
        <v>0</v>
      </c>
      <c r="BE81" s="45">
        <f>COUNTIF(H81:AL81,$BE$4)</f>
        <v>0</v>
      </c>
      <c r="BF81" s="45">
        <f>COUNTIF(H81:AL81,$BF$4)</f>
        <v>0</v>
      </c>
      <c r="BG81" s="60" t="str">
        <f>VLOOKUP(B81,[2]Analyse!$A$2:$N$255,6,0)</f>
        <v>正常</v>
      </c>
      <c r="BH81" s="60"/>
      <c r="BI81" s="54"/>
    </row>
    <row r="82" spans="1:61">
      <c r="A82" s="73"/>
      <c r="B82" s="21"/>
      <c r="C82" s="24"/>
      <c r="D82" s="24"/>
      <c r="E82" s="32"/>
      <c r="F82" s="24"/>
      <c r="G82" s="24"/>
      <c r="H82" s="49"/>
      <c r="I82" s="49"/>
      <c r="J82" s="49"/>
      <c r="K82" s="49"/>
      <c r="L82" s="49"/>
      <c r="M82" s="49"/>
      <c r="N82" s="18"/>
      <c r="O82" s="49"/>
      <c r="P82" s="49"/>
      <c r="Q82" s="49"/>
      <c r="R82" s="49"/>
      <c r="S82" s="49"/>
      <c r="T82" s="49"/>
      <c r="U82" s="71"/>
      <c r="V82" s="49"/>
      <c r="W82" s="49"/>
      <c r="X82" s="49"/>
      <c r="Y82" s="49"/>
      <c r="Z82" s="49"/>
      <c r="AA82" s="49"/>
      <c r="AB82" s="18"/>
      <c r="AC82" s="49"/>
      <c r="AD82" s="49"/>
      <c r="AE82" s="49"/>
      <c r="AF82" s="49"/>
      <c r="AG82" s="49"/>
      <c r="AH82" s="49"/>
      <c r="AI82" s="18"/>
      <c r="AJ82" s="68"/>
      <c r="AK82" s="68"/>
      <c r="AL82" s="68"/>
      <c r="AM82" s="46">
        <f>+SUM(H82:AL82)</f>
        <v>0</v>
      </c>
      <c r="AN82" s="46"/>
      <c r="AO82" s="46"/>
      <c r="AP82" s="48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54"/>
      <c r="BH82" s="60" t="str">
        <f>VLOOKUP(B81,[2]Analyse!$A$2:$N$255,5,0)</f>
        <v>隨縣班</v>
      </c>
      <c r="BI82" s="54"/>
    </row>
    <row r="83" spans="1:61">
      <c r="A83" s="72">
        <v>40</v>
      </c>
      <c r="B83" s="21" t="s">
        <v>156</v>
      </c>
      <c r="C83" s="21" t="s">
        <v>36</v>
      </c>
      <c r="D83" s="21" t="s">
        <v>37</v>
      </c>
      <c r="E83" s="32" t="str">
        <f>VLOOKUP(B83,[1]Sheet1!$B$5:$I$226,7,0)</f>
        <v>2013/10/02</v>
      </c>
      <c r="F83" s="21" t="s">
        <v>157</v>
      </c>
      <c r="G83" s="22" t="s">
        <v>158</v>
      </c>
      <c r="H83" s="49" t="s">
        <v>848</v>
      </c>
      <c r="I83" s="49" t="s">
        <v>848</v>
      </c>
      <c r="J83" s="49" t="s">
        <v>848</v>
      </c>
      <c r="K83" s="49" t="s">
        <v>861</v>
      </c>
      <c r="L83" s="49" t="s">
        <v>870</v>
      </c>
      <c r="M83" s="49" t="s">
        <v>875</v>
      </c>
      <c r="N83" s="18" t="s">
        <v>870</v>
      </c>
      <c r="O83" s="49" t="s">
        <v>870</v>
      </c>
      <c r="P83" s="49" t="s">
        <v>878</v>
      </c>
      <c r="Q83" s="49" t="s">
        <v>878</v>
      </c>
      <c r="R83" s="49" t="s">
        <v>878</v>
      </c>
      <c r="S83" s="49" t="s">
        <v>878</v>
      </c>
      <c r="T83" s="49" t="s">
        <v>896</v>
      </c>
      <c r="U83" s="71" t="s">
        <v>889</v>
      </c>
      <c r="V83" s="49" t="s">
        <v>900</v>
      </c>
      <c r="W83" s="49" t="s">
        <v>900</v>
      </c>
      <c r="X83" s="49" t="s">
        <v>900</v>
      </c>
      <c r="Y83" s="49" t="s">
        <v>909</v>
      </c>
      <c r="Z83" s="49" t="s">
        <v>909</v>
      </c>
      <c r="AA83" s="49" t="s">
        <v>925</v>
      </c>
      <c r="AB83" s="18" t="s">
        <v>919</v>
      </c>
      <c r="AC83" s="49" t="s">
        <v>919</v>
      </c>
      <c r="AD83" s="49" t="s">
        <v>919</v>
      </c>
      <c r="AE83" s="49" t="s">
        <v>919</v>
      </c>
      <c r="AF83" s="49" t="s">
        <v>930</v>
      </c>
      <c r="AG83" s="49" t="s">
        <v>930</v>
      </c>
      <c r="AH83" s="49" t="s">
        <v>936</v>
      </c>
      <c r="AI83" s="18" t="s">
        <v>931</v>
      </c>
      <c r="AJ83" s="68" t="s">
        <v>941</v>
      </c>
      <c r="AK83" s="68"/>
      <c r="AL83" s="68"/>
      <c r="AM83" s="45">
        <f>ROUND(SUM(H83:AL83),2)</f>
        <v>0</v>
      </c>
      <c r="AN83" s="45">
        <f>COUNTIF(H83:AL83,"F")+COUNTIF(H83:AL83,"LV/F")*4/8+COUNTIF(H83:AL83,"F/2")*4/8</f>
        <v>1</v>
      </c>
      <c r="AO83" s="45">
        <f>COUNTIF(H83:AL83,"O")+COUNTIF(H83:AL83,"LV/O")*4/8+COUNTIF(H83:AL83,"O/2")*4/8</f>
        <v>0</v>
      </c>
      <c r="AP83" s="45">
        <f>COUNTIF(H83:AL83,$AP$4)</f>
        <v>24</v>
      </c>
      <c r="AQ83" s="45">
        <f>COUNTIF(H83:AL83,$AQ$4)</f>
        <v>0</v>
      </c>
      <c r="AR83" s="45">
        <f>COUNTIF(H83:AL83,$AR$4)</f>
        <v>0</v>
      </c>
      <c r="AS83" s="45">
        <f>COUNTIF(H83:AL83,"B")+COUNTIF(H83:AL83,"LV/B")*4/8+COUNTIF(H83:AL83,"B/2")*4/8</f>
        <v>0</v>
      </c>
      <c r="AT83" s="45">
        <f>COUNTIF(H83:AL83,"BL")+COUNTIF(H83:AL83,"LV/BL")*4/8+COUNTIF(H83:AL83,"BL/2")*4/8</f>
        <v>0</v>
      </c>
      <c r="AU83" s="45">
        <f>COUNTIF(H83:AL83,$AU$4)</f>
        <v>0</v>
      </c>
      <c r="AV83" s="45">
        <f>COUNTIF(H83:AL83,$AV$4)</f>
        <v>0</v>
      </c>
      <c r="AW83" s="45">
        <f>COUNTIF(H83:AL83,$AW$4)</f>
        <v>4</v>
      </c>
      <c r="AX83" s="45">
        <f>COUNTIF(H83:AL83,$AX$4)</f>
        <v>0</v>
      </c>
      <c r="AY83" s="45">
        <f>COUNTIF(H83:AL83,$AY$4)</f>
        <v>0</v>
      </c>
      <c r="AZ83" s="45">
        <f>COUNTIF(H83:AL83,$AZ$4)</f>
        <v>0</v>
      </c>
      <c r="BA83" s="45">
        <f>COUNTIF(H83:AL83,$BA$4)</f>
        <v>0</v>
      </c>
      <c r="BB83" s="45">
        <f>COUNTIF(H83:AL83,$BB$4)</f>
        <v>0</v>
      </c>
      <c r="BC83" s="45">
        <f>COUNTIF(H83:AL83,$BC$4)</f>
        <v>0</v>
      </c>
      <c r="BD83" s="45">
        <f>COUNTIF(H83:AL83,$BD$4)</f>
        <v>0</v>
      </c>
      <c r="BE83" s="45">
        <f>COUNTIF(H83:AL83,$BE$4)</f>
        <v>0</v>
      </c>
      <c r="BF83" s="45">
        <f>COUNTIF(H83:AL83,$BF$4)</f>
        <v>0</v>
      </c>
      <c r="BG83" s="60" t="str">
        <f>VLOOKUP(B83,[2]Analyse!$A$2:$N$255,6,0)</f>
        <v>正常</v>
      </c>
      <c r="BH83" s="60"/>
      <c r="BI83" s="54"/>
    </row>
    <row r="84" spans="1:61">
      <c r="A84" s="73"/>
      <c r="B84" s="21"/>
      <c r="C84" s="24"/>
      <c r="D84" s="24"/>
      <c r="E84" s="32"/>
      <c r="F84" s="24"/>
      <c r="G84" s="24"/>
      <c r="H84" s="49">
        <v>5.5</v>
      </c>
      <c r="I84" s="49">
        <v>5.5</v>
      </c>
      <c r="J84" s="49">
        <v>5.5</v>
      </c>
      <c r="K84" s="49">
        <v>5.5</v>
      </c>
      <c r="L84" s="49">
        <v>5.5</v>
      </c>
      <c r="M84" s="49"/>
      <c r="N84" s="18">
        <v>5.5</v>
      </c>
      <c r="O84" s="49">
        <v>5.5</v>
      </c>
      <c r="P84" s="49">
        <v>5.5</v>
      </c>
      <c r="Q84" s="49">
        <v>5.5</v>
      </c>
      <c r="R84" s="49">
        <v>5.5</v>
      </c>
      <c r="S84" s="49">
        <v>5.5</v>
      </c>
      <c r="T84" s="49"/>
      <c r="U84" s="71">
        <v>5.5</v>
      </c>
      <c r="V84" s="49">
        <v>5.5</v>
      </c>
      <c r="W84" s="49">
        <v>5.5</v>
      </c>
      <c r="X84" s="49">
        <v>5.5</v>
      </c>
      <c r="Y84" s="49">
        <v>5.5</v>
      </c>
      <c r="Z84" s="49">
        <v>5.5</v>
      </c>
      <c r="AA84" s="49"/>
      <c r="AB84" s="18">
        <v>5.5</v>
      </c>
      <c r="AC84" s="49">
        <v>5.5</v>
      </c>
      <c r="AD84" s="49">
        <v>5.5</v>
      </c>
      <c r="AE84" s="49">
        <v>5.5</v>
      </c>
      <c r="AF84" s="49">
        <v>5.5</v>
      </c>
      <c r="AG84" s="49">
        <v>5.5</v>
      </c>
      <c r="AH84" s="49"/>
      <c r="AI84" s="18"/>
      <c r="AJ84" s="68">
        <v>5.5</v>
      </c>
      <c r="AK84" s="68"/>
      <c r="AL84" s="68"/>
      <c r="AM84" s="46">
        <f>+SUM(H84:AL84)</f>
        <v>132</v>
      </c>
      <c r="AN84" s="46"/>
      <c r="AO84" s="46"/>
      <c r="AP84" s="48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54"/>
      <c r="BH84" s="60" t="str">
        <f>VLOOKUP(B83,[2]Analyse!$A$2:$N$255,5,0)</f>
        <v>N</v>
      </c>
      <c r="BI84" s="54"/>
    </row>
    <row r="85" spans="1:61">
      <c r="A85" s="72">
        <v>41</v>
      </c>
      <c r="B85" s="21" t="s">
        <v>159</v>
      </c>
      <c r="C85" s="21" t="s">
        <v>36</v>
      </c>
      <c r="D85" s="21" t="s">
        <v>37</v>
      </c>
      <c r="E85" s="32" t="str">
        <f>VLOOKUP(B85,[1]Sheet1!$B$5:$I$226,7,0)</f>
        <v>2013/09/23</v>
      </c>
      <c r="F85" s="21" t="s">
        <v>160</v>
      </c>
      <c r="G85" s="22" t="s">
        <v>161</v>
      </c>
      <c r="H85" s="49" t="s">
        <v>848</v>
      </c>
      <c r="I85" s="49" t="s">
        <v>848</v>
      </c>
      <c r="J85" s="49" t="s">
        <v>848</v>
      </c>
      <c r="K85" s="49" t="s">
        <v>861</v>
      </c>
      <c r="L85" s="49" t="s">
        <v>870</v>
      </c>
      <c r="M85" s="49" t="s">
        <v>875</v>
      </c>
      <c r="N85" s="18" t="s">
        <v>870</v>
      </c>
      <c r="O85" s="49" t="s">
        <v>870</v>
      </c>
      <c r="P85" s="49" t="s">
        <v>878</v>
      </c>
      <c r="Q85" s="49" t="s">
        <v>878</v>
      </c>
      <c r="R85" s="49" t="s">
        <v>878</v>
      </c>
      <c r="S85" s="49" t="s">
        <v>878</v>
      </c>
      <c r="T85" s="49" t="s">
        <v>896</v>
      </c>
      <c r="U85" s="71" t="s">
        <v>889</v>
      </c>
      <c r="V85" s="49" t="s">
        <v>900</v>
      </c>
      <c r="W85" s="49" t="s">
        <v>900</v>
      </c>
      <c r="X85" s="49" t="s">
        <v>900</v>
      </c>
      <c r="Y85" s="49" t="s">
        <v>909</v>
      </c>
      <c r="Z85" s="49" t="s">
        <v>909</v>
      </c>
      <c r="AA85" s="49" t="s">
        <v>925</v>
      </c>
      <c r="AB85" s="18" t="s">
        <v>919</v>
      </c>
      <c r="AC85" s="49" t="s">
        <v>919</v>
      </c>
      <c r="AD85" s="49" t="s">
        <v>919</v>
      </c>
      <c r="AE85" s="49" t="s">
        <v>919</v>
      </c>
      <c r="AF85" s="49" t="s">
        <v>930</v>
      </c>
      <c r="AG85" s="49" t="s">
        <v>930</v>
      </c>
      <c r="AH85" s="49" t="s">
        <v>936</v>
      </c>
      <c r="AI85" s="18" t="s">
        <v>930</v>
      </c>
      <c r="AJ85" s="68" t="s">
        <v>941</v>
      </c>
      <c r="AK85" s="68"/>
      <c r="AL85" s="68"/>
      <c r="AM85" s="45">
        <f>ROUND(SUM(H85:AL85),2)</f>
        <v>0</v>
      </c>
      <c r="AN85" s="45">
        <f>COUNTIF(H85:AL85,"F")+COUNTIF(H85:AL85,"LV/F")*4/8+COUNTIF(H85:AL85,"F/2")*4/8</f>
        <v>0</v>
      </c>
      <c r="AO85" s="45">
        <f>COUNTIF(H85:AL85,"O")+COUNTIF(H85:AL85,"LV/O")*4/8+COUNTIF(H85:AL85,"O/2")*4/8</f>
        <v>0</v>
      </c>
      <c r="AP85" s="45">
        <f>COUNTIF(H85:AL85,$AP$4)</f>
        <v>25</v>
      </c>
      <c r="AQ85" s="45">
        <f>COUNTIF(H85:AL85,$AQ$4)</f>
        <v>0</v>
      </c>
      <c r="AR85" s="45">
        <f>COUNTIF(H85:AL85,$AR$4)</f>
        <v>0</v>
      </c>
      <c r="AS85" s="45">
        <f>COUNTIF(H85:AL85,"B")+COUNTIF(H85:AL85,"LV/B")*4/8+COUNTIF(H85:AL85,"B/2")*4/8</f>
        <v>0</v>
      </c>
      <c r="AT85" s="45">
        <f>COUNTIF(H85:AL85,"BL")+COUNTIF(H85:AL85,"LV/BL")*4/8+COUNTIF(H85:AL85,"BL/2")*4/8</f>
        <v>0</v>
      </c>
      <c r="AU85" s="45">
        <f>COUNTIF(H85:AL85,$AU$4)</f>
        <v>0</v>
      </c>
      <c r="AV85" s="45">
        <f>COUNTIF(H85:AL85,$AV$4)</f>
        <v>0</v>
      </c>
      <c r="AW85" s="45">
        <f>COUNTIF(H85:AL85,$AW$4)</f>
        <v>4</v>
      </c>
      <c r="AX85" s="45">
        <f>COUNTIF(H85:AL85,$AX$4)</f>
        <v>0</v>
      </c>
      <c r="AY85" s="45">
        <f>COUNTIF(H85:AL85,$AY$4)</f>
        <v>0</v>
      </c>
      <c r="AZ85" s="45">
        <f>COUNTIF(H85:AL85,$AZ$4)</f>
        <v>0</v>
      </c>
      <c r="BA85" s="45">
        <f>COUNTIF(H85:AL85,$BA$4)</f>
        <v>0</v>
      </c>
      <c r="BB85" s="45">
        <f>COUNTIF(H85:AL85,$BB$4)</f>
        <v>0</v>
      </c>
      <c r="BC85" s="45">
        <f>COUNTIF(H85:AL85,$BC$4)</f>
        <v>0</v>
      </c>
      <c r="BD85" s="45">
        <f>COUNTIF(H85:AL85,$BD$4)</f>
        <v>0</v>
      </c>
      <c r="BE85" s="45">
        <f>COUNTIF(H85:AL85,$BE$4)</f>
        <v>0</v>
      </c>
      <c r="BF85" s="45">
        <f>COUNTIF(H85:AL85,$BF$4)</f>
        <v>0</v>
      </c>
      <c r="BG85" s="60" t="str">
        <f>VLOOKUP(B85,[2]Analyse!$A$2:$N$255,6,0)</f>
        <v>正常</v>
      </c>
      <c r="BH85" s="60"/>
      <c r="BI85" s="54"/>
    </row>
    <row r="86" spans="1:61">
      <c r="A86" s="73"/>
      <c r="B86" s="21"/>
      <c r="C86" s="24"/>
      <c r="D86" s="24"/>
      <c r="E86" s="32"/>
      <c r="F86" s="24"/>
      <c r="G86" s="24"/>
      <c r="H86" s="49">
        <v>5.5</v>
      </c>
      <c r="I86" s="49">
        <v>5.5</v>
      </c>
      <c r="J86" s="49">
        <v>5.5</v>
      </c>
      <c r="K86" s="49">
        <v>5.5</v>
      </c>
      <c r="L86" s="49">
        <v>5.5</v>
      </c>
      <c r="M86" s="49"/>
      <c r="N86" s="18">
        <v>5.5</v>
      </c>
      <c r="O86" s="49">
        <v>5.5</v>
      </c>
      <c r="P86" s="49">
        <v>5.5</v>
      </c>
      <c r="Q86" s="49">
        <v>5.5</v>
      </c>
      <c r="R86" s="49">
        <v>5.5</v>
      </c>
      <c r="S86" s="49">
        <v>5.5</v>
      </c>
      <c r="T86" s="49"/>
      <c r="U86" s="71">
        <v>5.5</v>
      </c>
      <c r="V86" s="49">
        <v>5.5</v>
      </c>
      <c r="W86" s="49">
        <v>5.5</v>
      </c>
      <c r="X86" s="49">
        <v>5.5</v>
      </c>
      <c r="Y86" s="49">
        <v>5.5</v>
      </c>
      <c r="Z86" s="49">
        <v>5.5</v>
      </c>
      <c r="AA86" s="49"/>
      <c r="AB86" s="18">
        <v>5.5</v>
      </c>
      <c r="AC86" s="49">
        <v>5.5</v>
      </c>
      <c r="AD86" s="49">
        <v>5.5</v>
      </c>
      <c r="AE86" s="49">
        <v>5.5</v>
      </c>
      <c r="AF86" s="49">
        <v>5.5</v>
      </c>
      <c r="AG86" s="49">
        <v>5.5</v>
      </c>
      <c r="AH86" s="49"/>
      <c r="AI86" s="18">
        <v>5.5</v>
      </c>
      <c r="AJ86" s="68">
        <v>5.5</v>
      </c>
      <c r="AK86" s="68"/>
      <c r="AL86" s="68"/>
      <c r="AM86" s="46">
        <f>+SUM(H86:AL86)</f>
        <v>137.5</v>
      </c>
      <c r="AN86" s="46"/>
      <c r="AO86" s="46"/>
      <c r="AP86" s="48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54"/>
      <c r="BH86" s="60" t="str">
        <f>VLOOKUP(B85,[2]Analyse!$A$2:$N$255,5,0)</f>
        <v>N</v>
      </c>
      <c r="BI86" s="54"/>
    </row>
    <row r="87" spans="1:61">
      <c r="A87" s="72">
        <v>42</v>
      </c>
      <c r="B87" s="21" t="s">
        <v>162</v>
      </c>
      <c r="C87" s="21" t="s">
        <v>36</v>
      </c>
      <c r="D87" s="21" t="s">
        <v>37</v>
      </c>
      <c r="E87" s="32" t="str">
        <f>VLOOKUP(B87,[1]Sheet1!$B$5:$I$226,7,0)</f>
        <v>2014/04/23</v>
      </c>
      <c r="F87" s="21" t="s">
        <v>163</v>
      </c>
      <c r="G87" s="22" t="s">
        <v>164</v>
      </c>
      <c r="H87" s="49" t="s">
        <v>848</v>
      </c>
      <c r="I87" s="49" t="s">
        <v>848</v>
      </c>
      <c r="J87" s="49" t="s">
        <v>848</v>
      </c>
      <c r="K87" s="49" t="s">
        <v>861</v>
      </c>
      <c r="L87" s="49" t="s">
        <v>870</v>
      </c>
      <c r="M87" s="49" t="s">
        <v>875</v>
      </c>
      <c r="N87" s="18" t="s">
        <v>870</v>
      </c>
      <c r="O87" s="49" t="s">
        <v>874</v>
      </c>
      <c r="P87" s="49" t="s">
        <v>878</v>
      </c>
      <c r="Q87" s="49" t="s">
        <v>878</v>
      </c>
      <c r="R87" s="49" t="s">
        <v>878</v>
      </c>
      <c r="S87" s="49" t="s">
        <v>878</v>
      </c>
      <c r="T87" s="49" t="s">
        <v>896</v>
      </c>
      <c r="U87" s="71" t="s">
        <v>889</v>
      </c>
      <c r="V87" s="49" t="s">
        <v>900</v>
      </c>
      <c r="W87" s="49" t="s">
        <v>900</v>
      </c>
      <c r="X87" s="49" t="s">
        <v>900</v>
      </c>
      <c r="Y87" s="49" t="s">
        <v>909</v>
      </c>
      <c r="Z87" s="49" t="s">
        <v>909</v>
      </c>
      <c r="AA87" s="49" t="s">
        <v>925</v>
      </c>
      <c r="AB87" s="18" t="s">
        <v>919</v>
      </c>
      <c r="AC87" s="49" t="s">
        <v>919</v>
      </c>
      <c r="AD87" s="49" t="s">
        <v>919</v>
      </c>
      <c r="AE87" s="49" t="s">
        <v>919</v>
      </c>
      <c r="AF87" s="49" t="s">
        <v>929</v>
      </c>
      <c r="AG87" s="49" t="s">
        <v>930</v>
      </c>
      <c r="AH87" s="49" t="s">
        <v>936</v>
      </c>
      <c r="AI87" s="18" t="s">
        <v>930</v>
      </c>
      <c r="AJ87" s="68" t="s">
        <v>941</v>
      </c>
      <c r="AK87" s="68"/>
      <c r="AL87" s="68"/>
      <c r="AM87" s="45">
        <f>ROUND(SUM(H87:AL87),2)</f>
        <v>0</v>
      </c>
      <c r="AN87" s="45">
        <f>COUNTIF(H87:AL87,"F")+COUNTIF(H87:AL87,"LV/F")*4/8+COUNTIF(H87:AL87,"F/2")*4/8</f>
        <v>0.5</v>
      </c>
      <c r="AO87" s="45">
        <f>COUNTIF(H87:AL87,"O")+COUNTIF(H87:AL87,"LV/O")*4/8+COUNTIF(H87:AL87,"O/2")*4/8</f>
        <v>0</v>
      </c>
      <c r="AP87" s="45">
        <f>COUNTIF(H87:AL87,$AP$4)+4/8</f>
        <v>23.5</v>
      </c>
      <c r="AQ87" s="45">
        <f>COUNTIF(H87:AL87,$AQ$4)</f>
        <v>0</v>
      </c>
      <c r="AR87" s="45">
        <f>COUNTIF(H87:AL87,$AR$4)</f>
        <v>0</v>
      </c>
      <c r="AS87" s="45">
        <f>COUNTIF(H87:AL87,"B")+COUNTIF(H87:AL87,"LV/B")*4/8+COUNTIF(H87:AL87,"B/2")*4/8</f>
        <v>0</v>
      </c>
      <c r="AT87" s="45">
        <f>COUNTIF(H87:AL87,"BL")+COUNTIF(H87:AL87,"LV/BL")*4/8+COUNTIF(H87:AL87,"BL/2")*4/8</f>
        <v>1</v>
      </c>
      <c r="AU87" s="45">
        <f>COUNTIF(H87:AL87,$AU$4)</f>
        <v>0</v>
      </c>
      <c r="AV87" s="45">
        <f>COUNTIF(H87:AL87,$AV$4)</f>
        <v>0</v>
      </c>
      <c r="AW87" s="45">
        <f>COUNTIF(H87:AL87,$AW$4)</f>
        <v>4</v>
      </c>
      <c r="AX87" s="45">
        <f>COUNTIF(H87:AL87,$AX$4)</f>
        <v>0</v>
      </c>
      <c r="AY87" s="45">
        <f>COUNTIF(H87:AL87,$AY$4)</f>
        <v>0</v>
      </c>
      <c r="AZ87" s="45">
        <f>COUNTIF(H87:AL87,$AZ$4)</f>
        <v>0</v>
      </c>
      <c r="BA87" s="45">
        <f>COUNTIF(H87:AL87,$BA$4)</f>
        <v>0</v>
      </c>
      <c r="BB87" s="45">
        <f>COUNTIF(H87:AL87,$BB$4)</f>
        <v>0</v>
      </c>
      <c r="BC87" s="45">
        <f>COUNTIF(H87:AL87,$BC$4)</f>
        <v>0</v>
      </c>
      <c r="BD87" s="45">
        <f>COUNTIF(H87:AL87,$BD$4)</f>
        <v>0</v>
      </c>
      <c r="BE87" s="45">
        <f>COUNTIF(H87:AL87,$BE$4)</f>
        <v>0</v>
      </c>
      <c r="BF87" s="45">
        <f>COUNTIF(H87:AL87,$BF$4)</f>
        <v>0</v>
      </c>
      <c r="BG87" s="60" t="str">
        <f>VLOOKUP(B87,[2]Analyse!$A$2:$N$255,6,0)</f>
        <v>正常</v>
      </c>
      <c r="BH87" s="60"/>
      <c r="BI87" s="54"/>
    </row>
    <row r="88" spans="1:61">
      <c r="A88" s="73"/>
      <c r="B88" s="21"/>
      <c r="C88" s="24"/>
      <c r="D88" s="24"/>
      <c r="E88" s="32"/>
      <c r="F88" s="24"/>
      <c r="G88" s="24"/>
      <c r="H88" s="49"/>
      <c r="I88" s="49"/>
      <c r="J88" s="49"/>
      <c r="K88" s="49"/>
      <c r="L88" s="49"/>
      <c r="M88" s="49"/>
      <c r="N88" s="18"/>
      <c r="O88" s="49"/>
      <c r="P88" s="49"/>
      <c r="Q88" s="49"/>
      <c r="R88" s="49"/>
      <c r="S88" s="49"/>
      <c r="T88" s="49"/>
      <c r="U88" s="71"/>
      <c r="V88" s="49"/>
      <c r="W88" s="49"/>
      <c r="X88" s="49"/>
      <c r="Y88" s="49"/>
      <c r="Z88" s="49"/>
      <c r="AA88" s="49"/>
      <c r="AB88" s="18"/>
      <c r="AC88" s="49"/>
      <c r="AD88" s="49"/>
      <c r="AE88" s="49"/>
      <c r="AF88" s="49"/>
      <c r="AG88" s="49"/>
      <c r="AH88" s="49"/>
      <c r="AI88" s="18"/>
      <c r="AJ88" s="68"/>
      <c r="AK88" s="68"/>
      <c r="AL88" s="68"/>
      <c r="AM88" s="46">
        <f>+SUM(H88:AL88)</f>
        <v>0</v>
      </c>
      <c r="AN88" s="46"/>
      <c r="AO88" s="46"/>
      <c r="AP88" s="48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54"/>
      <c r="BH88" s="60" t="str">
        <f>VLOOKUP(B87,[2]Analyse!$A$2:$N$255,5,0)</f>
        <v>GWSI-D</v>
      </c>
      <c r="BI88" s="54"/>
    </row>
    <row r="89" spans="1:61">
      <c r="A89" s="72">
        <v>43</v>
      </c>
      <c r="B89" s="21" t="s">
        <v>165</v>
      </c>
      <c r="C89" s="21" t="s">
        <v>36</v>
      </c>
      <c r="D89" s="21" t="s">
        <v>37</v>
      </c>
      <c r="E89" s="32" t="str">
        <f>VLOOKUP(B89,[1]Sheet1!$B$5:$I$226,7,0)</f>
        <v>2014/04/23</v>
      </c>
      <c r="F89" s="21" t="s">
        <v>166</v>
      </c>
      <c r="G89" s="22" t="s">
        <v>167</v>
      </c>
      <c r="H89" s="49" t="s">
        <v>848</v>
      </c>
      <c r="I89" s="49" t="s">
        <v>848</v>
      </c>
      <c r="J89" s="49" t="s">
        <v>848</v>
      </c>
      <c r="K89" s="49" t="s">
        <v>861</v>
      </c>
      <c r="L89" s="49" t="s">
        <v>875</v>
      </c>
      <c r="M89" s="49" t="s">
        <v>870</v>
      </c>
      <c r="N89" s="18" t="s">
        <v>870</v>
      </c>
      <c r="O89" s="49" t="s">
        <v>870</v>
      </c>
      <c r="P89" s="49" t="s">
        <v>878</v>
      </c>
      <c r="Q89" s="49" t="s">
        <v>878</v>
      </c>
      <c r="R89" s="49" t="s">
        <v>878</v>
      </c>
      <c r="S89" s="49" t="s">
        <v>884</v>
      </c>
      <c r="T89" s="49" t="s">
        <v>889</v>
      </c>
      <c r="U89" s="71" t="s">
        <v>889</v>
      </c>
      <c r="V89" s="49" t="s">
        <v>900</v>
      </c>
      <c r="W89" s="49" t="s">
        <v>900</v>
      </c>
      <c r="X89" s="49" t="s">
        <v>901</v>
      </c>
      <c r="Y89" s="49" t="s">
        <v>910</v>
      </c>
      <c r="Z89" s="49" t="s">
        <v>914</v>
      </c>
      <c r="AA89" s="49" t="s">
        <v>919</v>
      </c>
      <c r="AB89" s="18" t="s">
        <v>919</v>
      </c>
      <c r="AC89" s="49" t="s">
        <v>919</v>
      </c>
      <c r="AD89" s="49" t="s">
        <v>919</v>
      </c>
      <c r="AE89" s="49" t="s">
        <v>919</v>
      </c>
      <c r="AF89" s="49" t="s">
        <v>930</v>
      </c>
      <c r="AG89" s="49" t="s">
        <v>936</v>
      </c>
      <c r="AH89" s="49" t="s">
        <v>930</v>
      </c>
      <c r="AI89" s="18" t="s">
        <v>930</v>
      </c>
      <c r="AJ89" s="68" t="s">
        <v>941</v>
      </c>
      <c r="AK89" s="68"/>
      <c r="AL89" s="68"/>
      <c r="AM89" s="45">
        <f>ROUND(SUM(H89:AL89),2)</f>
        <v>0</v>
      </c>
      <c r="AN89" s="45">
        <f>COUNTIF(H89:AL89,"F")+COUNTIF(H89:AL89,"LV/F")*4/8+COUNTIF(H89:AL89,"F/2")*4/8</f>
        <v>2</v>
      </c>
      <c r="AO89" s="45">
        <f>COUNTIF(H89:AL89,"O")+COUNTIF(H89:AL89,"LV/O")*4/8+COUNTIF(H89:AL89,"O/2")*4/8</f>
        <v>0</v>
      </c>
      <c r="AP89" s="45">
        <f>COUNTIF(H89:AL89,$AP$4)</f>
        <v>23</v>
      </c>
      <c r="AQ89" s="45">
        <f>COUNTIF(H89:AL89,$AQ$4)</f>
        <v>0</v>
      </c>
      <c r="AR89" s="45">
        <f>COUNTIF(H89:AL89,$AR$4)</f>
        <v>0</v>
      </c>
      <c r="AS89" s="45">
        <f>COUNTIF(H89:AL89,"B")+COUNTIF(H89:AL89,"LV/B")*4/8+COUNTIF(H89:AL89,"B/2")*4/8</f>
        <v>0</v>
      </c>
      <c r="AT89" s="45">
        <f>COUNTIF(H89:AL89,"BL")+COUNTIF(H89:AL89,"LV/BL")*4/8+COUNTIF(H89:AL89,"BL/2")*4/8</f>
        <v>0</v>
      </c>
      <c r="AU89" s="45">
        <f>COUNTIF(H89:AL89,$AU$4)</f>
        <v>0</v>
      </c>
      <c r="AV89" s="45">
        <f>COUNTIF(H89:AL89,$AV$4)</f>
        <v>0</v>
      </c>
      <c r="AW89" s="45">
        <f>COUNTIF(H89:AL89,$AW$4)</f>
        <v>4</v>
      </c>
      <c r="AX89" s="45">
        <f>COUNTIF(H89:AL89,$AX$4)</f>
        <v>0</v>
      </c>
      <c r="AY89" s="45">
        <f>COUNTIF(H89:AL89,$AY$4)</f>
        <v>0</v>
      </c>
      <c r="AZ89" s="45">
        <f>COUNTIF(H89:AL89,$AZ$4)</f>
        <v>0</v>
      </c>
      <c r="BA89" s="45">
        <f>COUNTIF(H89:AL89,$BA$4)</f>
        <v>0</v>
      </c>
      <c r="BB89" s="45">
        <f>COUNTIF(H89:AL89,$BB$4)</f>
        <v>0</v>
      </c>
      <c r="BC89" s="45">
        <f>COUNTIF(H89:AL89,$BC$4)</f>
        <v>0</v>
      </c>
      <c r="BD89" s="45">
        <f>COUNTIF(H89:AL89,$BD$4)</f>
        <v>0</v>
      </c>
      <c r="BE89" s="45">
        <f>COUNTIF(H89:AL89,$BE$4)</f>
        <v>0</v>
      </c>
      <c r="BF89" s="45">
        <f>COUNTIF(H89:AL89,$BF$4)</f>
        <v>0</v>
      </c>
      <c r="BG89" s="60" t="str">
        <f>VLOOKUP(B89,[2]Analyse!$A$2:$N$255,6,0)</f>
        <v>正常</v>
      </c>
      <c r="BH89" s="60"/>
      <c r="BI89" s="54"/>
    </row>
    <row r="90" spans="1:61">
      <c r="A90" s="73"/>
      <c r="B90" s="21"/>
      <c r="C90" s="24"/>
      <c r="D90" s="24"/>
      <c r="E90" s="32"/>
      <c r="F90" s="24"/>
      <c r="G90" s="24"/>
      <c r="H90" s="49">
        <v>5.5</v>
      </c>
      <c r="I90" s="49">
        <v>5.5</v>
      </c>
      <c r="J90" s="49">
        <v>5.5</v>
      </c>
      <c r="K90" s="49">
        <v>5.5</v>
      </c>
      <c r="L90" s="49"/>
      <c r="M90" s="49">
        <v>5.5</v>
      </c>
      <c r="N90" s="18">
        <v>5.5</v>
      </c>
      <c r="O90" s="49">
        <v>5.5</v>
      </c>
      <c r="P90" s="49">
        <v>5.5</v>
      </c>
      <c r="Q90" s="49">
        <v>5.5</v>
      </c>
      <c r="R90" s="49">
        <v>5.5</v>
      </c>
      <c r="S90" s="49"/>
      <c r="T90" s="49">
        <v>5.5</v>
      </c>
      <c r="U90" s="71">
        <v>5.5</v>
      </c>
      <c r="V90" s="49">
        <v>5.5</v>
      </c>
      <c r="W90" s="49">
        <v>5.5</v>
      </c>
      <c r="X90" s="49"/>
      <c r="Y90" s="49"/>
      <c r="Z90" s="49"/>
      <c r="AA90" s="49">
        <v>5.5</v>
      </c>
      <c r="AB90" s="18">
        <v>5.5</v>
      </c>
      <c r="AC90" s="49">
        <v>5.5</v>
      </c>
      <c r="AD90" s="49">
        <v>5.5</v>
      </c>
      <c r="AE90" s="49">
        <v>5.5</v>
      </c>
      <c r="AF90" s="49">
        <v>5.5</v>
      </c>
      <c r="AG90" s="49"/>
      <c r="AH90" s="49">
        <v>5.5</v>
      </c>
      <c r="AI90" s="18">
        <v>5.5</v>
      </c>
      <c r="AJ90" s="68">
        <v>5.5</v>
      </c>
      <c r="AK90" s="68"/>
      <c r="AL90" s="68"/>
      <c r="AM90" s="46">
        <f>+SUM(H90:AL90)</f>
        <v>126.5</v>
      </c>
      <c r="AN90" s="46"/>
      <c r="AO90" s="46"/>
      <c r="AP90" s="48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54"/>
      <c r="BH90" s="60" t="str">
        <f>VLOOKUP(B89,[2]Analyse!$A$2:$N$255,5,0)</f>
        <v>N</v>
      </c>
      <c r="BI90" s="54"/>
    </row>
    <row r="91" spans="1:61">
      <c r="A91" s="72">
        <v>44</v>
      </c>
      <c r="B91" s="21" t="s">
        <v>168</v>
      </c>
      <c r="C91" s="21" t="s">
        <v>36</v>
      </c>
      <c r="D91" s="21" t="s">
        <v>37</v>
      </c>
      <c r="E91" s="32" t="str">
        <f>VLOOKUP(B91,[1]Sheet1!$B$5:$I$226,7,0)</f>
        <v>2014/04/23</v>
      </c>
      <c r="F91" s="21" t="s">
        <v>169</v>
      </c>
      <c r="G91" s="22" t="s">
        <v>170</v>
      </c>
      <c r="H91" s="49" t="s">
        <v>848</v>
      </c>
      <c r="I91" s="49" t="s">
        <v>848</v>
      </c>
      <c r="J91" s="49" t="s">
        <v>848</v>
      </c>
      <c r="K91" s="49" t="s">
        <v>861</v>
      </c>
      <c r="L91" s="49" t="s">
        <v>875</v>
      </c>
      <c r="M91" s="49" t="s">
        <v>870</v>
      </c>
      <c r="N91" s="18" t="s">
        <v>870</v>
      </c>
      <c r="O91" s="49" t="s">
        <v>870</v>
      </c>
      <c r="P91" s="49" t="s">
        <v>878</v>
      </c>
      <c r="Q91" s="49" t="s">
        <v>878</v>
      </c>
      <c r="R91" s="49" t="s">
        <v>878</v>
      </c>
      <c r="S91" s="49" t="s">
        <v>884</v>
      </c>
      <c r="T91" s="49" t="s">
        <v>889</v>
      </c>
      <c r="U91" s="71" t="s">
        <v>889</v>
      </c>
      <c r="V91" s="49" t="s">
        <v>900</v>
      </c>
      <c r="W91" s="49" t="s">
        <v>900</v>
      </c>
      <c r="X91" s="49" t="s">
        <v>900</v>
      </c>
      <c r="Y91" s="49" t="s">
        <v>909</v>
      </c>
      <c r="Z91" s="49" t="s">
        <v>914</v>
      </c>
      <c r="AA91" s="49" t="s">
        <v>919</v>
      </c>
      <c r="AB91" s="18" t="s">
        <v>919</v>
      </c>
      <c r="AC91" s="49" t="s">
        <v>919</v>
      </c>
      <c r="AD91" s="49" t="s">
        <v>919</v>
      </c>
      <c r="AE91" s="49" t="s">
        <v>919</v>
      </c>
      <c r="AF91" s="49" t="s">
        <v>930</v>
      </c>
      <c r="AG91" s="49" t="s">
        <v>936</v>
      </c>
      <c r="AH91" s="49" t="s">
        <v>931</v>
      </c>
      <c r="AI91" s="18" t="s">
        <v>930</v>
      </c>
      <c r="AJ91" s="68" t="s">
        <v>941</v>
      </c>
      <c r="AK91" s="68"/>
      <c r="AL91" s="68"/>
      <c r="AM91" s="45">
        <f>ROUND(SUM(H91:AL91),2)</f>
        <v>0</v>
      </c>
      <c r="AN91" s="45">
        <f>COUNTIF(H91:AL91,"F")+COUNTIF(H91:AL91,"LV/F")*4/8+COUNTIF(H91:AL91,"F/2")*4/8</f>
        <v>1</v>
      </c>
      <c r="AO91" s="45">
        <f>COUNTIF(H91:AL91,"O")+COUNTIF(H91:AL91,"LV/O")*4/8+COUNTIF(H91:AL91,"O/2")*4/8</f>
        <v>0</v>
      </c>
      <c r="AP91" s="45">
        <f>COUNTIF(H91:AL91,$AP$4)</f>
        <v>24</v>
      </c>
      <c r="AQ91" s="45">
        <f>COUNTIF(H91:AL91,$AQ$4)</f>
        <v>0</v>
      </c>
      <c r="AR91" s="45">
        <f>COUNTIF(H91:AL91,$AR$4)</f>
        <v>0</v>
      </c>
      <c r="AS91" s="45">
        <f>COUNTIF(H91:AL91,"B")+COUNTIF(H91:AL91,"LV/B")*4/8+COUNTIF(H91:AL91,"B/2")*4/8</f>
        <v>0</v>
      </c>
      <c r="AT91" s="45">
        <f>COUNTIF(H91:AL91,"BL")+COUNTIF(H91:AL91,"LV/BL")*4/8+COUNTIF(H91:AL91,"BL/2")*4/8</f>
        <v>0</v>
      </c>
      <c r="AU91" s="45">
        <f>COUNTIF(H91:AL91,$AU$4)</f>
        <v>0</v>
      </c>
      <c r="AV91" s="45">
        <f>COUNTIF(H91:AL91,$AV$4)</f>
        <v>0</v>
      </c>
      <c r="AW91" s="45">
        <f>COUNTIF(H91:AL91,$AW$4)</f>
        <v>4</v>
      </c>
      <c r="AX91" s="45">
        <f>COUNTIF(H91:AL91,$AX$4)</f>
        <v>0</v>
      </c>
      <c r="AY91" s="45">
        <f>COUNTIF(H91:AL91,$AY$4)</f>
        <v>0</v>
      </c>
      <c r="AZ91" s="45">
        <f>COUNTIF(H91:AL91,$AZ$4)</f>
        <v>0</v>
      </c>
      <c r="BA91" s="45">
        <f>COUNTIF(H91:AL91,$BA$4)</f>
        <v>0</v>
      </c>
      <c r="BB91" s="45">
        <f>COUNTIF(H91:AL91,$BB$4)</f>
        <v>0</v>
      </c>
      <c r="BC91" s="45">
        <f>COUNTIF(H91:AL91,$BC$4)</f>
        <v>0</v>
      </c>
      <c r="BD91" s="45">
        <f>COUNTIF(H91:AL91,$BD$4)</f>
        <v>0</v>
      </c>
      <c r="BE91" s="45">
        <f>COUNTIF(H91:AL91,$BE$4)</f>
        <v>0</v>
      </c>
      <c r="BF91" s="45">
        <f>COUNTIF(H91:AL91,$BF$4)</f>
        <v>0</v>
      </c>
      <c r="BG91" s="60" t="str">
        <f>VLOOKUP(B91,[2]Analyse!$A$2:$N$255,6,0)</f>
        <v>正常</v>
      </c>
      <c r="BH91" s="60"/>
      <c r="BI91" s="54"/>
    </row>
    <row r="92" spans="1:61">
      <c r="A92" s="73"/>
      <c r="B92" s="21"/>
      <c r="C92" s="24"/>
      <c r="D92" s="24"/>
      <c r="E92" s="32"/>
      <c r="F92" s="24"/>
      <c r="G92" s="24"/>
      <c r="H92" s="49"/>
      <c r="I92" s="49"/>
      <c r="J92" s="49"/>
      <c r="K92" s="49"/>
      <c r="L92" s="49"/>
      <c r="M92" s="49"/>
      <c r="N92" s="18"/>
      <c r="O92" s="49"/>
      <c r="P92" s="49"/>
      <c r="Q92" s="49"/>
      <c r="R92" s="49"/>
      <c r="S92" s="49"/>
      <c r="T92" s="49"/>
      <c r="U92" s="71"/>
      <c r="V92" s="49"/>
      <c r="W92" s="49"/>
      <c r="X92" s="49"/>
      <c r="Y92" s="49"/>
      <c r="Z92" s="49"/>
      <c r="AA92" s="49"/>
      <c r="AB92" s="18"/>
      <c r="AC92" s="49"/>
      <c r="AD92" s="49"/>
      <c r="AE92" s="49"/>
      <c r="AF92" s="49"/>
      <c r="AG92" s="49"/>
      <c r="AH92" s="49"/>
      <c r="AI92" s="18"/>
      <c r="AJ92" s="68"/>
      <c r="AK92" s="68"/>
      <c r="AL92" s="68"/>
      <c r="AM92" s="46">
        <f>+SUM(H92:AL92)</f>
        <v>0</v>
      </c>
      <c r="AN92" s="46"/>
      <c r="AO92" s="46"/>
      <c r="AP92" s="48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54"/>
      <c r="BH92" s="60" t="str">
        <f>VLOOKUP(B91,[2]Analyse!$A$2:$N$255,5,0)</f>
        <v>GWSI-D</v>
      </c>
      <c r="BI92" s="54"/>
    </row>
    <row r="93" spans="1:61">
      <c r="A93" s="72">
        <v>45</v>
      </c>
      <c r="B93" s="21" t="s">
        <v>171</v>
      </c>
      <c r="C93" s="21" t="s">
        <v>36</v>
      </c>
      <c r="D93" s="21" t="s">
        <v>37</v>
      </c>
      <c r="E93" s="32">
        <f>VLOOKUP(B93,[1]Sheet1!$B$5:$I$226,7,0)</f>
        <v>41411</v>
      </c>
      <c r="F93" s="21" t="s">
        <v>172</v>
      </c>
      <c r="G93" s="22" t="s">
        <v>173</v>
      </c>
      <c r="H93" s="49" t="s">
        <v>848</v>
      </c>
      <c r="I93" s="49" t="s">
        <v>848</v>
      </c>
      <c r="J93" s="49" t="s">
        <v>848</v>
      </c>
      <c r="K93" s="49" t="s">
        <v>861</v>
      </c>
      <c r="L93" s="49" t="s">
        <v>870</v>
      </c>
      <c r="M93" s="49" t="s">
        <v>875</v>
      </c>
      <c r="N93" s="18" t="s">
        <v>870</v>
      </c>
      <c r="O93" s="49" t="s">
        <v>870</v>
      </c>
      <c r="P93" s="49" t="s">
        <v>878</v>
      </c>
      <c r="Q93" s="49" t="s">
        <v>878</v>
      </c>
      <c r="R93" s="49" t="s">
        <v>878</v>
      </c>
      <c r="S93" s="49" t="s">
        <v>878</v>
      </c>
      <c r="T93" s="49" t="s">
        <v>896</v>
      </c>
      <c r="U93" s="71" t="s">
        <v>888</v>
      </c>
      <c r="V93" s="49" t="s">
        <v>900</v>
      </c>
      <c r="W93" s="49" t="s">
        <v>900</v>
      </c>
      <c r="X93" s="49" t="s">
        <v>899</v>
      </c>
      <c r="Y93" s="49" t="s">
        <v>909</v>
      </c>
      <c r="Z93" s="49" t="s">
        <v>909</v>
      </c>
      <c r="AA93" s="49" t="s">
        <v>925</v>
      </c>
      <c r="AB93" s="18" t="s">
        <v>918</v>
      </c>
      <c r="AC93" s="49" t="s">
        <v>919</v>
      </c>
      <c r="AD93" s="49" t="s">
        <v>919</v>
      </c>
      <c r="AE93" s="49" t="s">
        <v>919</v>
      </c>
      <c r="AF93" s="49" t="s">
        <v>930</v>
      </c>
      <c r="AG93" s="49" t="s">
        <v>930</v>
      </c>
      <c r="AH93" s="49" t="s">
        <v>936</v>
      </c>
      <c r="AI93" s="18" t="s">
        <v>930</v>
      </c>
      <c r="AJ93" s="68" t="s">
        <v>941</v>
      </c>
      <c r="AK93" s="68"/>
      <c r="AL93" s="68"/>
      <c r="AM93" s="45">
        <f>ROUND(SUM(H93:AL93),2)</f>
        <v>0</v>
      </c>
      <c r="AN93" s="45">
        <f>COUNTIF(H93:AL93,"F")+COUNTIF(H93:AL93,"LV/F")*4/8+COUNTIF(H93:AL93,"F/2")*4/8</f>
        <v>1.5</v>
      </c>
      <c r="AO93" s="45">
        <f>COUNTIF(H93:AL93,"O")+COUNTIF(H93:AL93,"LV/O")*4/8+COUNTIF(H93:AL93,"O/2")*4/8</f>
        <v>0</v>
      </c>
      <c r="AP93" s="45">
        <f>COUNTIF(H93:AL93,$AP$4)+4/8+4/8+4/8</f>
        <v>23.5</v>
      </c>
      <c r="AQ93" s="45">
        <f>COUNTIF(H93:AL93,$AQ$4)</f>
        <v>0</v>
      </c>
      <c r="AR93" s="45">
        <f>COUNTIF(H93:AL93,$AR$4)</f>
        <v>0</v>
      </c>
      <c r="AS93" s="45">
        <f>COUNTIF(H93:AL93,"B")+COUNTIF(H93:AL93,"LV/B")*4/8+COUNTIF(H93:AL93,"B/2")*4/8</f>
        <v>0</v>
      </c>
      <c r="AT93" s="45">
        <f>COUNTIF(H93:AL93,"BL")+COUNTIF(H93:AL93,"LV/BL")*4/8+COUNTIF(H93:AL93,"BL/2")*4/8</f>
        <v>0</v>
      </c>
      <c r="AU93" s="45">
        <f>COUNTIF(H93:AL93,$AU$4)</f>
        <v>0</v>
      </c>
      <c r="AV93" s="45">
        <f>COUNTIF(H93:AL93,$AV$4)</f>
        <v>0</v>
      </c>
      <c r="AW93" s="45">
        <f>COUNTIF(H93:AL93,$AW$4)</f>
        <v>4</v>
      </c>
      <c r="AX93" s="45">
        <f>COUNTIF(H93:AL93,$AX$4)</f>
        <v>0</v>
      </c>
      <c r="AY93" s="45">
        <f>COUNTIF(H93:AL93,$AY$4)</f>
        <v>0</v>
      </c>
      <c r="AZ93" s="45">
        <f>COUNTIF(H93:AL93,$AZ$4)</f>
        <v>0</v>
      </c>
      <c r="BA93" s="45">
        <f>COUNTIF(H93:AL93,$BA$4)</f>
        <v>0</v>
      </c>
      <c r="BB93" s="45">
        <f>COUNTIF(H93:AL93,$BB$4)</f>
        <v>0</v>
      </c>
      <c r="BC93" s="45">
        <f>COUNTIF(H93:AL93,$BC$4)</f>
        <v>0</v>
      </c>
      <c r="BD93" s="45">
        <f>COUNTIF(H93:AL93,$BD$4)</f>
        <v>0</v>
      </c>
      <c r="BE93" s="45">
        <f>COUNTIF(H93:AL93,$BE$4)</f>
        <v>0</v>
      </c>
      <c r="BF93" s="45">
        <f>COUNTIF(H93:AL93,$BF$4)</f>
        <v>0</v>
      </c>
      <c r="BG93" s="60" t="str">
        <f>VLOOKUP(B93,[2]Analyse!$A$2:$N$255,6,0)</f>
        <v>正常</v>
      </c>
      <c r="BH93" s="60"/>
      <c r="BI93" s="54"/>
    </row>
    <row r="94" spans="1:61">
      <c r="A94" s="73"/>
      <c r="B94" s="21"/>
      <c r="C94" s="24"/>
      <c r="D94" s="24"/>
      <c r="E94" s="32"/>
      <c r="F94" s="24"/>
      <c r="G94" s="24"/>
      <c r="H94" s="49"/>
      <c r="I94" s="49"/>
      <c r="J94" s="49"/>
      <c r="K94" s="49"/>
      <c r="L94" s="49"/>
      <c r="M94" s="49"/>
      <c r="N94" s="18"/>
      <c r="O94" s="49"/>
      <c r="P94" s="49"/>
      <c r="Q94" s="49"/>
      <c r="R94" s="49"/>
      <c r="S94" s="49"/>
      <c r="T94" s="49"/>
      <c r="U94" s="71"/>
      <c r="V94" s="49"/>
      <c r="W94" s="49"/>
      <c r="X94" s="49"/>
      <c r="Y94" s="49"/>
      <c r="Z94" s="49"/>
      <c r="AA94" s="49"/>
      <c r="AB94" s="18"/>
      <c r="AC94" s="49"/>
      <c r="AD94" s="49"/>
      <c r="AE94" s="49"/>
      <c r="AF94" s="49"/>
      <c r="AG94" s="49"/>
      <c r="AH94" s="49"/>
      <c r="AI94" s="18"/>
      <c r="AJ94" s="68"/>
      <c r="AK94" s="68"/>
      <c r="AL94" s="68"/>
      <c r="AM94" s="46">
        <f>+SUM(H94:AL94)</f>
        <v>0</v>
      </c>
      <c r="AN94" s="46"/>
      <c r="AO94" s="46"/>
      <c r="AP94" s="48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54"/>
      <c r="BH94" s="60" t="str">
        <f>VLOOKUP(B93,[2]Analyse!$A$2:$N$255,5,0)</f>
        <v>GWSMT-DC</v>
      </c>
      <c r="BI94" s="54"/>
    </row>
    <row r="95" spans="1:61">
      <c r="A95" s="72">
        <v>46</v>
      </c>
      <c r="B95" s="21" t="s">
        <v>174</v>
      </c>
      <c r="C95" s="21" t="s">
        <v>36</v>
      </c>
      <c r="D95" s="21" t="s">
        <v>37</v>
      </c>
      <c r="E95" s="32">
        <f>VLOOKUP(B95,[1]Sheet1!$B$5:$I$226,7,0)</f>
        <v>40354</v>
      </c>
      <c r="F95" s="21" t="s">
        <v>175</v>
      </c>
      <c r="G95" s="22" t="s">
        <v>176</v>
      </c>
      <c r="H95" s="49" t="s">
        <v>848</v>
      </c>
      <c r="I95" s="49" t="s">
        <v>848</v>
      </c>
      <c r="J95" s="49" t="s">
        <v>855</v>
      </c>
      <c r="K95" s="49" t="s">
        <v>861</v>
      </c>
      <c r="L95" s="49" t="s">
        <v>870</v>
      </c>
      <c r="M95" s="49" t="s">
        <v>870</v>
      </c>
      <c r="N95" s="18" t="s">
        <v>871</v>
      </c>
      <c r="O95" s="49" t="s">
        <v>870</v>
      </c>
      <c r="P95" s="49" t="s">
        <v>878</v>
      </c>
      <c r="Q95" s="49" t="s">
        <v>884</v>
      </c>
      <c r="R95" s="49" t="s">
        <v>878</v>
      </c>
      <c r="S95" s="49" t="s">
        <v>878</v>
      </c>
      <c r="T95" s="49" t="s">
        <v>889</v>
      </c>
      <c r="U95" s="71" t="s">
        <v>889</v>
      </c>
      <c r="V95" s="49" t="s">
        <v>900</v>
      </c>
      <c r="W95" s="49" t="s">
        <v>900</v>
      </c>
      <c r="X95" s="49" t="s">
        <v>906</v>
      </c>
      <c r="Y95" s="49" t="s">
        <v>908</v>
      </c>
      <c r="Z95" s="49" t="s">
        <v>909</v>
      </c>
      <c r="AA95" s="49" t="s">
        <v>919</v>
      </c>
      <c r="AB95" s="18" t="s">
        <v>919</v>
      </c>
      <c r="AC95" s="49" t="s">
        <v>919</v>
      </c>
      <c r="AD95" s="49" t="s">
        <v>919</v>
      </c>
      <c r="AE95" s="49" t="s">
        <v>925</v>
      </c>
      <c r="AF95" s="49" t="s">
        <v>930</v>
      </c>
      <c r="AG95" s="49" t="s">
        <v>930</v>
      </c>
      <c r="AH95" s="49" t="s">
        <v>930</v>
      </c>
      <c r="AI95" s="18" t="s">
        <v>930</v>
      </c>
      <c r="AJ95" s="68" t="s">
        <v>941</v>
      </c>
      <c r="AK95" s="68"/>
      <c r="AL95" s="68"/>
      <c r="AM95" s="45">
        <f>ROUND(SUM(H95:AL95),2)</f>
        <v>0</v>
      </c>
      <c r="AN95" s="45">
        <f>COUNTIF(H95:AL95,"F")+COUNTIF(H95:AL95,"LV/F")*4/8+COUNTIF(H95:AL95,"F/2")*4/8</f>
        <v>1.5</v>
      </c>
      <c r="AO95" s="45">
        <f>COUNTIF(H95:AL95,"O")+COUNTIF(H95:AL95,"LV/O")*4/8+COUNTIF(H95:AL95,"O/2")*4/8</f>
        <v>0</v>
      </c>
      <c r="AP95" s="45">
        <f>COUNTIF(H95:AL95,$AP$4)+4/8</f>
        <v>23.5</v>
      </c>
      <c r="AQ95" s="45">
        <f>COUNTIF(H95:AL95,$AQ$4)</f>
        <v>0</v>
      </c>
      <c r="AR95" s="45">
        <f>COUNTIF(H95:AL95,$AR$4)</f>
        <v>0</v>
      </c>
      <c r="AS95" s="45">
        <f>COUNTIF(H95:AL95,"B")+COUNTIF(H95:AL95,"LV/B")*4/8+COUNTIF(H95:AL95,"B/2")*4/8</f>
        <v>0</v>
      </c>
      <c r="AT95" s="45">
        <f>COUNTIF(H95:AL95,"BL")+COUNTIF(H95:AL95,"LV/BL")*4/8+COUNTIF(H95:AL95,"BL/2")*4/8</f>
        <v>0</v>
      </c>
      <c r="AU95" s="45">
        <f>COUNTIF(H95:AL95,$AU$4)</f>
        <v>0</v>
      </c>
      <c r="AV95" s="45">
        <f>COUNTIF(H95:AL95,$AV$4)</f>
        <v>0</v>
      </c>
      <c r="AW95" s="45">
        <f>COUNTIF(H95:AL95,$AW$4)</f>
        <v>4</v>
      </c>
      <c r="AX95" s="45">
        <f>COUNTIF(H95:AL95,$AX$4)</f>
        <v>0</v>
      </c>
      <c r="AY95" s="45">
        <f>COUNTIF(H95:AL95,$AY$4)</f>
        <v>0</v>
      </c>
      <c r="AZ95" s="45">
        <f>COUNTIF(H95:AL95,$AZ$4)</f>
        <v>0</v>
      </c>
      <c r="BA95" s="45">
        <f>COUNTIF(H95:AL95,$BA$4)</f>
        <v>0</v>
      </c>
      <c r="BB95" s="45">
        <f>COUNTIF(H95:AL95,$BB$4)</f>
        <v>0</v>
      </c>
      <c r="BC95" s="45">
        <f>COUNTIF(H95:AL95,$BC$4)</f>
        <v>0</v>
      </c>
      <c r="BD95" s="45">
        <f>COUNTIF(H95:AL95,$BD$4)</f>
        <v>0</v>
      </c>
      <c r="BE95" s="45">
        <f>COUNTIF(H95:AL95,$BE$4)</f>
        <v>0</v>
      </c>
      <c r="BF95" s="45">
        <f>COUNTIF(H95:AL95,$BF$4)</f>
        <v>0</v>
      </c>
      <c r="BG95" s="60" t="str">
        <f>VLOOKUP(B95,[2]Analyse!$A$2:$N$255,6,0)</f>
        <v>正常</v>
      </c>
      <c r="BH95" s="60"/>
      <c r="BI95" s="54"/>
    </row>
    <row r="96" spans="1:61">
      <c r="A96" s="73"/>
      <c r="B96" s="21"/>
      <c r="C96" s="24"/>
      <c r="D96" s="24"/>
      <c r="E96" s="32"/>
      <c r="F96" s="24"/>
      <c r="G96" s="24"/>
      <c r="H96" s="49">
        <v>5.5</v>
      </c>
      <c r="I96" s="49">
        <v>5.5</v>
      </c>
      <c r="J96" s="49"/>
      <c r="K96" s="49">
        <v>5.5</v>
      </c>
      <c r="L96" s="49">
        <v>5.5</v>
      </c>
      <c r="M96" s="49">
        <v>5.5</v>
      </c>
      <c r="N96" s="18"/>
      <c r="O96" s="49">
        <v>5.5</v>
      </c>
      <c r="P96" s="49">
        <v>5.5</v>
      </c>
      <c r="Q96" s="49"/>
      <c r="R96" s="49">
        <v>5.5</v>
      </c>
      <c r="S96" s="49">
        <v>5.5</v>
      </c>
      <c r="T96" s="49">
        <v>5.5</v>
      </c>
      <c r="U96" s="71">
        <v>5.5</v>
      </c>
      <c r="V96" s="49">
        <v>5.5</v>
      </c>
      <c r="W96" s="49">
        <v>5.5</v>
      </c>
      <c r="X96" s="49"/>
      <c r="Y96" s="49">
        <v>4</v>
      </c>
      <c r="Z96" s="49">
        <v>5.5</v>
      </c>
      <c r="AA96" s="49">
        <v>5.5</v>
      </c>
      <c r="AB96" s="18">
        <v>5.5</v>
      </c>
      <c r="AC96" s="49">
        <v>5.5</v>
      </c>
      <c r="AD96" s="49">
        <v>5.5</v>
      </c>
      <c r="AE96" s="49"/>
      <c r="AF96" s="49">
        <v>5.5</v>
      </c>
      <c r="AG96" s="49">
        <v>5.5</v>
      </c>
      <c r="AH96" s="49">
        <v>5.5</v>
      </c>
      <c r="AI96" s="18">
        <v>5.5</v>
      </c>
      <c r="AJ96" s="68">
        <v>5.5</v>
      </c>
      <c r="AK96" s="68"/>
      <c r="AL96" s="68"/>
      <c r="AM96" s="46">
        <f>+SUM(H96:AL96)</f>
        <v>130.5</v>
      </c>
      <c r="AN96" s="46"/>
      <c r="AO96" s="46"/>
      <c r="AP96" s="48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54"/>
      <c r="BH96" s="60" t="str">
        <f>VLOOKUP(B95,[2]Analyse!$A$2:$N$255,5,0)</f>
        <v>N</v>
      </c>
      <c r="BI96" s="54"/>
    </row>
    <row r="97" spans="1:61">
      <c r="A97" s="72">
        <v>47</v>
      </c>
      <c r="B97" s="21" t="s">
        <v>177</v>
      </c>
      <c r="C97" s="21" t="s">
        <v>36</v>
      </c>
      <c r="D97" s="21" t="s">
        <v>37</v>
      </c>
      <c r="E97" s="32" t="str">
        <f>VLOOKUP(B97,[1]Sheet1!$B$5:$I$226,7,0)</f>
        <v>2014/07/21</v>
      </c>
      <c r="F97" s="21" t="s">
        <v>178</v>
      </c>
      <c r="G97" s="22" t="s">
        <v>179</v>
      </c>
      <c r="H97" s="49" t="s">
        <v>848</v>
      </c>
      <c r="I97" s="49" t="s">
        <v>848</v>
      </c>
      <c r="J97" s="49" t="s">
        <v>848</v>
      </c>
      <c r="K97" s="49" t="s">
        <v>861</v>
      </c>
      <c r="L97" s="49" t="s">
        <v>870</v>
      </c>
      <c r="M97" s="49" t="s">
        <v>870</v>
      </c>
      <c r="N97" s="18" t="s">
        <v>875</v>
      </c>
      <c r="O97" s="49" t="s">
        <v>870</v>
      </c>
      <c r="P97" s="49" t="s">
        <v>878</v>
      </c>
      <c r="Q97" s="49" t="s">
        <v>878</v>
      </c>
      <c r="R97" s="49" t="s">
        <v>878</v>
      </c>
      <c r="S97" s="49" t="s">
        <v>878</v>
      </c>
      <c r="T97" s="49" t="s">
        <v>890</v>
      </c>
      <c r="U97" s="71" t="s">
        <v>896</v>
      </c>
      <c r="V97" s="49" t="s">
        <v>900</v>
      </c>
      <c r="W97" s="49" t="s">
        <v>900</v>
      </c>
      <c r="X97" s="49" t="s">
        <v>900</v>
      </c>
      <c r="Y97" s="49" t="s">
        <v>909</v>
      </c>
      <c r="Z97" s="49" t="s">
        <v>909</v>
      </c>
      <c r="AA97" s="49" t="s">
        <v>920</v>
      </c>
      <c r="AB97" s="18" t="s">
        <v>925</v>
      </c>
      <c r="AC97" s="49" t="s">
        <v>919</v>
      </c>
      <c r="AD97" s="49" t="s">
        <v>919</v>
      </c>
      <c r="AE97" s="49" t="s">
        <v>919</v>
      </c>
      <c r="AF97" s="49" t="s">
        <v>930</v>
      </c>
      <c r="AG97" s="49" t="s">
        <v>930</v>
      </c>
      <c r="AH97" s="49" t="s">
        <v>931</v>
      </c>
      <c r="AI97" s="18" t="s">
        <v>936</v>
      </c>
      <c r="AJ97" s="68" t="s">
        <v>941</v>
      </c>
      <c r="AK97" s="68"/>
      <c r="AL97" s="68"/>
      <c r="AM97" s="45">
        <f>ROUND(SUM(H97:AL97),2)</f>
        <v>0</v>
      </c>
      <c r="AN97" s="45">
        <f>COUNTIF(H97:AL97,"F")+COUNTIF(H97:AL97,"LV/F")*4/8+COUNTIF(H97:AL97,"F/2")*4/8</f>
        <v>3</v>
      </c>
      <c r="AO97" s="45">
        <f>COUNTIF(H97:AL97,"O")+COUNTIF(H97:AL97,"LV/O")*4/8+COUNTIF(H97:AL97,"O/2")*4/8</f>
        <v>0</v>
      </c>
      <c r="AP97" s="45">
        <f>COUNTIF(H97:AL97,$AP$4)</f>
        <v>22</v>
      </c>
      <c r="AQ97" s="45">
        <f>COUNTIF(H97:AL97,$AQ$4)</f>
        <v>0</v>
      </c>
      <c r="AR97" s="45">
        <f>COUNTIF(H97:AL97,$AR$4)</f>
        <v>0</v>
      </c>
      <c r="AS97" s="45">
        <f>COUNTIF(H97:AL97,"B")+COUNTIF(H97:AL97,"LV/B")*4/8+COUNTIF(H97:AL97,"B/2")*4/8</f>
        <v>0</v>
      </c>
      <c r="AT97" s="45">
        <f>COUNTIF(H97:AL97,"BL")+COUNTIF(H97:AL97,"LV/BL")*4/8+COUNTIF(H97:AL97,"BL/2")*4/8</f>
        <v>0</v>
      </c>
      <c r="AU97" s="45">
        <f>COUNTIF(H97:AL97,$AU$4)</f>
        <v>0</v>
      </c>
      <c r="AV97" s="45">
        <f>COUNTIF(H97:AL97,$AV$4)</f>
        <v>0</v>
      </c>
      <c r="AW97" s="45">
        <f>COUNTIF(H97:AL97,$AW$4)</f>
        <v>4</v>
      </c>
      <c r="AX97" s="45">
        <f>COUNTIF(H97:AL97,$AX$4)</f>
        <v>0</v>
      </c>
      <c r="AY97" s="45">
        <f>COUNTIF(H97:AL97,$AY$4)</f>
        <v>0</v>
      </c>
      <c r="AZ97" s="45">
        <f>COUNTIF(H97:AL97,$AZ$4)</f>
        <v>0</v>
      </c>
      <c r="BA97" s="45">
        <f>COUNTIF(H97:AL97,$BA$4)</f>
        <v>0</v>
      </c>
      <c r="BB97" s="45">
        <f>COUNTIF(H97:AL97,$BB$4)</f>
        <v>0</v>
      </c>
      <c r="BC97" s="45">
        <f>COUNTIF(H97:AL97,$BC$4)</f>
        <v>0</v>
      </c>
      <c r="BD97" s="45">
        <f>COUNTIF(H97:AL97,$BD$4)</f>
        <v>0</v>
      </c>
      <c r="BE97" s="45">
        <f>COUNTIF(H97:AL97,$BE$4)</f>
        <v>0</v>
      </c>
      <c r="BF97" s="45">
        <f>COUNTIF(H97:AL97,$BF$4)</f>
        <v>0</v>
      </c>
      <c r="BG97" s="60" t="str">
        <f>VLOOKUP(B97,[2]Analyse!$A$2:$N$255,6,0)</f>
        <v>正常</v>
      </c>
      <c r="BH97" s="60"/>
      <c r="BI97" s="54"/>
    </row>
    <row r="98" spans="1:61">
      <c r="A98" s="73"/>
      <c r="B98" s="21"/>
      <c r="C98" s="24"/>
      <c r="D98" s="24"/>
      <c r="E98" s="32"/>
      <c r="F98" s="24"/>
      <c r="G98" s="24"/>
      <c r="H98" s="49"/>
      <c r="I98" s="49"/>
      <c r="J98" s="49"/>
      <c r="K98" s="49"/>
      <c r="L98" s="49"/>
      <c r="M98" s="49"/>
      <c r="N98" s="18"/>
      <c r="O98" s="49"/>
      <c r="P98" s="49"/>
      <c r="Q98" s="49"/>
      <c r="R98" s="49"/>
      <c r="S98" s="49"/>
      <c r="T98" s="49"/>
      <c r="U98" s="71"/>
      <c r="V98" s="49"/>
      <c r="W98" s="49"/>
      <c r="X98" s="49"/>
      <c r="Y98" s="49"/>
      <c r="Z98" s="49"/>
      <c r="AA98" s="49"/>
      <c r="AB98" s="18"/>
      <c r="AC98" s="49"/>
      <c r="AD98" s="49"/>
      <c r="AE98" s="49"/>
      <c r="AF98" s="49"/>
      <c r="AG98" s="49"/>
      <c r="AH98" s="49"/>
      <c r="AI98" s="18"/>
      <c r="AJ98" s="68"/>
      <c r="AK98" s="68"/>
      <c r="AL98" s="68"/>
      <c r="AM98" s="46">
        <f>+SUM(H98:AL98)</f>
        <v>0</v>
      </c>
      <c r="AN98" s="46"/>
      <c r="AO98" s="46"/>
      <c r="AP98" s="48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54"/>
      <c r="BH98" s="60" t="str">
        <f>VLOOKUP(B97,[2]Analyse!$A$2:$N$255,5,0)</f>
        <v>GWOA-D</v>
      </c>
      <c r="BI98" s="54"/>
    </row>
    <row r="99" spans="1:61">
      <c r="A99" s="72">
        <v>48</v>
      </c>
      <c r="B99" s="21" t="s">
        <v>180</v>
      </c>
      <c r="C99" s="21" t="s">
        <v>36</v>
      </c>
      <c r="D99" s="21" t="s">
        <v>37</v>
      </c>
      <c r="E99" s="32" t="str">
        <f>VLOOKUP(B99,[1]Sheet1!$B$5:$I$226,7,0)</f>
        <v>2014/07/21</v>
      </c>
      <c r="F99" s="21" t="s">
        <v>181</v>
      </c>
      <c r="G99" s="22" t="s">
        <v>182</v>
      </c>
      <c r="H99" s="49" t="s">
        <v>850</v>
      </c>
      <c r="I99" s="49" t="s">
        <v>850</v>
      </c>
      <c r="J99" s="49" t="s">
        <v>848</v>
      </c>
      <c r="K99" s="49" t="s">
        <v>861</v>
      </c>
      <c r="L99" s="49" t="s">
        <v>870</v>
      </c>
      <c r="M99" s="49" t="s">
        <v>870</v>
      </c>
      <c r="N99" s="18" t="s">
        <v>875</v>
      </c>
      <c r="O99" s="49" t="s">
        <v>870</v>
      </c>
      <c r="P99" s="49" t="s">
        <v>878</v>
      </c>
      <c r="Q99" s="49" t="s">
        <v>878</v>
      </c>
      <c r="R99" s="49" t="s">
        <v>878</v>
      </c>
      <c r="S99" s="49" t="s">
        <v>878</v>
      </c>
      <c r="T99" s="49" t="s">
        <v>889</v>
      </c>
      <c r="U99" s="71" t="s">
        <v>896</v>
      </c>
      <c r="V99" s="49" t="s">
        <v>900</v>
      </c>
      <c r="W99" s="49" t="s">
        <v>900</v>
      </c>
      <c r="X99" s="49" t="s">
        <v>900</v>
      </c>
      <c r="Y99" s="49" t="s">
        <v>909</v>
      </c>
      <c r="Z99" s="49" t="s">
        <v>909</v>
      </c>
      <c r="AA99" s="49" t="s">
        <v>919</v>
      </c>
      <c r="AB99" s="18" t="s">
        <v>925</v>
      </c>
      <c r="AC99" s="49" t="s">
        <v>919</v>
      </c>
      <c r="AD99" s="49" t="s">
        <v>919</v>
      </c>
      <c r="AE99" s="49" t="s">
        <v>919</v>
      </c>
      <c r="AF99" s="49" t="s">
        <v>930</v>
      </c>
      <c r="AG99" s="49" t="s">
        <v>930</v>
      </c>
      <c r="AH99" s="49" t="s">
        <v>930</v>
      </c>
      <c r="AI99" s="18" t="s">
        <v>936</v>
      </c>
      <c r="AJ99" s="68" t="s">
        <v>941</v>
      </c>
      <c r="AK99" s="68"/>
      <c r="AL99" s="68"/>
      <c r="AM99" s="45">
        <f>ROUND(SUM(H99:AL99),2)</f>
        <v>0</v>
      </c>
      <c r="AN99" s="45">
        <f>COUNTIF(H99:AL99,"F")+COUNTIF(H99:AL99,"LV/F")*4/8+COUNTIF(H99:AL99,"F/2")*4/8</f>
        <v>2</v>
      </c>
      <c r="AO99" s="45">
        <f>COUNTIF(H99:AL99,"O")+COUNTIF(H99:AL99,"LV/O")*4/8+COUNTIF(H99:AL99,"O/2")*4/8</f>
        <v>0</v>
      </c>
      <c r="AP99" s="45">
        <f>COUNTIF(H99:AL99,$AP$4)</f>
        <v>23</v>
      </c>
      <c r="AQ99" s="45">
        <f>COUNTIF(H99:AL99,$AQ$4)</f>
        <v>0</v>
      </c>
      <c r="AR99" s="45">
        <f>COUNTIF(H99:AL99,$AR$4)</f>
        <v>0</v>
      </c>
      <c r="AS99" s="45">
        <f>COUNTIF(H99:AL99,"B")+COUNTIF(H99:AL99,"LV/B")*4/8+COUNTIF(H99:AL99,"B/2")*4/8</f>
        <v>0</v>
      </c>
      <c r="AT99" s="45">
        <f>COUNTIF(H99:AL99,"BL")+COUNTIF(H99:AL99,"LV/BL")*4/8+COUNTIF(H99:AL99,"BL/2")*4/8</f>
        <v>0</v>
      </c>
      <c r="AU99" s="45">
        <f>COUNTIF(H99:AL99,$AU$4)</f>
        <v>0</v>
      </c>
      <c r="AV99" s="45">
        <f>COUNTIF(H99:AL99,$AV$4)</f>
        <v>0</v>
      </c>
      <c r="AW99" s="45">
        <f>COUNTIF(H99:AL99,$AW$4)</f>
        <v>4</v>
      </c>
      <c r="AX99" s="45">
        <f>COUNTIF(H99:AL99,$AX$4)</f>
        <v>0</v>
      </c>
      <c r="AY99" s="45">
        <f>COUNTIF(H99:AL99,$AY$4)</f>
        <v>0</v>
      </c>
      <c r="AZ99" s="45">
        <f>COUNTIF(H99:AL99,$AZ$4)</f>
        <v>0</v>
      </c>
      <c r="BA99" s="45">
        <f>COUNTIF(H99:AL99,$BA$4)</f>
        <v>0</v>
      </c>
      <c r="BB99" s="45">
        <f>COUNTIF(H99:AL99,$BB$4)</f>
        <v>0</v>
      </c>
      <c r="BC99" s="45">
        <f>COUNTIF(H99:AL99,$BC$4)</f>
        <v>0</v>
      </c>
      <c r="BD99" s="45">
        <f>COUNTIF(H99:AL99,$BD$4)</f>
        <v>0</v>
      </c>
      <c r="BE99" s="45">
        <f>COUNTIF(H99:AL99,$BE$4)</f>
        <v>0</v>
      </c>
      <c r="BF99" s="45">
        <f>COUNTIF(H99:AL99,$BF$4)</f>
        <v>0</v>
      </c>
      <c r="BG99" s="60" t="str">
        <f>VLOOKUP(B99,[2]Analyse!$A$2:$N$255,6,0)</f>
        <v>正常</v>
      </c>
      <c r="BH99" s="60"/>
      <c r="BI99" s="54"/>
    </row>
    <row r="100" spans="1:61">
      <c r="A100" s="73"/>
      <c r="B100" s="21"/>
      <c r="C100" s="24"/>
      <c r="D100" s="24"/>
      <c r="E100" s="32"/>
      <c r="F100" s="24"/>
      <c r="G100" s="24"/>
      <c r="H100" s="49"/>
      <c r="I100" s="49"/>
      <c r="J100" s="49"/>
      <c r="K100" s="49"/>
      <c r="L100" s="49"/>
      <c r="M100" s="49"/>
      <c r="N100" s="18"/>
      <c r="O100" s="49"/>
      <c r="P100" s="49"/>
      <c r="Q100" s="49"/>
      <c r="R100" s="49"/>
      <c r="S100" s="49"/>
      <c r="T100" s="49"/>
      <c r="U100" s="71"/>
      <c r="V100" s="49"/>
      <c r="W100" s="49"/>
      <c r="X100" s="49"/>
      <c r="Y100" s="49"/>
      <c r="Z100" s="49"/>
      <c r="AA100" s="49"/>
      <c r="AB100" s="18"/>
      <c r="AC100" s="49"/>
      <c r="AD100" s="49"/>
      <c r="AE100" s="49"/>
      <c r="AF100" s="49"/>
      <c r="AG100" s="49"/>
      <c r="AH100" s="49"/>
      <c r="AI100" s="18"/>
      <c r="AJ100" s="68"/>
      <c r="AK100" s="68"/>
      <c r="AL100" s="68"/>
      <c r="AM100" s="46">
        <f>+SUM(H100:AL100)</f>
        <v>0</v>
      </c>
      <c r="AN100" s="46"/>
      <c r="AO100" s="46"/>
      <c r="AP100" s="48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54"/>
      <c r="BH100" s="60" t="str">
        <f>VLOOKUP(B99,[2]Analyse!$A$2:$N$255,5,0)</f>
        <v>隨縣班</v>
      </c>
      <c r="BI100" s="54"/>
    </row>
    <row r="101" spans="1:61">
      <c r="A101" s="72">
        <v>49</v>
      </c>
      <c r="B101" s="21" t="s">
        <v>183</v>
      </c>
      <c r="C101" s="21" t="s">
        <v>36</v>
      </c>
      <c r="D101" s="21" t="s">
        <v>37</v>
      </c>
      <c r="E101" s="32" t="str">
        <f>VLOOKUP(B101,[1]Sheet1!$B$5:$I$226,7,0)</f>
        <v>2014/09/05</v>
      </c>
      <c r="F101" s="21" t="s">
        <v>184</v>
      </c>
      <c r="G101" s="22" t="s">
        <v>185</v>
      </c>
      <c r="H101" s="49" t="s">
        <v>855</v>
      </c>
      <c r="I101" s="49" t="s">
        <v>848</v>
      </c>
      <c r="J101" s="49" t="s">
        <v>848</v>
      </c>
      <c r="K101" s="49" t="s">
        <v>861</v>
      </c>
      <c r="L101" s="49" t="s">
        <v>870</v>
      </c>
      <c r="M101" s="49" t="s">
        <v>870</v>
      </c>
      <c r="N101" s="18" t="s">
        <v>870</v>
      </c>
      <c r="O101" s="49" t="s">
        <v>875</v>
      </c>
      <c r="P101" s="49" t="s">
        <v>878</v>
      </c>
      <c r="Q101" s="49" t="s">
        <v>878</v>
      </c>
      <c r="R101" s="49" t="s">
        <v>878</v>
      </c>
      <c r="S101" s="49" t="s">
        <v>878</v>
      </c>
      <c r="T101" s="49" t="s">
        <v>889</v>
      </c>
      <c r="U101" s="71" t="s">
        <v>890</v>
      </c>
      <c r="V101" s="49" t="s">
        <v>906</v>
      </c>
      <c r="W101" s="49" t="s">
        <v>901</v>
      </c>
      <c r="X101" s="49" t="s">
        <v>901</v>
      </c>
      <c r="Y101" s="49" t="s">
        <v>910</v>
      </c>
      <c r="Z101" s="49" t="s">
        <v>910</v>
      </c>
      <c r="AA101" s="49" t="s">
        <v>919</v>
      </c>
      <c r="AB101" s="18" t="s">
        <v>919</v>
      </c>
      <c r="AC101" s="49" t="s">
        <v>925</v>
      </c>
      <c r="AD101" s="49" t="s">
        <v>919</v>
      </c>
      <c r="AE101" s="49" t="s">
        <v>919</v>
      </c>
      <c r="AF101" s="49" t="s">
        <v>930</v>
      </c>
      <c r="AG101" s="49" t="s">
        <v>930</v>
      </c>
      <c r="AH101" s="49" t="s">
        <v>930</v>
      </c>
      <c r="AI101" s="18" t="s">
        <v>930</v>
      </c>
      <c r="AJ101" s="68" t="s">
        <v>948</v>
      </c>
      <c r="AK101" s="68"/>
      <c r="AL101" s="68"/>
      <c r="AM101" s="45">
        <f>ROUND(SUM(H101:AL101),2)</f>
        <v>0</v>
      </c>
      <c r="AN101" s="45">
        <f>COUNTIF(H101:AL101,"F")+COUNTIF(H101:AL101,"LV/F")*4/8+COUNTIF(H101:AL101,"F/2")*4/8</f>
        <v>5</v>
      </c>
      <c r="AO101" s="45">
        <f>COUNTIF(H101:AL101,"O")+COUNTIF(H101:AL101,"LV/O")*4/8+COUNTIF(H101:AL101,"O/2")*4/8</f>
        <v>0</v>
      </c>
      <c r="AP101" s="45">
        <f>COUNTIF(H101:AL101,$AP$4)</f>
        <v>19</v>
      </c>
      <c r="AQ101" s="45">
        <f>COUNTIF(H101:AL101,$AQ$4)</f>
        <v>0</v>
      </c>
      <c r="AR101" s="45">
        <f>COUNTIF(H101:AL101,$AR$4)</f>
        <v>0</v>
      </c>
      <c r="AS101" s="45">
        <f>COUNTIF(H101:AL101,"B")+COUNTIF(H101:AL101,"LV/B")*4/8+COUNTIF(H101:AL101,"B/2")*4/8</f>
        <v>0</v>
      </c>
      <c r="AT101" s="45">
        <f>COUNTIF(H101:AL101,"BL")+COUNTIF(H101:AL101,"LV/BL")*4/8+COUNTIF(H101:AL101,"BL/2")*4/8</f>
        <v>0</v>
      </c>
      <c r="AU101" s="45">
        <f>COUNTIF(H101:AL101,$AU$4)</f>
        <v>0</v>
      </c>
      <c r="AV101" s="45">
        <f>COUNTIF(H101:AL101,$AV$4)</f>
        <v>0</v>
      </c>
      <c r="AW101" s="45">
        <f>COUNTIF(H101:AL101,$AW$4)</f>
        <v>5</v>
      </c>
      <c r="AX101" s="45">
        <f>COUNTIF(H101:AL101,$AX$4)</f>
        <v>0</v>
      </c>
      <c r="AY101" s="45">
        <f>COUNTIF(H101:AL101,$AY$4)</f>
        <v>0</v>
      </c>
      <c r="AZ101" s="45">
        <f>COUNTIF(H101:AL101,$AZ$4)</f>
        <v>0</v>
      </c>
      <c r="BA101" s="45">
        <f>COUNTIF(H101:AL101,$BA$4)</f>
        <v>0</v>
      </c>
      <c r="BB101" s="45">
        <f>COUNTIF(H101:AL101,$BB$4)</f>
        <v>0</v>
      </c>
      <c r="BC101" s="45">
        <f>COUNTIF(H101:AL101,$BC$4)</f>
        <v>0</v>
      </c>
      <c r="BD101" s="45">
        <f>COUNTIF(H101:AL101,$BD$4)</f>
        <v>0</v>
      </c>
      <c r="BE101" s="45">
        <f>COUNTIF(H101:AL101,$BE$4)</f>
        <v>0</v>
      </c>
      <c r="BF101" s="45">
        <f>COUNTIF(H101:AL101,$BF$4)</f>
        <v>0</v>
      </c>
      <c r="BG101" s="60" t="str">
        <f>VLOOKUP(B101,[2]Analyse!$A$2:$N$255,6,0)</f>
        <v>輪班休息</v>
      </c>
      <c r="BH101" s="60"/>
      <c r="BI101" s="54"/>
    </row>
    <row r="102" spans="1:61">
      <c r="A102" s="73"/>
      <c r="B102" s="21"/>
      <c r="C102" s="24"/>
      <c r="D102" s="24"/>
      <c r="E102" s="32"/>
      <c r="F102" s="24"/>
      <c r="G102" s="24"/>
      <c r="H102" s="49"/>
      <c r="I102" s="49">
        <v>5.5</v>
      </c>
      <c r="J102" s="49">
        <v>5.5</v>
      </c>
      <c r="K102" s="49">
        <v>5.5</v>
      </c>
      <c r="L102" s="49">
        <v>5.5</v>
      </c>
      <c r="M102" s="49">
        <v>5.5</v>
      </c>
      <c r="N102" s="18">
        <v>5.5</v>
      </c>
      <c r="O102" s="49"/>
      <c r="P102" s="49">
        <v>5.5</v>
      </c>
      <c r="Q102" s="49">
        <v>5.5</v>
      </c>
      <c r="R102" s="49">
        <v>5.5</v>
      </c>
      <c r="S102" s="49">
        <v>5.5</v>
      </c>
      <c r="T102" s="49">
        <v>5.5</v>
      </c>
      <c r="U102" s="71"/>
      <c r="V102" s="49"/>
      <c r="W102" s="49"/>
      <c r="X102" s="49"/>
      <c r="Y102" s="49"/>
      <c r="Z102" s="49"/>
      <c r="AA102" s="49">
        <v>5.5</v>
      </c>
      <c r="AB102" s="18">
        <v>5.5</v>
      </c>
      <c r="AC102" s="49"/>
      <c r="AD102" s="49">
        <v>5.5</v>
      </c>
      <c r="AE102" s="49">
        <v>5.5</v>
      </c>
      <c r="AF102" s="49">
        <v>5.5</v>
      </c>
      <c r="AG102" s="49">
        <v>5.5</v>
      </c>
      <c r="AH102" s="49">
        <v>5.5</v>
      </c>
      <c r="AI102" s="18">
        <v>5.5</v>
      </c>
      <c r="AJ102" s="68"/>
      <c r="AK102" s="68"/>
      <c r="AL102" s="68"/>
      <c r="AM102" s="46">
        <f>+SUM(H102:AL102)</f>
        <v>104.5</v>
      </c>
      <c r="AN102" s="46"/>
      <c r="AO102" s="46"/>
      <c r="AP102" s="48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54"/>
      <c r="BH102" s="60" t="str">
        <f>VLOOKUP(B101,[2]Analyse!$A$2:$N$255,5,0)</f>
        <v>GWSI-N</v>
      </c>
      <c r="BI102" s="54"/>
    </row>
    <row r="103" spans="1:61">
      <c r="A103" s="72">
        <v>50</v>
      </c>
      <c r="B103" s="21" t="s">
        <v>186</v>
      </c>
      <c r="C103" s="21" t="s">
        <v>36</v>
      </c>
      <c r="D103" s="21" t="s">
        <v>37</v>
      </c>
      <c r="E103" s="32" t="str">
        <f>VLOOKUP(B103,[1]Sheet1!$B$5:$I$226,7,0)</f>
        <v>2014/10/09</v>
      </c>
      <c r="F103" s="21" t="s">
        <v>187</v>
      </c>
      <c r="G103" s="22" t="s">
        <v>188</v>
      </c>
      <c r="H103" s="49" t="s">
        <v>848</v>
      </c>
      <c r="I103" s="49" t="s">
        <v>848</v>
      </c>
      <c r="J103" s="49" t="s">
        <v>855</v>
      </c>
      <c r="K103" s="49" t="s">
        <v>861</v>
      </c>
      <c r="L103" s="49" t="s">
        <v>870</v>
      </c>
      <c r="M103" s="49" t="s">
        <v>870</v>
      </c>
      <c r="N103" s="18" t="s">
        <v>870</v>
      </c>
      <c r="O103" s="49" t="s">
        <v>870</v>
      </c>
      <c r="P103" s="49">
        <v>1</v>
      </c>
      <c r="Q103" s="49" t="s">
        <v>884</v>
      </c>
      <c r="R103" s="49">
        <v>1</v>
      </c>
      <c r="S103" s="49">
        <v>1</v>
      </c>
      <c r="T103" s="49">
        <v>1</v>
      </c>
      <c r="U103" s="71">
        <v>1</v>
      </c>
      <c r="V103" s="49">
        <v>1</v>
      </c>
      <c r="W103" s="49" t="s">
        <v>901</v>
      </c>
      <c r="X103" s="49" t="s">
        <v>906</v>
      </c>
      <c r="Y103" s="49" t="s">
        <v>909</v>
      </c>
      <c r="Z103" s="49" t="s">
        <v>909</v>
      </c>
      <c r="AA103" s="49" t="s">
        <v>919</v>
      </c>
      <c r="AB103" s="18" t="s">
        <v>919</v>
      </c>
      <c r="AC103" s="49" t="s">
        <v>919</v>
      </c>
      <c r="AD103" s="49" t="s">
        <v>919</v>
      </c>
      <c r="AE103" s="49" t="s">
        <v>925</v>
      </c>
      <c r="AF103" s="49" t="s">
        <v>930</v>
      </c>
      <c r="AG103" s="49" t="s">
        <v>930</v>
      </c>
      <c r="AH103" s="49" t="s">
        <v>930</v>
      </c>
      <c r="AI103" s="18" t="s">
        <v>930</v>
      </c>
      <c r="AJ103" s="68" t="s">
        <v>941</v>
      </c>
      <c r="AK103" s="68"/>
      <c r="AL103" s="68"/>
      <c r="AM103" s="45">
        <f>ROUND(SUM(H103:AL103),2)</f>
        <v>6</v>
      </c>
      <c r="AN103" s="45">
        <f>COUNTIF(H103:AL103,"F")+COUNTIF(H103:AL103,"LV/F")*4/8+COUNTIF(H103:AL103,"F/2")*4/8</f>
        <v>1</v>
      </c>
      <c r="AO103" s="45">
        <f>COUNTIF(H103:AL103,"O")+COUNTIF(H103:AL103,"LV/O")*4/8+COUNTIF(H103:AL103,"O/2")*4/8</f>
        <v>0</v>
      </c>
      <c r="AP103" s="45">
        <f>COUNTIF(H103:AL103,$AP$4)</f>
        <v>18</v>
      </c>
      <c r="AQ103" s="45">
        <f>COUNTIF(H103:AL103,$AQ$4)</f>
        <v>0</v>
      </c>
      <c r="AR103" s="45">
        <f>COUNTIF(H103:AL103,$AR$4)</f>
        <v>0</v>
      </c>
      <c r="AS103" s="45">
        <f>COUNTIF(H103:AL103,"B")+COUNTIF(H103:AL103,"LV/B")*4/8+COUNTIF(H103:AL103,"B/2")*4/8</f>
        <v>0</v>
      </c>
      <c r="AT103" s="45">
        <f>COUNTIF(H103:AL103,"BL")+COUNTIF(H103:AL103,"LV/BL")*4/8+COUNTIF(H103:AL103,"BL/2")*4/8</f>
        <v>0</v>
      </c>
      <c r="AU103" s="45">
        <f>COUNTIF(H103:AL103,$AU$4)</f>
        <v>0</v>
      </c>
      <c r="AV103" s="45">
        <f>COUNTIF(H103:AL103,$AV$4)</f>
        <v>0</v>
      </c>
      <c r="AW103" s="45">
        <f>COUNTIF(H103:AL103,$AW$4)</f>
        <v>4</v>
      </c>
      <c r="AX103" s="45">
        <f>COUNTIF(H103:AL103,$AX$4)</f>
        <v>0</v>
      </c>
      <c r="AY103" s="45">
        <f>COUNTIF(H103:AL103,$AY$4)</f>
        <v>0</v>
      </c>
      <c r="AZ103" s="45">
        <f>COUNTIF(H103:AL103,$AZ$4)</f>
        <v>0</v>
      </c>
      <c r="BA103" s="45">
        <f>COUNTIF(H103:AL103,$BA$4)</f>
        <v>0</v>
      </c>
      <c r="BB103" s="45">
        <f>COUNTIF(H103:AL103,$BB$4)</f>
        <v>0</v>
      </c>
      <c r="BC103" s="45">
        <f>COUNTIF(H103:AL103,$BC$4)</f>
        <v>0</v>
      </c>
      <c r="BD103" s="45">
        <f>COUNTIF(H103:AL103,$BD$4)</f>
        <v>0</v>
      </c>
      <c r="BE103" s="45">
        <f>COUNTIF(H103:AL103,$BE$4)</f>
        <v>0</v>
      </c>
      <c r="BF103" s="45">
        <f>COUNTIF(H103:AL103,$BF$4)</f>
        <v>0</v>
      </c>
      <c r="BG103" s="60" t="str">
        <f>VLOOKUP(B103,[2]Analyse!$A$2:$N$255,6,0)</f>
        <v>正常</v>
      </c>
      <c r="BH103" s="60"/>
      <c r="BI103" s="54"/>
    </row>
    <row r="104" spans="1:61">
      <c r="A104" s="73"/>
      <c r="B104" s="21"/>
      <c r="C104" s="24"/>
      <c r="D104" s="24"/>
      <c r="E104" s="32"/>
      <c r="F104" s="24"/>
      <c r="G104" s="24"/>
      <c r="H104" s="49"/>
      <c r="I104" s="49"/>
      <c r="J104" s="49"/>
      <c r="K104" s="49"/>
      <c r="L104" s="49">
        <v>5.5</v>
      </c>
      <c r="M104" s="49">
        <v>5.5</v>
      </c>
      <c r="N104" s="18">
        <v>5.5</v>
      </c>
      <c r="O104" s="49">
        <v>5.5</v>
      </c>
      <c r="P104" s="49"/>
      <c r="Q104" s="49"/>
      <c r="R104" s="49"/>
      <c r="S104" s="49"/>
      <c r="T104" s="49"/>
      <c r="U104" s="71"/>
      <c r="V104" s="49"/>
      <c r="W104" s="49"/>
      <c r="X104" s="49"/>
      <c r="Y104" s="49">
        <v>5.5</v>
      </c>
      <c r="Z104" s="49">
        <v>5.5</v>
      </c>
      <c r="AA104" s="49">
        <v>5.5</v>
      </c>
      <c r="AB104" s="18">
        <v>5.5</v>
      </c>
      <c r="AC104" s="49">
        <v>5.5</v>
      </c>
      <c r="AD104" s="49">
        <v>5.5</v>
      </c>
      <c r="AE104" s="49"/>
      <c r="AF104" s="49">
        <v>5.5</v>
      </c>
      <c r="AG104" s="49">
        <v>5.5</v>
      </c>
      <c r="AH104" s="49">
        <v>5.5</v>
      </c>
      <c r="AI104" s="18">
        <v>5.5</v>
      </c>
      <c r="AJ104" s="68">
        <v>5.5</v>
      </c>
      <c r="AK104" s="68"/>
      <c r="AL104" s="68"/>
      <c r="AM104" s="46">
        <f>+SUM(H104:AL104)</f>
        <v>82.5</v>
      </c>
      <c r="AN104" s="46"/>
      <c r="AO104" s="46"/>
      <c r="AP104" s="48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54"/>
      <c r="BH104" s="60" t="str">
        <f>VLOOKUP(B103,[2]Analyse!$A$2:$N$255,5,0)</f>
        <v>N</v>
      </c>
      <c r="BI104" s="54"/>
    </row>
    <row r="105" spans="1:61">
      <c r="A105" s="72">
        <v>51</v>
      </c>
      <c r="B105" s="21" t="s">
        <v>189</v>
      </c>
      <c r="C105" s="21" t="s">
        <v>36</v>
      </c>
      <c r="D105" s="21" t="s">
        <v>37</v>
      </c>
      <c r="E105" s="32">
        <f>VLOOKUP(B105,[1]Sheet1!$B$5:$I$226,7,0)</f>
        <v>41946</v>
      </c>
      <c r="F105" s="21" t="s">
        <v>190</v>
      </c>
      <c r="G105" s="22" t="s">
        <v>191</v>
      </c>
      <c r="H105" s="49" t="s">
        <v>848</v>
      </c>
      <c r="I105" s="49" t="s">
        <v>855</v>
      </c>
      <c r="J105" s="49" t="s">
        <v>848</v>
      </c>
      <c r="K105" s="49" t="s">
        <v>861</v>
      </c>
      <c r="L105" s="49" t="s">
        <v>870</v>
      </c>
      <c r="M105" s="49" t="s">
        <v>870</v>
      </c>
      <c r="N105" s="18" t="s">
        <v>870</v>
      </c>
      <c r="O105" s="49" t="s">
        <v>870</v>
      </c>
      <c r="P105" s="49" t="s">
        <v>884</v>
      </c>
      <c r="Q105" s="49" t="s">
        <v>878</v>
      </c>
      <c r="R105" s="49" t="s">
        <v>878</v>
      </c>
      <c r="S105" s="49" t="s">
        <v>878</v>
      </c>
      <c r="T105" s="49" t="s">
        <v>889</v>
      </c>
      <c r="U105" s="71" t="s">
        <v>888</v>
      </c>
      <c r="V105" s="49" t="s">
        <v>900</v>
      </c>
      <c r="W105" s="49" t="s">
        <v>906</v>
      </c>
      <c r="X105" s="49" t="s">
        <v>900</v>
      </c>
      <c r="Y105" s="49" t="s">
        <v>909</v>
      </c>
      <c r="Z105" s="49" t="s">
        <v>909</v>
      </c>
      <c r="AA105" s="49" t="s">
        <v>919</v>
      </c>
      <c r="AB105" s="18" t="s">
        <v>920</v>
      </c>
      <c r="AC105" s="49" t="s">
        <v>919</v>
      </c>
      <c r="AD105" s="49" t="s">
        <v>925</v>
      </c>
      <c r="AE105" s="49" t="s">
        <v>919</v>
      </c>
      <c r="AF105" s="49" t="s">
        <v>930</v>
      </c>
      <c r="AG105" s="49" t="s">
        <v>930</v>
      </c>
      <c r="AH105" s="49" t="s">
        <v>930</v>
      </c>
      <c r="AI105" s="18" t="s">
        <v>929</v>
      </c>
      <c r="AJ105" s="68" t="s">
        <v>941</v>
      </c>
      <c r="AK105" s="68"/>
      <c r="AL105" s="68"/>
      <c r="AM105" s="45">
        <f>ROUND(SUM(H105:AL105),2)</f>
        <v>0</v>
      </c>
      <c r="AN105" s="45">
        <f>COUNTIF(H105:AL105,"F")+COUNTIF(H105:AL105,"LV/F")*4/8+COUNTIF(H105:AL105,"F/2")*4/8</f>
        <v>2</v>
      </c>
      <c r="AO105" s="45">
        <f>COUNTIF(H105:AL105,"O")+COUNTIF(H105:AL105,"LV/O")*4/8+COUNTIF(H105:AL105,"O/2")*4/8</f>
        <v>0</v>
      </c>
      <c r="AP105" s="45">
        <f>COUNTIF(H105:AL105,$AP$4)+4/8+4/8</f>
        <v>23</v>
      </c>
      <c r="AQ105" s="45">
        <f>COUNTIF(H105:AL105,$AQ$4)</f>
        <v>0</v>
      </c>
      <c r="AR105" s="45">
        <f>COUNTIF(H105:AL105,$AR$4)</f>
        <v>0</v>
      </c>
      <c r="AS105" s="45">
        <f>COUNTIF(H105:AL105,"B")+COUNTIF(H105:AL105,"LV/B")*4/8+COUNTIF(H105:AL105,"B/2")*4/8</f>
        <v>0</v>
      </c>
      <c r="AT105" s="45">
        <f>COUNTIF(H105:AL105,"BL")+COUNTIF(H105:AL105,"LV/BL")*4/8+COUNTIF(H105:AL105,"BL/2")*4/8</f>
        <v>0</v>
      </c>
      <c r="AU105" s="45">
        <f>COUNTIF(H105:AL105,$AU$4)</f>
        <v>0</v>
      </c>
      <c r="AV105" s="45">
        <f>COUNTIF(H105:AL105,$AV$4)</f>
        <v>0</v>
      </c>
      <c r="AW105" s="45">
        <f>COUNTIF(H105:AL105,$AW$4)</f>
        <v>4</v>
      </c>
      <c r="AX105" s="45">
        <f>COUNTIF(H105:AL105,$AX$4)</f>
        <v>0</v>
      </c>
      <c r="AY105" s="45">
        <f>COUNTIF(H105:AL105,$AY$4)</f>
        <v>0</v>
      </c>
      <c r="AZ105" s="45">
        <f>COUNTIF(H105:AL105,$AZ$4)</f>
        <v>0</v>
      </c>
      <c r="BA105" s="45">
        <f>COUNTIF(H105:AL105,$BA$4)</f>
        <v>0</v>
      </c>
      <c r="BB105" s="45">
        <f>COUNTIF(H105:AL105,$BB$4)</f>
        <v>0</v>
      </c>
      <c r="BC105" s="45">
        <f>COUNTIF(H105:AL105,$BC$4)</f>
        <v>0</v>
      </c>
      <c r="BD105" s="45">
        <f>COUNTIF(H105:AL105,$BD$4)</f>
        <v>0</v>
      </c>
      <c r="BE105" s="45">
        <f>COUNTIF(H105:AL105,$BE$4)</f>
        <v>0</v>
      </c>
      <c r="BF105" s="45">
        <f>COUNTIF(H105:AL105,$BF$4)</f>
        <v>0</v>
      </c>
      <c r="BG105" s="60" t="str">
        <f>VLOOKUP(B105,[2]Analyse!$A$2:$N$255,6,0)</f>
        <v>正常</v>
      </c>
      <c r="BH105" s="60"/>
      <c r="BI105" s="54"/>
    </row>
    <row r="106" spans="1:61">
      <c r="A106" s="73"/>
      <c r="B106" s="21"/>
      <c r="C106" s="24"/>
      <c r="D106" s="24"/>
      <c r="E106" s="32"/>
      <c r="F106" s="24"/>
      <c r="G106" s="24"/>
      <c r="H106" s="49">
        <v>5.5</v>
      </c>
      <c r="I106" s="49"/>
      <c r="J106" s="49">
        <v>5.5</v>
      </c>
      <c r="K106" s="49">
        <v>5.5</v>
      </c>
      <c r="L106" s="49">
        <v>5.5</v>
      </c>
      <c r="M106" s="49">
        <v>5.5</v>
      </c>
      <c r="N106" s="18">
        <v>5.5</v>
      </c>
      <c r="O106" s="49">
        <v>5.5</v>
      </c>
      <c r="P106" s="49"/>
      <c r="Q106" s="49">
        <v>5.5</v>
      </c>
      <c r="R106" s="49">
        <v>5.5</v>
      </c>
      <c r="S106" s="49">
        <v>5.5</v>
      </c>
      <c r="T106" s="49">
        <v>5.5</v>
      </c>
      <c r="U106" s="71">
        <v>4</v>
      </c>
      <c r="V106" s="49">
        <v>5.5</v>
      </c>
      <c r="W106" s="49"/>
      <c r="X106" s="49">
        <v>5.5</v>
      </c>
      <c r="Y106" s="49">
        <v>5.5</v>
      </c>
      <c r="Z106" s="49">
        <v>5.5</v>
      </c>
      <c r="AA106" s="49">
        <v>5.5</v>
      </c>
      <c r="AB106" s="18"/>
      <c r="AC106" s="49">
        <v>5.5</v>
      </c>
      <c r="AD106" s="49"/>
      <c r="AE106" s="49">
        <v>5.5</v>
      </c>
      <c r="AF106" s="49">
        <v>5.5</v>
      </c>
      <c r="AG106" s="49">
        <v>5.5</v>
      </c>
      <c r="AH106" s="49">
        <v>5.5</v>
      </c>
      <c r="AI106" s="18">
        <v>4</v>
      </c>
      <c r="AJ106" s="68">
        <v>5.5</v>
      </c>
      <c r="AK106" s="68"/>
      <c r="AL106" s="68"/>
      <c r="AM106" s="46">
        <f>+SUM(H106:AL106)</f>
        <v>129</v>
      </c>
      <c r="AN106" s="46"/>
      <c r="AO106" s="46"/>
      <c r="AP106" s="48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54"/>
      <c r="BH106" s="60" t="str">
        <f>VLOOKUP(B105,[2]Analyse!$A$2:$N$255,5,0)</f>
        <v>N</v>
      </c>
      <c r="BI106" s="54"/>
    </row>
    <row r="107" spans="1:61">
      <c r="A107" s="72">
        <v>52</v>
      </c>
      <c r="B107" s="21" t="s">
        <v>192</v>
      </c>
      <c r="C107" s="21" t="s">
        <v>36</v>
      </c>
      <c r="D107" s="21" t="s">
        <v>37</v>
      </c>
      <c r="E107" s="32" t="str">
        <f>VLOOKUP(B107,[1]Sheet1!$B$5:$I$226,7,0)</f>
        <v>2014/12/04</v>
      </c>
      <c r="F107" s="21" t="s">
        <v>193</v>
      </c>
      <c r="G107" s="22" t="s">
        <v>194</v>
      </c>
      <c r="H107" s="49" t="s">
        <v>848</v>
      </c>
      <c r="I107" s="49" t="s">
        <v>848</v>
      </c>
      <c r="J107" s="49" t="s">
        <v>848</v>
      </c>
      <c r="K107" s="49" t="s">
        <v>861</v>
      </c>
      <c r="L107" s="49" t="s">
        <v>870</v>
      </c>
      <c r="M107" s="49" t="s">
        <v>870</v>
      </c>
      <c r="N107" s="18" t="s">
        <v>875</v>
      </c>
      <c r="O107" s="49" t="s">
        <v>870</v>
      </c>
      <c r="P107" s="49" t="s">
        <v>878</v>
      </c>
      <c r="Q107" s="49" t="s">
        <v>878</v>
      </c>
      <c r="R107" s="49" t="s">
        <v>878</v>
      </c>
      <c r="S107" s="49" t="s">
        <v>878</v>
      </c>
      <c r="T107" s="49" t="s">
        <v>890</v>
      </c>
      <c r="U107" s="71" t="s">
        <v>896</v>
      </c>
      <c r="V107" s="49" t="s">
        <v>900</v>
      </c>
      <c r="W107" s="49" t="s">
        <v>900</v>
      </c>
      <c r="X107" s="49" t="s">
        <v>900</v>
      </c>
      <c r="Y107" s="49" t="s">
        <v>909</v>
      </c>
      <c r="Z107" s="49" t="s">
        <v>909</v>
      </c>
      <c r="AA107" s="49" t="s">
        <v>919</v>
      </c>
      <c r="AB107" s="18" t="s">
        <v>925</v>
      </c>
      <c r="AC107" s="49" t="s">
        <v>919</v>
      </c>
      <c r="AD107" s="49" t="s">
        <v>919</v>
      </c>
      <c r="AE107" s="49" t="s">
        <v>920</v>
      </c>
      <c r="AF107" s="49" t="s">
        <v>930</v>
      </c>
      <c r="AG107" s="49" t="s">
        <v>930</v>
      </c>
      <c r="AH107" s="49" t="s">
        <v>931</v>
      </c>
      <c r="AI107" s="18" t="s">
        <v>936</v>
      </c>
      <c r="AJ107" s="68" t="s">
        <v>941</v>
      </c>
      <c r="AK107" s="68"/>
      <c r="AL107" s="68"/>
      <c r="AM107" s="45">
        <f>ROUND(SUM(H107:AL107),2)</f>
        <v>0</v>
      </c>
      <c r="AN107" s="45">
        <f>COUNTIF(H107:AL107,"F")+COUNTIF(H107:AL107,"LV/F")*4/8+COUNTIF(H107:AL107,"F/2")*4/8</f>
        <v>3</v>
      </c>
      <c r="AO107" s="45">
        <f>COUNTIF(H107:AL107,"O")+COUNTIF(H107:AL107,"LV/O")*4/8+COUNTIF(H107:AL107,"O/2")*4/8</f>
        <v>0</v>
      </c>
      <c r="AP107" s="45">
        <f>COUNTIF(H107:AL107,$AP$4)</f>
        <v>22</v>
      </c>
      <c r="AQ107" s="45">
        <f>COUNTIF(H107:AL107,$AQ$4)</f>
        <v>0</v>
      </c>
      <c r="AR107" s="45">
        <f>COUNTIF(H107:AL107,$AR$4)</f>
        <v>0</v>
      </c>
      <c r="AS107" s="45">
        <f>COUNTIF(H107:AL107,"B")+COUNTIF(H107:AL107,"LV/B")*4/8+COUNTIF(H107:AL107,"B/2")*4/8</f>
        <v>0</v>
      </c>
      <c r="AT107" s="45">
        <f>COUNTIF(H107:AL107,"BL")+COUNTIF(H107:AL107,"LV/BL")*4/8+COUNTIF(H107:AL107,"BL/2")*4/8</f>
        <v>0</v>
      </c>
      <c r="AU107" s="45">
        <f>COUNTIF(H107:AL107,$AU$4)</f>
        <v>0</v>
      </c>
      <c r="AV107" s="45">
        <f>COUNTIF(H107:AL107,$AV$4)</f>
        <v>0</v>
      </c>
      <c r="AW107" s="45">
        <f>COUNTIF(H107:AL107,$AW$4)</f>
        <v>4</v>
      </c>
      <c r="AX107" s="45">
        <f>COUNTIF(H107:AL107,$AX$4)</f>
        <v>0</v>
      </c>
      <c r="AY107" s="45">
        <f>COUNTIF(H107:AL107,$AY$4)</f>
        <v>0</v>
      </c>
      <c r="AZ107" s="45">
        <f>COUNTIF(H107:AL107,$AZ$4)</f>
        <v>0</v>
      </c>
      <c r="BA107" s="45">
        <f>COUNTIF(H107:AL107,$BA$4)</f>
        <v>0</v>
      </c>
      <c r="BB107" s="45">
        <f>COUNTIF(H107:AL107,$BB$4)</f>
        <v>0</v>
      </c>
      <c r="BC107" s="45">
        <f>COUNTIF(H107:AL107,$BC$4)</f>
        <v>0</v>
      </c>
      <c r="BD107" s="45">
        <f>COUNTIF(H107:AL107,$BD$4)</f>
        <v>0</v>
      </c>
      <c r="BE107" s="45">
        <f>COUNTIF(H107:AL107,$BE$4)</f>
        <v>0</v>
      </c>
      <c r="BF107" s="45">
        <f>COUNTIF(H107:AL107,$BF$4)</f>
        <v>0</v>
      </c>
      <c r="BG107" s="60" t="str">
        <f>VLOOKUP(B107,[2]Analyse!$A$2:$N$255,6,0)</f>
        <v>正常</v>
      </c>
      <c r="BH107" s="60"/>
      <c r="BI107" s="54"/>
    </row>
    <row r="108" spans="1:61">
      <c r="A108" s="73"/>
      <c r="B108" s="21"/>
      <c r="C108" s="24"/>
      <c r="D108" s="24"/>
      <c r="E108" s="32"/>
      <c r="F108" s="24"/>
      <c r="G108" s="24"/>
      <c r="H108" s="49"/>
      <c r="I108" s="49"/>
      <c r="J108" s="49"/>
      <c r="K108" s="49"/>
      <c r="L108" s="49"/>
      <c r="M108" s="49"/>
      <c r="N108" s="18"/>
      <c r="O108" s="49"/>
      <c r="P108" s="49"/>
      <c r="Q108" s="49"/>
      <c r="R108" s="49"/>
      <c r="S108" s="49"/>
      <c r="T108" s="49"/>
      <c r="U108" s="71"/>
      <c r="V108" s="49"/>
      <c r="W108" s="49"/>
      <c r="X108" s="49"/>
      <c r="Y108" s="49"/>
      <c r="Z108" s="49"/>
      <c r="AA108" s="49"/>
      <c r="AB108" s="18"/>
      <c r="AC108" s="49"/>
      <c r="AD108" s="49"/>
      <c r="AE108" s="49"/>
      <c r="AF108" s="49"/>
      <c r="AG108" s="49"/>
      <c r="AH108" s="49"/>
      <c r="AI108" s="18"/>
      <c r="AJ108" s="68"/>
      <c r="AK108" s="68"/>
      <c r="AL108" s="68"/>
      <c r="AM108" s="46">
        <f>+SUM(H108:AL108)</f>
        <v>0</v>
      </c>
      <c r="AN108" s="46"/>
      <c r="AO108" s="46"/>
      <c r="AP108" s="48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54"/>
      <c r="BH108" s="60" t="str">
        <f>VLOOKUP(B107,[2]Analyse!$A$2:$N$255,5,0)</f>
        <v>GWSI-D</v>
      </c>
      <c r="BI108" s="54"/>
    </row>
    <row r="109" spans="1:61">
      <c r="A109" s="72">
        <v>53</v>
      </c>
      <c r="B109" s="21" t="s">
        <v>195</v>
      </c>
      <c r="C109" s="21" t="s">
        <v>36</v>
      </c>
      <c r="D109" s="21" t="s">
        <v>37</v>
      </c>
      <c r="E109" s="32" t="str">
        <f>VLOOKUP(B109,[1]Sheet1!$B$5:$I$226,7,0)</f>
        <v>2015/01/26</v>
      </c>
      <c r="F109" s="21" t="s">
        <v>196</v>
      </c>
      <c r="G109" s="22" t="s">
        <v>197</v>
      </c>
      <c r="H109" s="49" t="s">
        <v>848</v>
      </c>
      <c r="I109" s="49" t="s">
        <v>848</v>
      </c>
      <c r="J109" s="49" t="s">
        <v>848</v>
      </c>
      <c r="K109" s="49" t="s">
        <v>861</v>
      </c>
      <c r="L109" s="49" t="s">
        <v>870</v>
      </c>
      <c r="M109" s="49" t="s">
        <v>870</v>
      </c>
      <c r="N109" s="18" t="s">
        <v>875</v>
      </c>
      <c r="O109" s="49" t="s">
        <v>870</v>
      </c>
      <c r="P109" s="49" t="s">
        <v>878</v>
      </c>
      <c r="Q109" s="49" t="s">
        <v>878</v>
      </c>
      <c r="R109" s="49" t="s">
        <v>878</v>
      </c>
      <c r="S109" s="49" t="s">
        <v>878</v>
      </c>
      <c r="T109" s="49" t="s">
        <v>889</v>
      </c>
      <c r="U109" s="71" t="s">
        <v>896</v>
      </c>
      <c r="V109" s="49" t="s">
        <v>900</v>
      </c>
      <c r="W109" s="49" t="s">
        <v>900</v>
      </c>
      <c r="X109" s="49" t="s">
        <v>900</v>
      </c>
      <c r="Y109" s="49" t="s">
        <v>909</v>
      </c>
      <c r="Z109" s="49" t="s">
        <v>909</v>
      </c>
      <c r="AA109" s="49" t="s">
        <v>919</v>
      </c>
      <c r="AB109" s="18" t="s">
        <v>925</v>
      </c>
      <c r="AC109" s="49" t="s">
        <v>919</v>
      </c>
      <c r="AD109" s="49" t="s">
        <v>919</v>
      </c>
      <c r="AE109" s="49" t="s">
        <v>920</v>
      </c>
      <c r="AF109" s="49" t="s">
        <v>931</v>
      </c>
      <c r="AG109" s="49" t="s">
        <v>931</v>
      </c>
      <c r="AH109" s="49" t="s">
        <v>930</v>
      </c>
      <c r="AI109" s="18" t="s">
        <v>936</v>
      </c>
      <c r="AJ109" s="68" t="s">
        <v>941</v>
      </c>
      <c r="AK109" s="68"/>
      <c r="AL109" s="68"/>
      <c r="AM109" s="45">
        <f>ROUND(SUM(H109:AL109),2)</f>
        <v>0</v>
      </c>
      <c r="AN109" s="45">
        <f>COUNTIF(H109:AL109,"F")+COUNTIF(H109:AL109,"LV/F")*4/8+COUNTIF(H109:AL109,"F/2")*4/8</f>
        <v>3</v>
      </c>
      <c r="AO109" s="45">
        <f>COUNTIF(H109:AL109,"O")+COUNTIF(H109:AL109,"LV/O")*4/8+COUNTIF(H109:AL109,"O/2")*4/8</f>
        <v>0</v>
      </c>
      <c r="AP109" s="45">
        <f>COUNTIF(H109:AL109,$AP$4)</f>
        <v>22</v>
      </c>
      <c r="AQ109" s="45">
        <f>COUNTIF(H109:AL109,$AQ$4)</f>
        <v>0</v>
      </c>
      <c r="AR109" s="45">
        <f>COUNTIF(H109:AL109,$AR$4)</f>
        <v>0</v>
      </c>
      <c r="AS109" s="45">
        <f>COUNTIF(H109:AL109,"B")+COUNTIF(H109:AL109,"LV/B")*4/8+COUNTIF(H109:AL109,"B/2")*4/8</f>
        <v>0</v>
      </c>
      <c r="AT109" s="45">
        <f>COUNTIF(H109:AL109,"BL")+COUNTIF(H109:AL109,"LV/BL")*4/8+COUNTIF(H109:AL109,"BL/2")*4/8</f>
        <v>0</v>
      </c>
      <c r="AU109" s="45">
        <f>COUNTIF(H109:AL109,$AU$4)</f>
        <v>0</v>
      </c>
      <c r="AV109" s="45">
        <f>COUNTIF(H109:AL109,$AV$4)</f>
        <v>0</v>
      </c>
      <c r="AW109" s="45">
        <f>COUNTIF(H109:AL109,$AW$4)</f>
        <v>4</v>
      </c>
      <c r="AX109" s="45">
        <f>COUNTIF(H109:AL109,$AX$4)</f>
        <v>0</v>
      </c>
      <c r="AY109" s="45">
        <f>COUNTIF(H109:AL109,$AY$4)</f>
        <v>0</v>
      </c>
      <c r="AZ109" s="45">
        <f>COUNTIF(H109:AL109,$AZ$4)</f>
        <v>0</v>
      </c>
      <c r="BA109" s="45">
        <f>COUNTIF(H109:AL109,$BA$4)</f>
        <v>0</v>
      </c>
      <c r="BB109" s="45">
        <f>COUNTIF(H109:AL109,$BB$4)</f>
        <v>0</v>
      </c>
      <c r="BC109" s="45">
        <f>COUNTIF(H109:AL109,$BC$4)</f>
        <v>0</v>
      </c>
      <c r="BD109" s="45">
        <f>COUNTIF(H109:AL109,$BD$4)</f>
        <v>0</v>
      </c>
      <c r="BE109" s="45">
        <f>COUNTIF(H109:AL109,$BE$4)</f>
        <v>0</v>
      </c>
      <c r="BF109" s="45">
        <f>COUNTIF(H109:AL109,$BF$4)</f>
        <v>0</v>
      </c>
      <c r="BG109" s="60" t="str">
        <f>VLOOKUP(B109,[2]Analyse!$A$2:$N$255,6,0)</f>
        <v>正常</v>
      </c>
      <c r="BH109" s="60"/>
      <c r="BI109" s="54"/>
    </row>
    <row r="110" spans="1:61">
      <c r="A110" s="73"/>
      <c r="B110" s="21"/>
      <c r="C110" s="24"/>
      <c r="D110" s="24"/>
      <c r="E110" s="32"/>
      <c r="F110" s="24"/>
      <c r="G110" s="24"/>
      <c r="H110" s="49"/>
      <c r="I110" s="49"/>
      <c r="J110" s="49"/>
      <c r="K110" s="49"/>
      <c r="L110" s="49"/>
      <c r="M110" s="49"/>
      <c r="N110" s="18"/>
      <c r="O110" s="49"/>
      <c r="P110" s="49"/>
      <c r="Q110" s="49"/>
      <c r="R110" s="49"/>
      <c r="S110" s="49"/>
      <c r="T110" s="49"/>
      <c r="U110" s="71"/>
      <c r="V110" s="49"/>
      <c r="W110" s="49"/>
      <c r="X110" s="49"/>
      <c r="Y110" s="49"/>
      <c r="Z110" s="49"/>
      <c r="AA110" s="49"/>
      <c r="AB110" s="18"/>
      <c r="AC110" s="49"/>
      <c r="AD110" s="49"/>
      <c r="AE110" s="49"/>
      <c r="AF110" s="49"/>
      <c r="AG110" s="49"/>
      <c r="AH110" s="49"/>
      <c r="AI110" s="18"/>
      <c r="AJ110" s="68"/>
      <c r="AK110" s="68"/>
      <c r="AL110" s="68"/>
      <c r="AM110" s="46">
        <f>+SUM(H110:AL110)</f>
        <v>0</v>
      </c>
      <c r="AN110" s="46"/>
      <c r="AO110" s="46"/>
      <c r="AP110" s="48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54"/>
      <c r="BH110" s="60" t="str">
        <f>VLOOKUP(B109,[2]Analyse!$A$2:$N$255,5,0)</f>
        <v>隨縣班</v>
      </c>
      <c r="BI110" s="54"/>
    </row>
    <row r="111" spans="1:61">
      <c r="A111" s="72">
        <v>54</v>
      </c>
      <c r="B111" s="21" t="s">
        <v>198</v>
      </c>
      <c r="C111" s="21" t="s">
        <v>36</v>
      </c>
      <c r="D111" s="21" t="s">
        <v>37</v>
      </c>
      <c r="E111" s="32">
        <f>VLOOKUP(B111,[1]Sheet1!$B$5:$I$226,7,0)</f>
        <v>40708</v>
      </c>
      <c r="F111" s="21" t="s">
        <v>199</v>
      </c>
      <c r="G111" s="22" t="s">
        <v>200</v>
      </c>
      <c r="H111" s="49" t="s">
        <v>848</v>
      </c>
      <c r="I111" s="49" t="s">
        <v>855</v>
      </c>
      <c r="J111" s="49" t="s">
        <v>848</v>
      </c>
      <c r="K111" s="49" t="s">
        <v>861</v>
      </c>
      <c r="L111" s="49" t="s">
        <v>870</v>
      </c>
      <c r="M111" s="49" t="s">
        <v>870</v>
      </c>
      <c r="N111" s="18" t="s">
        <v>871</v>
      </c>
      <c r="O111" s="49" t="s">
        <v>870</v>
      </c>
      <c r="P111" s="49" t="s">
        <v>884</v>
      </c>
      <c r="Q111" s="49" t="s">
        <v>878</v>
      </c>
      <c r="R111" s="49" t="s">
        <v>878</v>
      </c>
      <c r="S111" s="49" t="s">
        <v>878</v>
      </c>
      <c r="T111" s="49" t="s">
        <v>889</v>
      </c>
      <c r="U111" s="71" t="s">
        <v>889</v>
      </c>
      <c r="V111" s="49" t="s">
        <v>900</v>
      </c>
      <c r="W111" s="49" t="s">
        <v>906</v>
      </c>
      <c r="X111" s="49" t="s">
        <v>900</v>
      </c>
      <c r="Y111" s="49" t="s">
        <v>909</v>
      </c>
      <c r="Z111" s="49" t="s">
        <v>909</v>
      </c>
      <c r="AA111" s="49" t="s">
        <v>919</v>
      </c>
      <c r="AB111" s="18" t="s">
        <v>919</v>
      </c>
      <c r="AC111" s="49" t="s">
        <v>919</v>
      </c>
      <c r="AD111" s="49" t="s">
        <v>925</v>
      </c>
      <c r="AE111" s="49" t="s">
        <v>919</v>
      </c>
      <c r="AF111" s="49" t="s">
        <v>930</v>
      </c>
      <c r="AG111" s="49" t="s">
        <v>930</v>
      </c>
      <c r="AH111" s="49" t="s">
        <v>930</v>
      </c>
      <c r="AI111" s="18" t="s">
        <v>930</v>
      </c>
      <c r="AJ111" s="68" t="s">
        <v>941</v>
      </c>
      <c r="AK111" s="68"/>
      <c r="AL111" s="68"/>
      <c r="AM111" s="45">
        <f>ROUND(SUM(H111:AL111),2)</f>
        <v>0</v>
      </c>
      <c r="AN111" s="45">
        <f>COUNTIF(H111:AL111,"F")+COUNTIF(H111:AL111,"LV/F")*4/8+COUNTIF(H111:AL111,"F/2")*4/8</f>
        <v>1</v>
      </c>
      <c r="AO111" s="45">
        <f>COUNTIF(H111:AL111,"O")+COUNTIF(H111:AL111,"LV/O")*4/8+COUNTIF(H111:AL111,"O/2")*4/8</f>
        <v>0</v>
      </c>
      <c r="AP111" s="45">
        <f>COUNTIF(H111:AL111,$AP$4)</f>
        <v>24</v>
      </c>
      <c r="AQ111" s="45">
        <f>COUNTIF(H111:AL111,$AQ$4)</f>
        <v>0</v>
      </c>
      <c r="AR111" s="45">
        <f>COUNTIF(H111:AL111,$AR$4)</f>
        <v>0</v>
      </c>
      <c r="AS111" s="45">
        <f>COUNTIF(H111:AL111,"B")+COUNTIF(H111:AL111,"LV/B")*4/8+COUNTIF(H111:AL111,"B/2")*4/8</f>
        <v>0</v>
      </c>
      <c r="AT111" s="45">
        <f>COUNTIF(H111:AL111,"BL")+COUNTIF(H111:AL111,"LV/BL")*4/8+COUNTIF(H111:AL111,"BL/2")*4/8</f>
        <v>0</v>
      </c>
      <c r="AU111" s="45">
        <f>COUNTIF(H111:AL111,$AU$4)</f>
        <v>0</v>
      </c>
      <c r="AV111" s="45">
        <f>COUNTIF(H111:AL111,$AV$4)</f>
        <v>0</v>
      </c>
      <c r="AW111" s="45">
        <f>COUNTIF(H111:AL111,$AW$4)</f>
        <v>4</v>
      </c>
      <c r="AX111" s="45">
        <f>COUNTIF(H111:AL111,$AX$4)</f>
        <v>0</v>
      </c>
      <c r="AY111" s="45">
        <f>COUNTIF(H111:AL111,$AY$4)</f>
        <v>0</v>
      </c>
      <c r="AZ111" s="45">
        <f>COUNTIF(H111:AL111,$AZ$4)</f>
        <v>0</v>
      </c>
      <c r="BA111" s="45">
        <f>COUNTIF(H111:AL111,$BA$4)</f>
        <v>0</v>
      </c>
      <c r="BB111" s="45">
        <f>COUNTIF(H111:AL111,$BB$4)</f>
        <v>0</v>
      </c>
      <c r="BC111" s="45">
        <f>COUNTIF(H111:AL111,$BC$4)</f>
        <v>0</v>
      </c>
      <c r="BD111" s="45">
        <f>COUNTIF(H111:AL111,$BD$4)</f>
        <v>0</v>
      </c>
      <c r="BE111" s="45">
        <f>COUNTIF(H111:AL111,$BE$4)</f>
        <v>0</v>
      </c>
      <c r="BF111" s="45">
        <f>COUNTIF(H111:AL111,$BF$4)</f>
        <v>0</v>
      </c>
      <c r="BG111" s="60" t="str">
        <f>VLOOKUP(B111,[2]Analyse!$A$2:$N$255,6,0)</f>
        <v>正常</v>
      </c>
      <c r="BH111" s="60"/>
      <c r="BI111" s="54"/>
    </row>
    <row r="112" spans="1:61">
      <c r="A112" s="73"/>
      <c r="B112" s="21"/>
      <c r="C112" s="24"/>
      <c r="D112" s="24"/>
      <c r="E112" s="32"/>
      <c r="F112" s="24" t="s">
        <v>38</v>
      </c>
      <c r="G112" s="24"/>
      <c r="H112" s="49"/>
      <c r="I112" s="49"/>
      <c r="J112" s="49"/>
      <c r="K112" s="49"/>
      <c r="L112" s="49"/>
      <c r="M112" s="49"/>
      <c r="N112" s="18"/>
      <c r="O112" s="49"/>
      <c r="P112" s="49"/>
      <c r="Q112" s="49"/>
      <c r="R112" s="49"/>
      <c r="S112" s="49"/>
      <c r="T112" s="49"/>
      <c r="U112" s="71"/>
      <c r="V112" s="49"/>
      <c r="W112" s="49"/>
      <c r="X112" s="49"/>
      <c r="Y112" s="49"/>
      <c r="Z112" s="49"/>
      <c r="AA112" s="49"/>
      <c r="AB112" s="18"/>
      <c r="AC112" s="49"/>
      <c r="AD112" s="49"/>
      <c r="AE112" s="49"/>
      <c r="AF112" s="49"/>
      <c r="AG112" s="49"/>
      <c r="AH112" s="49"/>
      <c r="AI112" s="18"/>
      <c r="AJ112" s="68"/>
      <c r="AK112" s="68"/>
      <c r="AL112" s="68"/>
      <c r="AM112" s="46">
        <f>+SUM(H112:AL112)</f>
        <v>0</v>
      </c>
      <c r="AN112" s="46"/>
      <c r="AO112" s="46"/>
      <c r="AP112" s="48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54"/>
      <c r="BH112" s="60" t="str">
        <f>VLOOKUP(B111,[2]Analyse!$A$2:$N$255,5,0)</f>
        <v>GWSI-D</v>
      </c>
      <c r="BI112" s="54"/>
    </row>
    <row r="113" spans="1:61">
      <c r="A113" s="72">
        <v>55</v>
      </c>
      <c r="B113" s="21" t="s">
        <v>201</v>
      </c>
      <c r="C113" s="21" t="s">
        <v>36</v>
      </c>
      <c r="D113" s="21" t="s">
        <v>37</v>
      </c>
      <c r="E113" s="32">
        <f>VLOOKUP(B113,[1]Sheet1!$B$5:$I$226,7,0)</f>
        <v>42095</v>
      </c>
      <c r="F113" s="21" t="s">
        <v>202</v>
      </c>
      <c r="G113" s="22" t="s">
        <v>203</v>
      </c>
      <c r="H113" s="49">
        <v>0.5</v>
      </c>
      <c r="I113" s="49">
        <v>1</v>
      </c>
      <c r="J113" s="49" t="s">
        <v>848</v>
      </c>
      <c r="K113" s="49" t="s">
        <v>867</v>
      </c>
      <c r="L113" s="49" t="s">
        <v>870</v>
      </c>
      <c r="M113" s="49" t="s">
        <v>870</v>
      </c>
      <c r="N113" s="18" t="s">
        <v>870</v>
      </c>
      <c r="O113" s="49" t="s">
        <v>870</v>
      </c>
      <c r="P113" s="49" t="s">
        <v>878</v>
      </c>
      <c r="Q113" s="49" t="s">
        <v>878</v>
      </c>
      <c r="R113" s="49" t="s">
        <v>884</v>
      </c>
      <c r="S113" s="49" t="s">
        <v>878</v>
      </c>
      <c r="T113" s="49" t="s">
        <v>889</v>
      </c>
      <c r="U113" s="71" t="s">
        <v>889</v>
      </c>
      <c r="V113" s="49" t="s">
        <v>900</v>
      </c>
      <c r="W113" s="49" t="s">
        <v>900</v>
      </c>
      <c r="X113" s="49" t="s">
        <v>901</v>
      </c>
      <c r="Y113" s="49" t="s">
        <v>914</v>
      </c>
      <c r="Z113" s="49" t="s">
        <v>909</v>
      </c>
      <c r="AA113" s="49" t="s">
        <v>919</v>
      </c>
      <c r="AB113" s="18" t="s">
        <v>919</v>
      </c>
      <c r="AC113" s="49" t="s">
        <v>919</v>
      </c>
      <c r="AD113" s="49" t="s">
        <v>919</v>
      </c>
      <c r="AE113" s="49" t="s">
        <v>919</v>
      </c>
      <c r="AF113" s="49" t="s">
        <v>936</v>
      </c>
      <c r="AG113" s="49" t="s">
        <v>930</v>
      </c>
      <c r="AH113" s="49" t="s">
        <v>930</v>
      </c>
      <c r="AI113" s="18" t="s">
        <v>930</v>
      </c>
      <c r="AJ113" s="68" t="s">
        <v>941</v>
      </c>
      <c r="AK113" s="68"/>
      <c r="AL113" s="68"/>
      <c r="AM113" s="45">
        <f>ROUND(SUM(H113:AL113),2)</f>
        <v>1.5</v>
      </c>
      <c r="AN113" s="45">
        <f>COUNTIF(H113:AL113,"F")+COUNTIF(H113:AL113,"LV/F")*4/8+COUNTIF(H113:AL113,"F/2")*4/8</f>
        <v>1</v>
      </c>
      <c r="AO113" s="45">
        <f>COUNTIF(H113:AL113,"O")+COUNTIF(H113:AL113,"LV/O")*4/8+COUNTIF(H113:AL113,"O/2")*4/8</f>
        <v>0</v>
      </c>
      <c r="AP113" s="45">
        <f>COUNTIF(H113:AL113,$AP$4)+4/8</f>
        <v>22.5</v>
      </c>
      <c r="AQ113" s="45">
        <f>COUNTIF(H113:AL113,$AQ$4)</f>
        <v>0</v>
      </c>
      <c r="AR113" s="45">
        <f>COUNTIF(H113:AL113,$AR$4)</f>
        <v>0</v>
      </c>
      <c r="AS113" s="45">
        <f>COUNTIF(H113:AL113,"B")+COUNTIF(H113:AL113,"LV/B")*4/8+COUNTIF(H113:AL113,"B/2")*4/8</f>
        <v>0</v>
      </c>
      <c r="AT113" s="45">
        <f>COUNTIF(H113:AL113,"BL")+COUNTIF(H113:AL113,"LV/BL")*4/8+COUNTIF(H113:AL113,"BL/2")*4/8</f>
        <v>0</v>
      </c>
      <c r="AU113" s="45">
        <f>COUNTIF(H113:AL113,$AU$4)</f>
        <v>0</v>
      </c>
      <c r="AV113" s="45">
        <f>COUNTIF(H113:AL113,$AV$4)</f>
        <v>0</v>
      </c>
      <c r="AW113" s="45">
        <f>COUNTIF(H113:AL113,$AW$4)</f>
        <v>4</v>
      </c>
      <c r="AX113" s="45">
        <f>COUNTIF(H113:AL113,$AX$4)</f>
        <v>0</v>
      </c>
      <c r="AY113" s="45">
        <f>COUNTIF(H113:AL113,$AY$4)</f>
        <v>0</v>
      </c>
      <c r="AZ113" s="45">
        <f>COUNTIF(H113:AL113,$AZ$4)</f>
        <v>0</v>
      </c>
      <c r="BA113" s="45">
        <f>COUNTIF(H113:AL113,$BA$4)</f>
        <v>0</v>
      </c>
      <c r="BB113" s="45">
        <f>COUNTIF(H113:AL113,$BB$4)</f>
        <v>0</v>
      </c>
      <c r="BC113" s="45">
        <f>COUNTIF(H113:AL113,$BC$4)</f>
        <v>0</v>
      </c>
      <c r="BD113" s="45">
        <f>COUNTIF(H113:AL113,$BD$4)</f>
        <v>0</v>
      </c>
      <c r="BE113" s="45">
        <f>COUNTIF(H113:AL113,$BE$4)</f>
        <v>0</v>
      </c>
      <c r="BF113" s="45">
        <f>COUNTIF(H113:AL113,$BF$4)</f>
        <v>0</v>
      </c>
      <c r="BG113" s="60" t="str">
        <f>VLOOKUP(B113,[2]Analyse!$A$2:$N$255,6,0)</f>
        <v>正常</v>
      </c>
      <c r="BH113" s="60"/>
      <c r="BI113" s="54"/>
    </row>
    <row r="114" spans="1:61">
      <c r="A114" s="73"/>
      <c r="B114" s="21"/>
      <c r="C114" s="24"/>
      <c r="D114" s="24"/>
      <c r="E114" s="32"/>
      <c r="F114" s="24" t="s">
        <v>38</v>
      </c>
      <c r="G114" s="24"/>
      <c r="H114" s="49"/>
      <c r="I114" s="49"/>
      <c r="J114" s="49"/>
      <c r="K114" s="49"/>
      <c r="L114" s="49"/>
      <c r="M114" s="49"/>
      <c r="N114" s="18"/>
      <c r="O114" s="49"/>
      <c r="P114" s="49"/>
      <c r="Q114" s="49"/>
      <c r="R114" s="49"/>
      <c r="S114" s="49"/>
      <c r="T114" s="49"/>
      <c r="U114" s="71"/>
      <c r="V114" s="49"/>
      <c r="W114" s="49"/>
      <c r="X114" s="49"/>
      <c r="Y114" s="49"/>
      <c r="Z114" s="49"/>
      <c r="AA114" s="49"/>
      <c r="AB114" s="18"/>
      <c r="AC114" s="49"/>
      <c r="AD114" s="49"/>
      <c r="AE114" s="49"/>
      <c r="AF114" s="49"/>
      <c r="AG114" s="49"/>
      <c r="AH114" s="49"/>
      <c r="AI114" s="18"/>
      <c r="AJ114" s="68"/>
      <c r="AK114" s="68"/>
      <c r="AL114" s="68"/>
      <c r="AM114" s="46">
        <f>+SUM(H114:AL114)</f>
        <v>0</v>
      </c>
      <c r="AN114" s="46"/>
      <c r="AO114" s="46"/>
      <c r="AP114" s="48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54"/>
      <c r="BH114" s="60" t="str">
        <f>VLOOKUP(B113,[2]Analyse!$A$2:$N$255,5,0)</f>
        <v>GWSI-D</v>
      </c>
      <c r="BI114" s="54"/>
    </row>
    <row r="115" spans="1:61">
      <c r="A115" s="72">
        <v>56</v>
      </c>
      <c r="B115" s="40" t="s">
        <v>204</v>
      </c>
      <c r="C115" s="21" t="s">
        <v>36</v>
      </c>
      <c r="D115" s="21" t="s">
        <v>37</v>
      </c>
      <c r="E115" s="32" t="str">
        <f>VLOOKUP(B115,[1]Sheet1!$B$5:$I$226,7,0)</f>
        <v>2015/04/16</v>
      </c>
      <c r="F115" s="21" t="s">
        <v>205</v>
      </c>
      <c r="G115" s="22" t="s">
        <v>206</v>
      </c>
      <c r="H115" s="49" t="s">
        <v>855</v>
      </c>
      <c r="I115" s="49" t="s">
        <v>848</v>
      </c>
      <c r="J115" s="49" t="s">
        <v>848</v>
      </c>
      <c r="K115" s="49" t="s">
        <v>861</v>
      </c>
      <c r="L115" s="49" t="s">
        <v>870</v>
      </c>
      <c r="M115" s="49" t="s">
        <v>870</v>
      </c>
      <c r="N115" s="18" t="s">
        <v>870</v>
      </c>
      <c r="O115" s="49" t="s">
        <v>875</v>
      </c>
      <c r="P115" s="49" t="s">
        <v>878</v>
      </c>
      <c r="Q115" s="49" t="s">
        <v>878</v>
      </c>
      <c r="R115" s="49" t="s">
        <v>878</v>
      </c>
      <c r="S115" s="49" t="s">
        <v>878</v>
      </c>
      <c r="T115" s="49" t="s">
        <v>889</v>
      </c>
      <c r="U115" s="71" t="s">
        <v>890</v>
      </c>
      <c r="V115" s="49" t="s">
        <v>906</v>
      </c>
      <c r="W115" s="49" t="s">
        <v>900</v>
      </c>
      <c r="X115" s="49" t="s">
        <v>900</v>
      </c>
      <c r="Y115" s="49" t="s">
        <v>909</v>
      </c>
      <c r="Z115" s="49" t="s">
        <v>909</v>
      </c>
      <c r="AA115" s="49" t="s">
        <v>919</v>
      </c>
      <c r="AB115" s="18" t="s">
        <v>919</v>
      </c>
      <c r="AC115" s="49" t="s">
        <v>925</v>
      </c>
      <c r="AD115" s="49" t="s">
        <v>919</v>
      </c>
      <c r="AE115" s="49" t="s">
        <v>919</v>
      </c>
      <c r="AF115" s="49" t="s">
        <v>930</v>
      </c>
      <c r="AG115" s="49" t="s">
        <v>930</v>
      </c>
      <c r="AH115" s="49" t="s">
        <v>930</v>
      </c>
      <c r="AI115" s="18" t="s">
        <v>930</v>
      </c>
      <c r="AJ115" s="68" t="s">
        <v>948</v>
      </c>
      <c r="AK115" s="68"/>
      <c r="AL115" s="68"/>
      <c r="AM115" s="45">
        <f>ROUND(SUM(H115:AL115),2)</f>
        <v>0</v>
      </c>
      <c r="AN115" s="45">
        <f>COUNTIF(H115:AL115,"F")+COUNTIF(H115:AL115,"LV/F")*4/8+COUNTIF(H115:AL115,"F/2")*4/8</f>
        <v>1</v>
      </c>
      <c r="AO115" s="45">
        <f>COUNTIF(H115:AL115,"O")+COUNTIF(H115:AL115,"LV/O")*4/8+COUNTIF(H115:AL115,"O/2")*4/8</f>
        <v>0</v>
      </c>
      <c r="AP115" s="45">
        <f>COUNTIF(H115:AL115,$AP$4)</f>
        <v>23</v>
      </c>
      <c r="AQ115" s="45">
        <f>COUNTIF(H115:AL115,$AQ$4)</f>
        <v>0</v>
      </c>
      <c r="AR115" s="45">
        <f>COUNTIF(H115:AL115,$AR$4)</f>
        <v>0</v>
      </c>
      <c r="AS115" s="45">
        <f>COUNTIF(H115:AL115,"B")+COUNTIF(H115:AL115,"LV/B")*4/8+COUNTIF(H115:AL115,"B/2")*4/8</f>
        <v>0</v>
      </c>
      <c r="AT115" s="45">
        <f>COUNTIF(H115:AL115,"BL")+COUNTIF(H115:AL115,"LV/BL")*4/8+COUNTIF(H115:AL115,"BL/2")*4/8</f>
        <v>0</v>
      </c>
      <c r="AU115" s="45">
        <f>COUNTIF(H115:AL115,$AU$4)</f>
        <v>0</v>
      </c>
      <c r="AV115" s="45">
        <f>COUNTIF(H115:AL115,$AV$4)</f>
        <v>0</v>
      </c>
      <c r="AW115" s="45">
        <f>COUNTIF(H115:AL115,$AW$4)</f>
        <v>5</v>
      </c>
      <c r="AX115" s="45">
        <f>COUNTIF(H115:AL115,$AX$4)</f>
        <v>0</v>
      </c>
      <c r="AY115" s="45">
        <f>COUNTIF(H115:AL115,$AY$4)</f>
        <v>0</v>
      </c>
      <c r="AZ115" s="45">
        <f>COUNTIF(H115:AL115,$AZ$4)</f>
        <v>0</v>
      </c>
      <c r="BA115" s="45">
        <f>COUNTIF(H115:AL115,$BA$4)</f>
        <v>0</v>
      </c>
      <c r="BB115" s="45">
        <f>COUNTIF(H115:AL115,$BB$4)</f>
        <v>0</v>
      </c>
      <c r="BC115" s="45">
        <f>COUNTIF(H115:AL115,$BC$4)</f>
        <v>0</v>
      </c>
      <c r="BD115" s="45">
        <f>COUNTIF(H115:AL115,$BD$4)</f>
        <v>0</v>
      </c>
      <c r="BE115" s="45">
        <f>COUNTIF(H115:AL115,$BE$4)</f>
        <v>0</v>
      </c>
      <c r="BF115" s="45">
        <f>COUNTIF(H115:AL115,$BF$4)</f>
        <v>0</v>
      </c>
      <c r="BG115" s="60" t="str">
        <f>VLOOKUP(B115,[2]Analyse!$A$2:$N$255,6,0)</f>
        <v>輪班休息</v>
      </c>
      <c r="BH115" s="60"/>
      <c r="BI115" s="54"/>
    </row>
    <row r="116" spans="1:61">
      <c r="A116" s="73"/>
      <c r="B116" s="21"/>
      <c r="C116" s="24"/>
      <c r="D116" s="24"/>
      <c r="E116" s="32"/>
      <c r="F116" s="24"/>
      <c r="G116" s="24"/>
      <c r="H116" s="49"/>
      <c r="I116" s="49"/>
      <c r="J116" s="49"/>
      <c r="K116" s="49"/>
      <c r="L116" s="49"/>
      <c r="M116" s="49"/>
      <c r="N116" s="18"/>
      <c r="O116" s="49"/>
      <c r="P116" s="49"/>
      <c r="Q116" s="49"/>
      <c r="R116" s="49"/>
      <c r="S116" s="49"/>
      <c r="T116" s="49"/>
      <c r="U116" s="71"/>
      <c r="V116" s="49"/>
      <c r="W116" s="49"/>
      <c r="X116" s="49"/>
      <c r="Y116" s="49"/>
      <c r="Z116" s="49"/>
      <c r="AA116" s="49"/>
      <c r="AB116" s="18"/>
      <c r="AC116" s="49"/>
      <c r="AD116" s="49"/>
      <c r="AE116" s="49"/>
      <c r="AF116" s="49"/>
      <c r="AG116" s="49"/>
      <c r="AH116" s="49"/>
      <c r="AI116" s="18"/>
      <c r="AJ116" s="68"/>
      <c r="AK116" s="68"/>
      <c r="AL116" s="68"/>
      <c r="AM116" s="46">
        <f>+SUM(H116:AL116)</f>
        <v>0</v>
      </c>
      <c r="AN116" s="46"/>
      <c r="AO116" s="46"/>
      <c r="AP116" s="48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54"/>
      <c r="BH116" s="60" t="str">
        <f>VLOOKUP(B115,[2]Analyse!$A$2:$N$255,5,0)</f>
        <v>GWSI-D</v>
      </c>
      <c r="BI116" s="54"/>
    </row>
    <row r="117" spans="1:61">
      <c r="A117" s="72">
        <v>57</v>
      </c>
      <c r="B117" s="21" t="s">
        <v>207</v>
      </c>
      <c r="C117" s="21" t="s">
        <v>36</v>
      </c>
      <c r="D117" s="21" t="s">
        <v>37</v>
      </c>
      <c r="E117" s="32" t="str">
        <f>VLOOKUP(B117,[1]Sheet1!$B$5:$I$226,7,0)</f>
        <v>2015/04/16</v>
      </c>
      <c r="F117" s="21" t="s">
        <v>208</v>
      </c>
      <c r="G117" s="22" t="s">
        <v>209</v>
      </c>
      <c r="H117" s="49" t="s">
        <v>848</v>
      </c>
      <c r="I117" s="49" t="s">
        <v>848</v>
      </c>
      <c r="J117" s="49" t="s">
        <v>855</v>
      </c>
      <c r="K117" s="49" t="s">
        <v>861</v>
      </c>
      <c r="L117" s="49" t="s">
        <v>870</v>
      </c>
      <c r="M117" s="49" t="s">
        <v>870</v>
      </c>
      <c r="N117" s="18" t="s">
        <v>870</v>
      </c>
      <c r="O117" s="49" t="s">
        <v>870</v>
      </c>
      <c r="P117" s="49" t="s">
        <v>878</v>
      </c>
      <c r="Q117" s="49" t="s">
        <v>884</v>
      </c>
      <c r="R117" s="49" t="s">
        <v>878</v>
      </c>
      <c r="S117" s="49" t="s">
        <v>878</v>
      </c>
      <c r="T117" s="49" t="s">
        <v>889</v>
      </c>
      <c r="U117" s="71" t="s">
        <v>890</v>
      </c>
      <c r="V117" s="49" t="s">
        <v>900</v>
      </c>
      <c r="W117" s="49" t="s">
        <v>900</v>
      </c>
      <c r="X117" s="49" t="s">
        <v>906</v>
      </c>
      <c r="Y117" s="49" t="s">
        <v>909</v>
      </c>
      <c r="Z117" s="49" t="s">
        <v>909</v>
      </c>
      <c r="AA117" s="49" t="s">
        <v>919</v>
      </c>
      <c r="AB117" s="18" t="s">
        <v>919</v>
      </c>
      <c r="AC117" s="49" t="s">
        <v>919</v>
      </c>
      <c r="AD117" s="49" t="s">
        <v>919</v>
      </c>
      <c r="AE117" s="49" t="s">
        <v>925</v>
      </c>
      <c r="AF117" s="49" t="s">
        <v>930</v>
      </c>
      <c r="AG117" s="49" t="s">
        <v>930</v>
      </c>
      <c r="AH117" s="49" t="s">
        <v>930</v>
      </c>
      <c r="AI117" s="18" t="s">
        <v>930</v>
      </c>
      <c r="AJ117" s="68" t="s">
        <v>941</v>
      </c>
      <c r="AK117" s="68"/>
      <c r="AL117" s="68"/>
      <c r="AM117" s="45">
        <f>ROUND(SUM(H117:AL117),2)</f>
        <v>0</v>
      </c>
      <c r="AN117" s="45">
        <f>COUNTIF(H117:AL117,"F")+COUNTIF(H117:AL117,"LV/F")*4/8+COUNTIF(H117:AL117,"F/2")*4/8</f>
        <v>1</v>
      </c>
      <c r="AO117" s="45">
        <f>COUNTIF(H117:AL117,"O")+COUNTIF(H117:AL117,"LV/O")*4/8+COUNTIF(H117:AL117,"O/2")*4/8</f>
        <v>0</v>
      </c>
      <c r="AP117" s="45">
        <f>COUNTIF(H117:AL117,$AP$4)</f>
        <v>24</v>
      </c>
      <c r="AQ117" s="45">
        <f>COUNTIF(H117:AL117,$AQ$4)</f>
        <v>0</v>
      </c>
      <c r="AR117" s="45">
        <f>COUNTIF(H117:AL117,$AR$4)</f>
        <v>0</v>
      </c>
      <c r="AS117" s="45">
        <f>COUNTIF(H117:AL117,"B")+COUNTIF(H117:AL117,"LV/B")*4/8+COUNTIF(H117:AL117,"B/2")*4/8</f>
        <v>0</v>
      </c>
      <c r="AT117" s="45">
        <f>COUNTIF(H117:AL117,"BL")+COUNTIF(H117:AL117,"LV/BL")*4/8+COUNTIF(H117:AL117,"BL/2")*4/8</f>
        <v>0</v>
      </c>
      <c r="AU117" s="45">
        <f>COUNTIF(H117:AL117,$AU$4)</f>
        <v>0</v>
      </c>
      <c r="AV117" s="45">
        <f>COUNTIF(H117:AL117,$AV$4)</f>
        <v>0</v>
      </c>
      <c r="AW117" s="45">
        <f>COUNTIF(H117:AL117,$AW$4)</f>
        <v>4</v>
      </c>
      <c r="AX117" s="45">
        <f>COUNTIF(H117:AL117,$AX$4)</f>
        <v>0</v>
      </c>
      <c r="AY117" s="45">
        <f>COUNTIF(H117:AL117,$AY$4)</f>
        <v>0</v>
      </c>
      <c r="AZ117" s="45">
        <f>COUNTIF(H117:AL117,$AZ$4)</f>
        <v>0</v>
      </c>
      <c r="BA117" s="45">
        <f>COUNTIF(H117:AL117,$BA$4)</f>
        <v>0</v>
      </c>
      <c r="BB117" s="45">
        <f>COUNTIF(H117:AL117,$BB$4)</f>
        <v>0</v>
      </c>
      <c r="BC117" s="45">
        <f>COUNTIF(H117:AL117,$BC$4)</f>
        <v>0</v>
      </c>
      <c r="BD117" s="45">
        <f>COUNTIF(H117:AL117,$BD$4)</f>
        <v>0</v>
      </c>
      <c r="BE117" s="45">
        <f>COUNTIF(H117:AL117,$BE$4)</f>
        <v>0</v>
      </c>
      <c r="BF117" s="45">
        <f>COUNTIF(H117:AL117,$BF$4)</f>
        <v>0</v>
      </c>
      <c r="BG117" s="60" t="str">
        <f>VLOOKUP(B117,[2]Analyse!$A$2:$N$255,6,0)</f>
        <v>正常</v>
      </c>
      <c r="BH117" s="60"/>
      <c r="BI117" s="54"/>
    </row>
    <row r="118" spans="1:61">
      <c r="A118" s="73"/>
      <c r="B118" s="21"/>
      <c r="C118" s="24"/>
      <c r="D118" s="24"/>
      <c r="E118" s="32"/>
      <c r="F118" s="24"/>
      <c r="G118" s="24"/>
      <c r="H118" s="49">
        <v>5.5</v>
      </c>
      <c r="I118" s="49">
        <v>5.5</v>
      </c>
      <c r="J118" s="49"/>
      <c r="K118" s="49">
        <v>5.5</v>
      </c>
      <c r="L118" s="49">
        <v>5.5</v>
      </c>
      <c r="M118" s="49">
        <v>5.5</v>
      </c>
      <c r="N118" s="18">
        <v>5.5</v>
      </c>
      <c r="O118" s="49">
        <v>5.5</v>
      </c>
      <c r="P118" s="49">
        <v>5.5</v>
      </c>
      <c r="Q118" s="49"/>
      <c r="R118" s="49">
        <v>5.5</v>
      </c>
      <c r="S118" s="49">
        <v>5.5</v>
      </c>
      <c r="T118" s="49">
        <v>5.5</v>
      </c>
      <c r="U118" s="71"/>
      <c r="V118" s="49">
        <v>5.5</v>
      </c>
      <c r="W118" s="49">
        <v>5.5</v>
      </c>
      <c r="X118" s="49"/>
      <c r="Y118" s="49">
        <v>5.5</v>
      </c>
      <c r="Z118" s="49">
        <v>5.5</v>
      </c>
      <c r="AA118" s="49">
        <v>5.5</v>
      </c>
      <c r="AB118" s="18">
        <v>5.5</v>
      </c>
      <c r="AC118" s="49">
        <v>5.5</v>
      </c>
      <c r="AD118" s="49">
        <v>5.5</v>
      </c>
      <c r="AE118" s="49"/>
      <c r="AF118" s="49">
        <v>5.5</v>
      </c>
      <c r="AG118" s="49">
        <v>5.5</v>
      </c>
      <c r="AH118" s="49">
        <v>5.5</v>
      </c>
      <c r="AI118" s="18">
        <v>5.5</v>
      </c>
      <c r="AJ118" s="68">
        <v>5.5</v>
      </c>
      <c r="AK118" s="68"/>
      <c r="AL118" s="68"/>
      <c r="AM118" s="46">
        <f>+SUM(H118:AL118)</f>
        <v>132</v>
      </c>
      <c r="AN118" s="46"/>
      <c r="AO118" s="46"/>
      <c r="AP118" s="48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54"/>
      <c r="BH118" s="60" t="str">
        <f>VLOOKUP(B117,[2]Analyse!$A$2:$N$255,5,0)</f>
        <v>N</v>
      </c>
      <c r="BI118" s="54"/>
    </row>
    <row r="119" spans="1:61">
      <c r="A119" s="72">
        <v>58</v>
      </c>
      <c r="B119" s="21" t="s">
        <v>210</v>
      </c>
      <c r="C119" s="21" t="s">
        <v>36</v>
      </c>
      <c r="D119" s="21" t="s">
        <v>37</v>
      </c>
      <c r="E119" s="32" t="str">
        <f>VLOOKUP(B119,[1]Sheet1!$B$5:$I$226,7,0)</f>
        <v>2015/04/16</v>
      </c>
      <c r="F119" s="21" t="s">
        <v>211</v>
      </c>
      <c r="G119" s="22" t="s">
        <v>212</v>
      </c>
      <c r="H119" s="49" t="s">
        <v>848</v>
      </c>
      <c r="I119" s="49" t="s">
        <v>848</v>
      </c>
      <c r="J119" s="49" t="s">
        <v>848</v>
      </c>
      <c r="K119" s="49" t="s">
        <v>867</v>
      </c>
      <c r="L119" s="49" t="s">
        <v>870</v>
      </c>
      <c r="M119" s="49" t="s">
        <v>870</v>
      </c>
      <c r="N119" s="18" t="s">
        <v>875</v>
      </c>
      <c r="O119" s="49" t="s">
        <v>870</v>
      </c>
      <c r="P119" s="49" t="s">
        <v>878</v>
      </c>
      <c r="Q119" s="49" t="s">
        <v>878</v>
      </c>
      <c r="R119" s="49" t="s">
        <v>878</v>
      </c>
      <c r="S119" s="49" t="s">
        <v>878</v>
      </c>
      <c r="T119" s="49" t="s">
        <v>889</v>
      </c>
      <c r="U119" s="71" t="s">
        <v>896</v>
      </c>
      <c r="V119" s="49" t="s">
        <v>900</v>
      </c>
      <c r="W119" s="49" t="s">
        <v>900</v>
      </c>
      <c r="X119" s="49" t="s">
        <v>900</v>
      </c>
      <c r="Y119" s="49" t="s">
        <v>909</v>
      </c>
      <c r="Z119" s="49" t="s">
        <v>909</v>
      </c>
      <c r="AA119" s="49" t="s">
        <v>919</v>
      </c>
      <c r="AB119" s="18" t="s">
        <v>925</v>
      </c>
      <c r="AC119" s="49" t="s">
        <v>919</v>
      </c>
      <c r="AD119" s="49" t="s">
        <v>918</v>
      </c>
      <c r="AE119" s="49" t="s">
        <v>919</v>
      </c>
      <c r="AF119" s="49" t="s">
        <v>930</v>
      </c>
      <c r="AG119" s="49" t="s">
        <v>930</v>
      </c>
      <c r="AH119" s="49" t="s">
        <v>930</v>
      </c>
      <c r="AI119" s="18" t="s">
        <v>936</v>
      </c>
      <c r="AJ119" s="68" t="s">
        <v>941</v>
      </c>
      <c r="AK119" s="68"/>
      <c r="AL119" s="68"/>
      <c r="AM119" s="45">
        <f>ROUND(SUM(H119:AL119),2)</f>
        <v>0</v>
      </c>
      <c r="AN119" s="45">
        <f>COUNTIF(H119:AL119,"F")+COUNTIF(H119:AL119,"LV/F")*4/8+COUNTIF(H119:AL119,"F/2")*4/8</f>
        <v>0.5</v>
      </c>
      <c r="AO119" s="45">
        <f>COUNTIF(H119:AL119,"O")+COUNTIF(H119:AL119,"LV/O")*4/8+COUNTIF(H119:AL119,"O/2")*4/8</f>
        <v>0</v>
      </c>
      <c r="AP119" s="45">
        <f>COUNTIF(H119:AL119,$AP$4)+4/8</f>
        <v>23.5</v>
      </c>
      <c r="AQ119" s="45">
        <f>COUNTIF(H119:AL119,$AQ$4)</f>
        <v>0</v>
      </c>
      <c r="AR119" s="45">
        <f>COUNTIF(H119:AL119,$AR$4)</f>
        <v>0</v>
      </c>
      <c r="AS119" s="45">
        <f>COUNTIF(H119:AL119,"B")+COUNTIF(H119:AL119,"LV/B")*4/8+COUNTIF(H119:AL119,"B/2")*4/8</f>
        <v>0</v>
      </c>
      <c r="AT119" s="45">
        <f>COUNTIF(H119:AL119,"BL")+COUNTIF(H119:AL119,"LV/BL")*4/8+COUNTIF(H119:AL119,"BL/2")*4/8</f>
        <v>0</v>
      </c>
      <c r="AU119" s="45">
        <f>COUNTIF(H119:AL119,$AU$4)</f>
        <v>0</v>
      </c>
      <c r="AV119" s="45">
        <f>COUNTIF(H119:AL119,$AV$4)</f>
        <v>0</v>
      </c>
      <c r="AW119" s="45">
        <f>COUNTIF(H119:AL119,$AW$4)</f>
        <v>5</v>
      </c>
      <c r="AX119" s="45">
        <f>COUNTIF(H119:AL119,$AX$4)</f>
        <v>0</v>
      </c>
      <c r="AY119" s="45">
        <f>COUNTIF(H119:AL119,$AY$4)</f>
        <v>0</v>
      </c>
      <c r="AZ119" s="45">
        <f>COUNTIF(H119:AL119,$AZ$4)</f>
        <v>0</v>
      </c>
      <c r="BA119" s="45">
        <f>COUNTIF(H119:AL119,$BA$4)</f>
        <v>0</v>
      </c>
      <c r="BB119" s="45">
        <f>COUNTIF(H119:AL119,$BB$4)</f>
        <v>0</v>
      </c>
      <c r="BC119" s="45">
        <f>COUNTIF(H119:AL119,$BC$4)</f>
        <v>0</v>
      </c>
      <c r="BD119" s="45">
        <f>COUNTIF(H119:AL119,$BD$4)</f>
        <v>0</v>
      </c>
      <c r="BE119" s="45">
        <f>COUNTIF(H119:AL119,$BE$4)</f>
        <v>0</v>
      </c>
      <c r="BF119" s="45">
        <f>COUNTIF(H119:AL119,$BF$4)</f>
        <v>0</v>
      </c>
      <c r="BG119" s="60" t="str">
        <f>VLOOKUP(B119,[2]Analyse!$A$2:$N$255,6,0)</f>
        <v>正常</v>
      </c>
      <c r="BH119" s="60"/>
      <c r="BI119" s="54"/>
    </row>
    <row r="120" spans="1:61">
      <c r="A120" s="73"/>
      <c r="B120" s="21"/>
      <c r="C120" s="24"/>
      <c r="D120" s="24"/>
      <c r="E120" s="32"/>
      <c r="F120" s="24"/>
      <c r="G120" s="24"/>
      <c r="H120" s="49"/>
      <c r="I120" s="49"/>
      <c r="J120" s="49"/>
      <c r="K120" s="49"/>
      <c r="L120" s="49"/>
      <c r="M120" s="49"/>
      <c r="N120" s="18"/>
      <c r="O120" s="49"/>
      <c r="P120" s="49"/>
      <c r="Q120" s="49"/>
      <c r="R120" s="49"/>
      <c r="S120" s="49"/>
      <c r="T120" s="49"/>
      <c r="U120" s="71"/>
      <c r="V120" s="49"/>
      <c r="W120" s="49"/>
      <c r="X120" s="49"/>
      <c r="Y120" s="49"/>
      <c r="Z120" s="49"/>
      <c r="AA120" s="49"/>
      <c r="AB120" s="18"/>
      <c r="AC120" s="49"/>
      <c r="AD120" s="49"/>
      <c r="AE120" s="49"/>
      <c r="AF120" s="49"/>
      <c r="AG120" s="49"/>
      <c r="AH120" s="49"/>
      <c r="AI120" s="18"/>
      <c r="AJ120" s="68"/>
      <c r="AK120" s="68"/>
      <c r="AL120" s="68"/>
      <c r="AM120" s="46">
        <f>+SUM(H120:AL120)</f>
        <v>0</v>
      </c>
      <c r="AN120" s="46"/>
      <c r="AO120" s="46"/>
      <c r="AP120" s="48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54"/>
      <c r="BH120" s="60" t="str">
        <f>VLOOKUP(B119,[2]Analyse!$A$2:$N$255,5,0)</f>
        <v>GWSI-D</v>
      </c>
      <c r="BI120" s="54"/>
    </row>
    <row r="121" spans="1:61">
      <c r="A121" s="72">
        <v>59</v>
      </c>
      <c r="B121" s="21" t="s">
        <v>213</v>
      </c>
      <c r="C121" s="21" t="s">
        <v>36</v>
      </c>
      <c r="D121" s="21" t="s">
        <v>37</v>
      </c>
      <c r="E121" s="32" t="str">
        <f>VLOOKUP(B121,[1]Sheet1!$B$5:$I$226,7,0)</f>
        <v>2015/05/08</v>
      </c>
      <c r="F121" s="21" t="s">
        <v>214</v>
      </c>
      <c r="G121" s="22" t="s">
        <v>215</v>
      </c>
      <c r="H121" s="49" t="s">
        <v>855</v>
      </c>
      <c r="I121" s="49" t="s">
        <v>848</v>
      </c>
      <c r="J121" s="49" t="s">
        <v>848</v>
      </c>
      <c r="K121" s="49" t="s">
        <v>861</v>
      </c>
      <c r="L121" s="49" t="s">
        <v>870</v>
      </c>
      <c r="M121" s="49" t="s">
        <v>870</v>
      </c>
      <c r="N121" s="18" t="s">
        <v>870</v>
      </c>
      <c r="O121" s="49" t="s">
        <v>875</v>
      </c>
      <c r="P121" s="49" t="s">
        <v>878</v>
      </c>
      <c r="Q121" s="49" t="s">
        <v>878</v>
      </c>
      <c r="R121" s="49" t="s">
        <v>878</v>
      </c>
      <c r="S121" s="49" t="s">
        <v>878</v>
      </c>
      <c r="T121" s="49" t="s">
        <v>889</v>
      </c>
      <c r="U121" s="71" t="s">
        <v>889</v>
      </c>
      <c r="V121" s="49" t="s">
        <v>906</v>
      </c>
      <c r="W121" s="49" t="s">
        <v>900</v>
      </c>
      <c r="X121" s="49" t="s">
        <v>900</v>
      </c>
      <c r="Y121" s="49" t="s">
        <v>909</v>
      </c>
      <c r="Z121" s="49" t="s">
        <v>909</v>
      </c>
      <c r="AA121" s="49" t="s">
        <v>849</v>
      </c>
      <c r="AB121" s="18" t="s">
        <v>919</v>
      </c>
      <c r="AC121" s="49" t="s">
        <v>925</v>
      </c>
      <c r="AD121" s="49" t="s">
        <v>919</v>
      </c>
      <c r="AE121" s="49" t="s">
        <v>919</v>
      </c>
      <c r="AF121" s="49" t="s">
        <v>930</v>
      </c>
      <c r="AG121" s="49" t="s">
        <v>930</v>
      </c>
      <c r="AH121" s="49" t="s">
        <v>930</v>
      </c>
      <c r="AI121" s="18" t="s">
        <v>930</v>
      </c>
      <c r="AJ121" s="68" t="s">
        <v>948</v>
      </c>
      <c r="AK121" s="68"/>
      <c r="AL121" s="68"/>
      <c r="AM121" s="45">
        <f>ROUND(SUM(H121:AL121),2)</f>
        <v>0</v>
      </c>
      <c r="AN121" s="45">
        <f>COUNTIF(H121:AL121,"F")+COUNTIF(H121:AL121,"LV/F")*4/8+COUNTIF(H121:AL121,"F/2")*4/8</f>
        <v>0.5</v>
      </c>
      <c r="AO121" s="45">
        <f>COUNTIF(H121:AL121,"O")+COUNTIF(H121:AL121,"LV/O")*4/8+COUNTIF(H121:AL121,"O/2")*4/8</f>
        <v>0</v>
      </c>
      <c r="AP121" s="45">
        <f>COUNTIF(H121:AL121,$AP$4)+4/8</f>
        <v>23.5</v>
      </c>
      <c r="AQ121" s="45">
        <f>COUNTIF(H121:AL121,$AQ$4)</f>
        <v>0</v>
      </c>
      <c r="AR121" s="45">
        <f>COUNTIF(H121:AL121,$AR$4)</f>
        <v>0</v>
      </c>
      <c r="AS121" s="45">
        <f>COUNTIF(H121:AL121,"B")+COUNTIF(H121:AL121,"LV/B")*4/8+COUNTIF(H121:AL121,"B/2")*4/8</f>
        <v>0</v>
      </c>
      <c r="AT121" s="45">
        <f>COUNTIF(H121:AL121,"BL")+COUNTIF(H121:AL121,"LV/BL")*4/8+COUNTIF(H121:AL121,"BL/2")*4/8</f>
        <v>0</v>
      </c>
      <c r="AU121" s="45">
        <f>COUNTIF(H121:AL121,$AU$4)</f>
        <v>0</v>
      </c>
      <c r="AV121" s="45">
        <f>COUNTIF(H121:AL121,$AV$4)</f>
        <v>0</v>
      </c>
      <c r="AW121" s="45">
        <f>COUNTIF(H121:AL121,$AW$4)</f>
        <v>5</v>
      </c>
      <c r="AX121" s="45">
        <f>COUNTIF(H121:AL121,$AX$4)</f>
        <v>0</v>
      </c>
      <c r="AY121" s="45">
        <f>COUNTIF(H121:AL121,$AY$4)</f>
        <v>0</v>
      </c>
      <c r="AZ121" s="45">
        <f>COUNTIF(H121:AL121,$AZ$4)</f>
        <v>0</v>
      </c>
      <c r="BA121" s="45">
        <f>COUNTIF(H121:AL121,$BA$4)</f>
        <v>0</v>
      </c>
      <c r="BB121" s="45">
        <f>COUNTIF(H121:AL121,$BB$4)</f>
        <v>0</v>
      </c>
      <c r="BC121" s="45">
        <f>COUNTIF(H121:AL121,$BC$4)</f>
        <v>0</v>
      </c>
      <c r="BD121" s="45">
        <f>COUNTIF(H121:AL121,$BD$4)</f>
        <v>0</v>
      </c>
      <c r="BE121" s="45">
        <f>COUNTIF(H121:AL121,$BE$4)</f>
        <v>0</v>
      </c>
      <c r="BF121" s="45">
        <f>COUNTIF(H121:AL121,$BF$4)</f>
        <v>0</v>
      </c>
      <c r="BG121" s="60" t="str">
        <f>VLOOKUP(B121,[2]Analyse!$A$2:$N$255,6,0)</f>
        <v>輪班休息</v>
      </c>
      <c r="BH121" s="60"/>
      <c r="BI121" s="54"/>
    </row>
    <row r="122" spans="1:61">
      <c r="A122" s="73"/>
      <c r="B122" s="21"/>
      <c r="C122" s="24"/>
      <c r="D122" s="24"/>
      <c r="E122" s="32"/>
      <c r="F122" s="24"/>
      <c r="G122" s="24"/>
      <c r="H122" s="49"/>
      <c r="I122" s="49">
        <v>5.5</v>
      </c>
      <c r="J122" s="49">
        <v>5.5</v>
      </c>
      <c r="K122" s="49">
        <v>5.5</v>
      </c>
      <c r="L122" s="49">
        <v>5.5</v>
      </c>
      <c r="M122" s="49">
        <v>5.5</v>
      </c>
      <c r="N122" s="18">
        <v>5.5</v>
      </c>
      <c r="O122" s="49"/>
      <c r="P122" s="49">
        <v>5.5</v>
      </c>
      <c r="Q122" s="49">
        <v>5.5</v>
      </c>
      <c r="R122" s="49">
        <v>5.5</v>
      </c>
      <c r="S122" s="49">
        <v>5.5</v>
      </c>
      <c r="T122" s="49">
        <v>5.5</v>
      </c>
      <c r="U122" s="71">
        <v>5.5</v>
      </c>
      <c r="V122" s="49"/>
      <c r="W122" s="49">
        <v>5.5</v>
      </c>
      <c r="X122" s="49">
        <v>5.5</v>
      </c>
      <c r="Y122" s="49">
        <v>5.5</v>
      </c>
      <c r="Z122" s="49">
        <v>5.5</v>
      </c>
      <c r="AA122" s="49">
        <v>4</v>
      </c>
      <c r="AB122" s="18">
        <v>5.5</v>
      </c>
      <c r="AC122" s="49"/>
      <c r="AD122" s="49">
        <v>5.5</v>
      </c>
      <c r="AE122" s="49">
        <v>5.5</v>
      </c>
      <c r="AF122" s="49">
        <v>5.5</v>
      </c>
      <c r="AG122" s="49">
        <v>5.5</v>
      </c>
      <c r="AH122" s="49">
        <v>5.5</v>
      </c>
      <c r="AI122" s="18">
        <v>5.5</v>
      </c>
      <c r="AJ122" s="68"/>
      <c r="AK122" s="68"/>
      <c r="AL122" s="68"/>
      <c r="AM122" s="46">
        <f>+SUM(H122:AL122)</f>
        <v>130.5</v>
      </c>
      <c r="AN122" s="46"/>
      <c r="AO122" s="46"/>
      <c r="AP122" s="48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54"/>
      <c r="BH122" s="60" t="str">
        <f>VLOOKUP(B121,[2]Analyse!$A$2:$N$255,5,0)</f>
        <v>GWSI-N</v>
      </c>
      <c r="BI122" s="54"/>
    </row>
    <row r="123" spans="1:61">
      <c r="A123" s="72">
        <v>60</v>
      </c>
      <c r="B123" s="21" t="s">
        <v>216</v>
      </c>
      <c r="C123" s="21" t="s">
        <v>36</v>
      </c>
      <c r="D123" s="21" t="s">
        <v>37</v>
      </c>
      <c r="E123" s="32" t="str">
        <f>VLOOKUP(B123,[1]Sheet1!$B$5:$I$226,7,0)</f>
        <v>2015/05/08</v>
      </c>
      <c r="F123" s="21" t="s">
        <v>217</v>
      </c>
      <c r="G123" s="22" t="s">
        <v>218</v>
      </c>
      <c r="H123" s="49" t="s">
        <v>848</v>
      </c>
      <c r="I123" s="49" t="s">
        <v>848</v>
      </c>
      <c r="J123" s="49" t="s">
        <v>848</v>
      </c>
      <c r="K123" s="49" t="s">
        <v>861</v>
      </c>
      <c r="L123" s="49" t="s">
        <v>870</v>
      </c>
      <c r="M123" s="49" t="s">
        <v>870</v>
      </c>
      <c r="N123" s="18" t="s">
        <v>875</v>
      </c>
      <c r="O123" s="49" t="s">
        <v>870</v>
      </c>
      <c r="P123" s="49" t="s">
        <v>878</v>
      </c>
      <c r="Q123" s="49" t="s">
        <v>878</v>
      </c>
      <c r="R123" s="49" t="s">
        <v>878</v>
      </c>
      <c r="S123" s="49" t="s">
        <v>878</v>
      </c>
      <c r="T123" s="49" t="s">
        <v>890</v>
      </c>
      <c r="U123" s="71" t="s">
        <v>896</v>
      </c>
      <c r="V123" s="49" t="s">
        <v>900</v>
      </c>
      <c r="W123" s="49" t="s">
        <v>900</v>
      </c>
      <c r="X123" s="49" t="s">
        <v>900</v>
      </c>
      <c r="Y123" s="49" t="s">
        <v>909</v>
      </c>
      <c r="Z123" s="49" t="s">
        <v>909</v>
      </c>
      <c r="AA123" s="49" t="s">
        <v>919</v>
      </c>
      <c r="AB123" s="18" t="s">
        <v>925</v>
      </c>
      <c r="AC123" s="49" t="s">
        <v>919</v>
      </c>
      <c r="AD123" s="49" t="s">
        <v>919</v>
      </c>
      <c r="AE123" s="49" t="s">
        <v>919</v>
      </c>
      <c r="AF123" s="49" t="s">
        <v>930</v>
      </c>
      <c r="AG123" s="49" t="s">
        <v>931</v>
      </c>
      <c r="AH123" s="49" t="s">
        <v>931</v>
      </c>
      <c r="AI123" s="18" t="s">
        <v>936</v>
      </c>
      <c r="AJ123" s="68" t="s">
        <v>941</v>
      </c>
      <c r="AK123" s="68"/>
      <c r="AL123" s="68"/>
      <c r="AM123" s="45">
        <f>ROUND(SUM(H123:AL123),2)</f>
        <v>0</v>
      </c>
      <c r="AN123" s="45">
        <f>COUNTIF(H123:AL123,"F")+COUNTIF(H123:AL123,"LV/F")*4/8+COUNTIF(H123:AL123,"F/2")*4/8</f>
        <v>3</v>
      </c>
      <c r="AO123" s="45">
        <f>COUNTIF(H123:AL123,"O")+COUNTIF(H123:AL123,"LV/O")*4/8+COUNTIF(H123:AL123,"O/2")*4/8</f>
        <v>0</v>
      </c>
      <c r="AP123" s="45">
        <f>COUNTIF(H123:AL123,$AP$4)</f>
        <v>22</v>
      </c>
      <c r="AQ123" s="45">
        <f>COUNTIF(H123:AL123,$AQ$4)</f>
        <v>0</v>
      </c>
      <c r="AR123" s="45">
        <f>COUNTIF(H123:AL123,$AR$4)</f>
        <v>0</v>
      </c>
      <c r="AS123" s="45">
        <f>COUNTIF(H123:AL123,"B")+COUNTIF(H123:AL123,"LV/B")*4/8+COUNTIF(H123:AL123,"B/2")*4/8</f>
        <v>0</v>
      </c>
      <c r="AT123" s="45">
        <f>COUNTIF(H123:AL123,"BL")+COUNTIF(H123:AL123,"LV/BL")*4/8+COUNTIF(H123:AL123,"BL/2")*4/8</f>
        <v>0</v>
      </c>
      <c r="AU123" s="45">
        <f>COUNTIF(H123:AL123,$AU$4)</f>
        <v>0</v>
      </c>
      <c r="AV123" s="45">
        <f>COUNTIF(H123:AL123,$AV$4)</f>
        <v>0</v>
      </c>
      <c r="AW123" s="45">
        <f>COUNTIF(H123:AL123,$AW$4)</f>
        <v>4</v>
      </c>
      <c r="AX123" s="45">
        <f>COUNTIF(H123:AL123,$AX$4)</f>
        <v>0</v>
      </c>
      <c r="AY123" s="45">
        <f>COUNTIF(H123:AL123,$AY$4)</f>
        <v>0</v>
      </c>
      <c r="AZ123" s="45">
        <f>COUNTIF(H123:AL123,$AZ$4)</f>
        <v>0</v>
      </c>
      <c r="BA123" s="45">
        <f>COUNTIF(H123:AL123,$BA$4)</f>
        <v>0</v>
      </c>
      <c r="BB123" s="45">
        <f>COUNTIF(H123:AL123,$BB$4)</f>
        <v>0</v>
      </c>
      <c r="BC123" s="45">
        <f>COUNTIF(H123:AL123,$BC$4)</f>
        <v>0</v>
      </c>
      <c r="BD123" s="45">
        <f>COUNTIF(H123:AL123,$BD$4)</f>
        <v>0</v>
      </c>
      <c r="BE123" s="45">
        <f>COUNTIF(H123:AL123,$BE$4)</f>
        <v>0</v>
      </c>
      <c r="BF123" s="45">
        <f>COUNTIF(H123:AL123,$BF$4)</f>
        <v>0</v>
      </c>
      <c r="BG123" s="60" t="str">
        <f>VLOOKUP(B123,[2]Analyse!$A$2:$N$255,6,0)</f>
        <v>正常</v>
      </c>
      <c r="BH123" s="60"/>
      <c r="BI123" s="54"/>
    </row>
    <row r="124" spans="1:61">
      <c r="A124" s="73"/>
      <c r="B124" s="21"/>
      <c r="C124" s="24"/>
      <c r="D124" s="24"/>
      <c r="E124" s="32"/>
      <c r="F124" s="24"/>
      <c r="G124" s="24"/>
      <c r="H124" s="49">
        <v>5.5</v>
      </c>
      <c r="I124" s="49">
        <v>5.5</v>
      </c>
      <c r="J124" s="49">
        <v>5.5</v>
      </c>
      <c r="K124" s="49">
        <v>5.5</v>
      </c>
      <c r="L124" s="49">
        <v>5.5</v>
      </c>
      <c r="M124" s="49">
        <v>5.5</v>
      </c>
      <c r="N124" s="18"/>
      <c r="O124" s="49">
        <v>5.5</v>
      </c>
      <c r="P124" s="49">
        <v>5.5</v>
      </c>
      <c r="Q124" s="49">
        <v>5.5</v>
      </c>
      <c r="R124" s="49">
        <v>5.5</v>
      </c>
      <c r="S124" s="49">
        <v>5.5</v>
      </c>
      <c r="T124" s="49"/>
      <c r="U124" s="71"/>
      <c r="V124" s="49">
        <v>5.5</v>
      </c>
      <c r="W124" s="49">
        <v>5.5</v>
      </c>
      <c r="X124" s="49">
        <v>5.5</v>
      </c>
      <c r="Y124" s="49">
        <v>5.5</v>
      </c>
      <c r="Z124" s="49">
        <v>5.5</v>
      </c>
      <c r="AA124" s="49">
        <v>5.5</v>
      </c>
      <c r="AB124" s="18"/>
      <c r="AC124" s="49">
        <v>5.5</v>
      </c>
      <c r="AD124" s="49">
        <v>5.5</v>
      </c>
      <c r="AE124" s="49">
        <v>5.5</v>
      </c>
      <c r="AF124" s="49">
        <v>5.5</v>
      </c>
      <c r="AG124" s="49"/>
      <c r="AH124" s="49"/>
      <c r="AI124" s="18"/>
      <c r="AJ124" s="68">
        <v>5.5</v>
      </c>
      <c r="AK124" s="68"/>
      <c r="AL124" s="68"/>
      <c r="AM124" s="46">
        <f>+SUM(H124:AL124)</f>
        <v>121</v>
      </c>
      <c r="AN124" s="46"/>
      <c r="AO124" s="46"/>
      <c r="AP124" s="48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54"/>
      <c r="BH124" s="60" t="str">
        <f>VLOOKUP(B123,[2]Analyse!$A$2:$N$255,5,0)</f>
        <v>N</v>
      </c>
      <c r="BI124" s="54"/>
    </row>
    <row r="125" spans="1:61">
      <c r="A125" s="72">
        <v>61</v>
      </c>
      <c r="B125" s="21" t="s">
        <v>219</v>
      </c>
      <c r="C125" s="21" t="s">
        <v>36</v>
      </c>
      <c r="D125" s="21" t="s">
        <v>37</v>
      </c>
      <c r="E125" s="32">
        <f>VLOOKUP(B125,[1]Sheet1!$B$5:$I$226,7,0)</f>
        <v>42166</v>
      </c>
      <c r="F125" s="21" t="s">
        <v>220</v>
      </c>
      <c r="G125" s="22" t="s">
        <v>221</v>
      </c>
      <c r="H125" s="49" t="s">
        <v>848</v>
      </c>
      <c r="I125" s="49" t="s">
        <v>848</v>
      </c>
      <c r="J125" s="49" t="s">
        <v>848</v>
      </c>
      <c r="K125" s="49" t="s">
        <v>861</v>
      </c>
      <c r="L125" s="49" t="s">
        <v>870</v>
      </c>
      <c r="M125" s="49" t="s">
        <v>870</v>
      </c>
      <c r="N125" s="18" t="s">
        <v>875</v>
      </c>
      <c r="O125" s="49" t="s">
        <v>870</v>
      </c>
      <c r="P125" s="49" t="s">
        <v>878</v>
      </c>
      <c r="Q125" s="49" t="s">
        <v>878</v>
      </c>
      <c r="R125" s="49" t="s">
        <v>878</v>
      </c>
      <c r="S125" s="49" t="s">
        <v>878</v>
      </c>
      <c r="T125" s="49" t="s">
        <v>889</v>
      </c>
      <c r="U125" s="71" t="s">
        <v>896</v>
      </c>
      <c r="V125" s="49" t="s">
        <v>900</v>
      </c>
      <c r="W125" s="49" t="s">
        <v>900</v>
      </c>
      <c r="X125" s="49" t="s">
        <v>900</v>
      </c>
      <c r="Y125" s="49" t="s">
        <v>909</v>
      </c>
      <c r="Z125" s="49" t="s">
        <v>909</v>
      </c>
      <c r="AA125" s="49" t="s">
        <v>919</v>
      </c>
      <c r="AB125" s="18" t="s">
        <v>925</v>
      </c>
      <c r="AC125" s="49" t="s">
        <v>919</v>
      </c>
      <c r="AD125" s="49" t="s">
        <v>919</v>
      </c>
      <c r="AE125" s="49" t="s">
        <v>919</v>
      </c>
      <c r="AF125" s="49" t="s">
        <v>930</v>
      </c>
      <c r="AG125" s="49" t="s">
        <v>930</v>
      </c>
      <c r="AH125" s="49" t="s">
        <v>930</v>
      </c>
      <c r="AI125" s="18" t="s">
        <v>936</v>
      </c>
      <c r="AJ125" s="68" t="s">
        <v>941</v>
      </c>
      <c r="AK125" s="68"/>
      <c r="AL125" s="68"/>
      <c r="AM125" s="45">
        <f>ROUND(SUM(H125:AL125),2)</f>
        <v>0</v>
      </c>
      <c r="AN125" s="45">
        <f>COUNTIF(H125:AL125,"F")+COUNTIF(H125:AL125,"LV/F")*4/8+COUNTIF(H125:AL125,"F/2")*4/8</f>
        <v>0</v>
      </c>
      <c r="AO125" s="45">
        <f>COUNTIF(H125:AL125,"O")+COUNTIF(H125:AL125,"LV/O")*4/8+COUNTIF(H125:AL125,"O/2")*4/8</f>
        <v>0</v>
      </c>
      <c r="AP125" s="45">
        <f>COUNTIF(H125:AL125,$AP$4)</f>
        <v>25</v>
      </c>
      <c r="AQ125" s="45">
        <f>COUNTIF(H125:AL125,$AQ$4)</f>
        <v>0</v>
      </c>
      <c r="AR125" s="45">
        <f>COUNTIF(H125:AL125,$AR$4)</f>
        <v>0</v>
      </c>
      <c r="AS125" s="45">
        <f>COUNTIF(H125:AL125,"B")+COUNTIF(H125:AL125,"LV/B")*4/8+COUNTIF(H125:AL125,"B/2")*4/8</f>
        <v>0</v>
      </c>
      <c r="AT125" s="45">
        <f>COUNTIF(H125:AL125,"BL")+COUNTIF(H125:AL125,"LV/BL")*4/8+COUNTIF(H125:AL125,"BL/2")*4/8</f>
        <v>0</v>
      </c>
      <c r="AU125" s="45">
        <f>COUNTIF(H125:AL125,$AU$4)</f>
        <v>0</v>
      </c>
      <c r="AV125" s="45">
        <f>COUNTIF(H125:AL125,$AV$4)</f>
        <v>0</v>
      </c>
      <c r="AW125" s="45">
        <f>COUNTIF(H125:AL125,$AW$4)</f>
        <v>4</v>
      </c>
      <c r="AX125" s="45">
        <f>COUNTIF(H125:AL125,$AX$4)</f>
        <v>0</v>
      </c>
      <c r="AY125" s="45">
        <f>COUNTIF(H125:AL125,$AY$4)</f>
        <v>0</v>
      </c>
      <c r="AZ125" s="45">
        <f>COUNTIF(H125:AL125,$AZ$4)</f>
        <v>0</v>
      </c>
      <c r="BA125" s="45">
        <f>COUNTIF(H125:AL125,$BA$4)</f>
        <v>0</v>
      </c>
      <c r="BB125" s="45">
        <f>COUNTIF(H125:AL125,$BB$4)</f>
        <v>0</v>
      </c>
      <c r="BC125" s="45">
        <f>COUNTIF(H125:AL125,$BC$4)</f>
        <v>0</v>
      </c>
      <c r="BD125" s="45">
        <f>COUNTIF(H125:AL125,$BD$4)</f>
        <v>0</v>
      </c>
      <c r="BE125" s="45">
        <f>COUNTIF(H125:AL125,$BE$4)</f>
        <v>0</v>
      </c>
      <c r="BF125" s="45">
        <f>COUNTIF(H125:AL125,$BF$4)</f>
        <v>0</v>
      </c>
      <c r="BG125" s="60" t="str">
        <f>VLOOKUP(B125,[2]Analyse!$A$2:$N$255,6,0)</f>
        <v>正常</v>
      </c>
      <c r="BH125" s="60"/>
      <c r="BI125" s="54"/>
    </row>
    <row r="126" spans="1:61">
      <c r="A126" s="73"/>
      <c r="B126" s="21"/>
      <c r="C126" s="24"/>
      <c r="D126" s="24"/>
      <c r="E126" s="32"/>
      <c r="F126" s="24"/>
      <c r="G126" s="24"/>
      <c r="H126" s="49"/>
      <c r="I126" s="49"/>
      <c r="J126" s="49"/>
      <c r="K126" s="49"/>
      <c r="L126" s="49"/>
      <c r="M126" s="49"/>
      <c r="N126" s="18"/>
      <c r="O126" s="49"/>
      <c r="P126" s="49"/>
      <c r="Q126" s="49"/>
      <c r="R126" s="49"/>
      <c r="S126" s="49"/>
      <c r="T126" s="49"/>
      <c r="U126" s="71"/>
      <c r="V126" s="49"/>
      <c r="W126" s="49"/>
      <c r="X126" s="49"/>
      <c r="Y126" s="49"/>
      <c r="Z126" s="49"/>
      <c r="AA126" s="49"/>
      <c r="AB126" s="18"/>
      <c r="AC126" s="49"/>
      <c r="AD126" s="49"/>
      <c r="AE126" s="49"/>
      <c r="AF126" s="49"/>
      <c r="AG126" s="49"/>
      <c r="AH126" s="49"/>
      <c r="AI126" s="18"/>
      <c r="AJ126" s="68"/>
      <c r="AK126" s="68"/>
      <c r="AL126" s="68"/>
      <c r="AM126" s="46">
        <f>+SUM(H126:AL126)</f>
        <v>0</v>
      </c>
      <c r="AN126" s="46"/>
      <c r="AO126" s="46"/>
      <c r="AP126" s="48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54"/>
      <c r="BH126" s="60" t="str">
        <f>VLOOKUP(B125,[2]Analyse!$A$2:$N$255,5,0)</f>
        <v>隨縣班</v>
      </c>
      <c r="BI126" s="54"/>
    </row>
    <row r="127" spans="1:61">
      <c r="A127" s="72">
        <v>62</v>
      </c>
      <c r="B127" s="21" t="s">
        <v>222</v>
      </c>
      <c r="C127" s="21" t="s">
        <v>36</v>
      </c>
      <c r="D127" s="21" t="s">
        <v>37</v>
      </c>
      <c r="E127" s="32">
        <f>VLOOKUP(B127,[1]Sheet1!$B$5:$I$226,7,0)</f>
        <v>42216</v>
      </c>
      <c r="F127" s="21" t="s">
        <v>223</v>
      </c>
      <c r="G127" s="22" t="s">
        <v>224</v>
      </c>
      <c r="H127" s="49" t="s">
        <v>848</v>
      </c>
      <c r="I127" s="49" t="s">
        <v>848</v>
      </c>
      <c r="J127" s="49" t="s">
        <v>848</v>
      </c>
      <c r="K127" s="49" t="s">
        <v>861</v>
      </c>
      <c r="L127" s="49" t="s">
        <v>870</v>
      </c>
      <c r="M127" s="49" t="s">
        <v>870</v>
      </c>
      <c r="N127" s="18" t="s">
        <v>875</v>
      </c>
      <c r="O127" s="49" t="s">
        <v>870</v>
      </c>
      <c r="P127" s="49" t="s">
        <v>878</v>
      </c>
      <c r="Q127" s="49" t="s">
        <v>878</v>
      </c>
      <c r="R127" s="49" t="s">
        <v>879</v>
      </c>
      <c r="S127" s="49" t="s">
        <v>878</v>
      </c>
      <c r="T127" s="49" t="s">
        <v>888</v>
      </c>
      <c r="U127" s="71" t="s">
        <v>896</v>
      </c>
      <c r="V127" s="49" t="s">
        <v>900</v>
      </c>
      <c r="W127" s="49" t="s">
        <v>900</v>
      </c>
      <c r="X127" s="49" t="s">
        <v>900</v>
      </c>
      <c r="Y127" s="49" t="s">
        <v>909</v>
      </c>
      <c r="Z127" s="49" t="s">
        <v>909</v>
      </c>
      <c r="AA127" s="49" t="s">
        <v>919</v>
      </c>
      <c r="AB127" s="18" t="s">
        <v>925</v>
      </c>
      <c r="AC127" s="49" t="s">
        <v>919</v>
      </c>
      <c r="AD127" s="49" t="s">
        <v>919</v>
      </c>
      <c r="AE127" s="49" t="s">
        <v>919</v>
      </c>
      <c r="AF127" s="49" t="s">
        <v>929</v>
      </c>
      <c r="AG127" s="49" t="s">
        <v>930</v>
      </c>
      <c r="AH127" s="49" t="s">
        <v>931</v>
      </c>
      <c r="AI127" s="18" t="s">
        <v>936</v>
      </c>
      <c r="AJ127" s="68" t="s">
        <v>941</v>
      </c>
      <c r="AK127" s="68"/>
      <c r="AL127" s="68"/>
      <c r="AM127" s="45">
        <f>ROUND(SUM(H127:AL127),2)</f>
        <v>0</v>
      </c>
      <c r="AN127" s="45">
        <f>COUNTIF(H127:AL127,"F")+COUNTIF(H127:AL127,"LV/F")*4/8+COUNTIF(H127:AL127,"F/2")*4/8</f>
        <v>2.5</v>
      </c>
      <c r="AO127" s="45">
        <f>COUNTIF(H127:AL127,"O")+COUNTIF(H127:AL127,"LV/O")*4/8+COUNTIF(H127:AL127,"O/2")*4/8</f>
        <v>0</v>
      </c>
      <c r="AP127" s="45">
        <f>COUNTIF(H127:AL127,$AP$4)+4/8+4/8+4/8</f>
        <v>22.5</v>
      </c>
      <c r="AQ127" s="45">
        <f>COUNTIF(H127:AL127,$AQ$4)</f>
        <v>0</v>
      </c>
      <c r="AR127" s="45">
        <f>COUNTIF(H127:AL127,$AR$4)</f>
        <v>0</v>
      </c>
      <c r="AS127" s="45">
        <f>COUNTIF(H127:AL127,"B")+COUNTIF(H127:AL127,"LV/B")*4/8+COUNTIF(H127:AL127,"B/2")*4/8</f>
        <v>0</v>
      </c>
      <c r="AT127" s="45">
        <f>COUNTIF(H127:AL127,"BL")+COUNTIF(H127:AL127,"LV/BL")*4/8+COUNTIF(H127:AL127,"BL/2")*4/8</f>
        <v>0</v>
      </c>
      <c r="AU127" s="45">
        <f>COUNTIF(H127:AL127,$AU$4)</f>
        <v>0</v>
      </c>
      <c r="AV127" s="45">
        <f>COUNTIF(H127:AL127,$AV$4)</f>
        <v>0</v>
      </c>
      <c r="AW127" s="45">
        <f>COUNTIF(H127:AL127,$AW$4)</f>
        <v>4</v>
      </c>
      <c r="AX127" s="45">
        <f>COUNTIF(H127:AL127,$AX$4)</f>
        <v>0</v>
      </c>
      <c r="AY127" s="45">
        <f>COUNTIF(H127:AL127,$AY$4)</f>
        <v>0</v>
      </c>
      <c r="AZ127" s="45">
        <f>COUNTIF(H127:AL127,$AZ$4)</f>
        <v>0</v>
      </c>
      <c r="BA127" s="45">
        <f>COUNTIF(H127:AL127,$BA$4)</f>
        <v>0</v>
      </c>
      <c r="BB127" s="45">
        <f>COUNTIF(H127:AL127,$BB$4)</f>
        <v>0</v>
      </c>
      <c r="BC127" s="45">
        <f>COUNTIF(H127:AL127,$BC$4)</f>
        <v>0</v>
      </c>
      <c r="BD127" s="45">
        <f>COUNTIF(H127:AL127,$BD$4)</f>
        <v>0</v>
      </c>
      <c r="BE127" s="45">
        <f>COUNTIF(H127:AL127,$BE$4)</f>
        <v>0</v>
      </c>
      <c r="BF127" s="45">
        <f>COUNTIF(H127:AL127,$BF$4)</f>
        <v>0</v>
      </c>
      <c r="BG127" s="60" t="str">
        <f>VLOOKUP(B127,[2]Analyse!$A$2:$N$255,6,0)</f>
        <v>正常</v>
      </c>
      <c r="BH127" s="60"/>
      <c r="BI127" s="54"/>
    </row>
    <row r="128" spans="1:61">
      <c r="A128" s="73"/>
      <c r="B128" s="21"/>
      <c r="C128" s="24"/>
      <c r="D128" s="24"/>
      <c r="E128" s="32"/>
      <c r="F128" s="24"/>
      <c r="G128" s="24"/>
      <c r="H128" s="49"/>
      <c r="I128" s="49"/>
      <c r="J128" s="49"/>
      <c r="K128" s="49"/>
      <c r="L128" s="49"/>
      <c r="M128" s="49"/>
      <c r="N128" s="18"/>
      <c r="O128" s="49"/>
      <c r="P128" s="49"/>
      <c r="Q128" s="49"/>
      <c r="R128" s="49"/>
      <c r="S128" s="49"/>
      <c r="T128" s="49"/>
      <c r="U128" s="71"/>
      <c r="V128" s="49"/>
      <c r="W128" s="49"/>
      <c r="X128" s="49"/>
      <c r="Y128" s="49"/>
      <c r="Z128" s="49"/>
      <c r="AA128" s="49"/>
      <c r="AB128" s="18"/>
      <c r="AC128" s="49"/>
      <c r="AD128" s="49"/>
      <c r="AE128" s="49"/>
      <c r="AF128" s="49"/>
      <c r="AG128" s="49"/>
      <c r="AH128" s="49"/>
      <c r="AI128" s="18"/>
      <c r="AJ128" s="68"/>
      <c r="AK128" s="68"/>
      <c r="AL128" s="68"/>
      <c r="AM128" s="46">
        <f>+SUM(H128:AL128)</f>
        <v>0</v>
      </c>
      <c r="AN128" s="46"/>
      <c r="AO128" s="46"/>
      <c r="AP128" s="48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54"/>
      <c r="BH128" s="60" t="str">
        <f>VLOOKUP(B127,[2]Analyse!$A$2:$N$255,5,0)</f>
        <v>GWOA-D</v>
      </c>
      <c r="BI128" s="54"/>
    </row>
    <row r="129" spans="1:61">
      <c r="A129" s="72">
        <v>63</v>
      </c>
      <c r="B129" s="21" t="s">
        <v>225</v>
      </c>
      <c r="C129" s="21" t="s">
        <v>36</v>
      </c>
      <c r="D129" s="21" t="s">
        <v>37</v>
      </c>
      <c r="E129" s="32" t="str">
        <f>VLOOKUP(B129,[1]Sheet1!$B$5:$I$226,7,0)</f>
        <v>2015/08/03</v>
      </c>
      <c r="F129" s="21" t="s">
        <v>226</v>
      </c>
      <c r="G129" s="22" t="s">
        <v>227</v>
      </c>
      <c r="H129" s="49" t="s">
        <v>855</v>
      </c>
      <c r="I129" s="49" t="s">
        <v>850</v>
      </c>
      <c r="J129" s="49" t="s">
        <v>848</v>
      </c>
      <c r="K129" s="49" t="s">
        <v>861</v>
      </c>
      <c r="L129" s="49" t="s">
        <v>870</v>
      </c>
      <c r="M129" s="49" t="s">
        <v>870</v>
      </c>
      <c r="N129" s="18" t="s">
        <v>870</v>
      </c>
      <c r="O129" s="49" t="s">
        <v>875</v>
      </c>
      <c r="P129" s="49" t="s">
        <v>878</v>
      </c>
      <c r="Q129" s="49" t="s">
        <v>878</v>
      </c>
      <c r="R129" s="49" t="s">
        <v>878</v>
      </c>
      <c r="S129" s="49" t="s">
        <v>878</v>
      </c>
      <c r="T129" s="49" t="s">
        <v>889</v>
      </c>
      <c r="U129" s="71" t="s">
        <v>888</v>
      </c>
      <c r="V129" s="49" t="s">
        <v>906</v>
      </c>
      <c r="W129" s="49" t="s">
        <v>900</v>
      </c>
      <c r="X129" s="49" t="s">
        <v>900</v>
      </c>
      <c r="Y129" s="49" t="s">
        <v>909</v>
      </c>
      <c r="Z129" s="49" t="s">
        <v>909</v>
      </c>
      <c r="AA129" s="49" t="s">
        <v>918</v>
      </c>
      <c r="AB129" s="18" t="s">
        <v>920</v>
      </c>
      <c r="AC129" s="49" t="s">
        <v>925</v>
      </c>
      <c r="AD129" s="49" t="s">
        <v>919</v>
      </c>
      <c r="AE129" s="49" t="s">
        <v>919</v>
      </c>
      <c r="AF129" s="49" t="s">
        <v>930</v>
      </c>
      <c r="AG129" s="49" t="s">
        <v>930</v>
      </c>
      <c r="AH129" s="49" t="s">
        <v>929</v>
      </c>
      <c r="AI129" s="18" t="s">
        <v>931</v>
      </c>
      <c r="AJ129" s="68" t="s">
        <v>948</v>
      </c>
      <c r="AK129" s="68"/>
      <c r="AL129" s="68"/>
      <c r="AM129" s="45">
        <f>ROUND(SUM(H129:AL129),2)</f>
        <v>0</v>
      </c>
      <c r="AN129" s="45">
        <f>COUNTIF(H129:AL129,"F")+COUNTIF(H129:AL129,"LV/F")*4/8+COUNTIF(H129:AL129,"F/2")*4/8</f>
        <v>4.5</v>
      </c>
      <c r="AO129" s="45">
        <f>COUNTIF(H129:AL129,"O")+COUNTIF(H129:AL129,"LV/O")*4/8+COUNTIF(H129:AL129,"O/2")*4/8</f>
        <v>0</v>
      </c>
      <c r="AP129" s="45">
        <f>COUNTIF(H129:AL129,$AP$4)+4/8+4/8+4/8</f>
        <v>19.5</v>
      </c>
      <c r="AQ129" s="45">
        <f>COUNTIF(H129:AL129,$AQ$4)</f>
        <v>0</v>
      </c>
      <c r="AR129" s="45">
        <f>COUNTIF(H129:AL129,$AR$4)</f>
        <v>0</v>
      </c>
      <c r="AS129" s="45">
        <f>COUNTIF(H129:AL129,"B")+COUNTIF(H129:AL129,"LV/B")*4/8+COUNTIF(H129:AL129,"B/2")*4/8</f>
        <v>0</v>
      </c>
      <c r="AT129" s="45">
        <f>COUNTIF(H129:AL129,"BL")+COUNTIF(H129:AL129,"LV/BL")*4/8+COUNTIF(H129:AL129,"BL/2")*4/8</f>
        <v>0</v>
      </c>
      <c r="AU129" s="45">
        <f>COUNTIF(H129:AL129,$AU$4)</f>
        <v>0</v>
      </c>
      <c r="AV129" s="45">
        <f>COUNTIF(H129:AL129,$AV$4)</f>
        <v>0</v>
      </c>
      <c r="AW129" s="45">
        <f>COUNTIF(H129:AL129,$AW$4)</f>
        <v>5</v>
      </c>
      <c r="AX129" s="45">
        <f>COUNTIF(H129:AL129,$AX$4)</f>
        <v>0</v>
      </c>
      <c r="AY129" s="45">
        <f>COUNTIF(H129:AL129,$AY$4)</f>
        <v>0</v>
      </c>
      <c r="AZ129" s="45">
        <f>COUNTIF(H129:AL129,$AZ$4)</f>
        <v>0</v>
      </c>
      <c r="BA129" s="45">
        <f>COUNTIF(H129:AL129,$BA$4)</f>
        <v>0</v>
      </c>
      <c r="BB129" s="45">
        <f>COUNTIF(H129:AL129,$BB$4)</f>
        <v>0</v>
      </c>
      <c r="BC129" s="45">
        <f>COUNTIF(H129:AL129,$BC$4)</f>
        <v>0</v>
      </c>
      <c r="BD129" s="45">
        <f>COUNTIF(H129:AL129,$BD$4)</f>
        <v>0</v>
      </c>
      <c r="BE129" s="45">
        <f>COUNTIF(H129:AL129,$BE$4)</f>
        <v>0</v>
      </c>
      <c r="BF129" s="45">
        <f>COUNTIF(H129:AL129,$BF$4)</f>
        <v>0</v>
      </c>
      <c r="BG129" s="60" t="str">
        <f>VLOOKUP(B129,[2]Analyse!$A$2:$N$255,6,0)</f>
        <v>輪班休息</v>
      </c>
      <c r="BH129" s="60"/>
      <c r="BI129" s="54"/>
    </row>
    <row r="130" spans="1:61">
      <c r="A130" s="73"/>
      <c r="B130" s="21"/>
      <c r="C130" s="24"/>
      <c r="D130" s="24"/>
      <c r="E130" s="32"/>
      <c r="F130" s="24"/>
      <c r="G130" s="24"/>
      <c r="H130" s="49"/>
      <c r="I130" s="49"/>
      <c r="J130" s="49"/>
      <c r="K130" s="49"/>
      <c r="L130" s="49"/>
      <c r="M130" s="49"/>
      <c r="N130" s="18"/>
      <c r="O130" s="49"/>
      <c r="P130" s="49"/>
      <c r="Q130" s="49"/>
      <c r="R130" s="49"/>
      <c r="S130" s="49"/>
      <c r="T130" s="49"/>
      <c r="U130" s="71"/>
      <c r="V130" s="49"/>
      <c r="W130" s="49"/>
      <c r="X130" s="49"/>
      <c r="Y130" s="49"/>
      <c r="Z130" s="49"/>
      <c r="AA130" s="49"/>
      <c r="AB130" s="18"/>
      <c r="AC130" s="49"/>
      <c r="AD130" s="49"/>
      <c r="AE130" s="49"/>
      <c r="AF130" s="49"/>
      <c r="AG130" s="49"/>
      <c r="AH130" s="49"/>
      <c r="AI130" s="18"/>
      <c r="AJ130" s="68"/>
      <c r="AK130" s="68"/>
      <c r="AL130" s="68"/>
      <c r="AM130" s="46">
        <f>+SUM(H130:AL130)</f>
        <v>0</v>
      </c>
      <c r="AN130" s="46"/>
      <c r="AO130" s="46"/>
      <c r="AP130" s="48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54"/>
      <c r="BH130" s="60" t="str">
        <f>VLOOKUP(B129,[2]Analyse!$A$2:$N$255,5,0)</f>
        <v>GWSI-D</v>
      </c>
      <c r="BI130" s="54"/>
    </row>
    <row r="131" spans="1:61">
      <c r="A131" s="72">
        <v>64</v>
      </c>
      <c r="B131" s="21" t="s">
        <v>228</v>
      </c>
      <c r="C131" s="21" t="s">
        <v>36</v>
      </c>
      <c r="D131" s="21" t="s">
        <v>37</v>
      </c>
      <c r="E131" s="32">
        <f>VLOOKUP(B131,[1]Sheet1!$B$5:$I$226,7,0)</f>
        <v>42223</v>
      </c>
      <c r="F131" s="21" t="s">
        <v>229</v>
      </c>
      <c r="G131" s="22" t="s">
        <v>227</v>
      </c>
      <c r="H131" s="49" t="s">
        <v>848</v>
      </c>
      <c r="I131" s="49" t="s">
        <v>848</v>
      </c>
      <c r="J131" s="49" t="s">
        <v>848</v>
      </c>
      <c r="K131" s="49" t="s">
        <v>861</v>
      </c>
      <c r="L131" s="49" t="s">
        <v>870</v>
      </c>
      <c r="M131" s="49" t="s">
        <v>870</v>
      </c>
      <c r="N131" s="18" t="s">
        <v>875</v>
      </c>
      <c r="O131" s="49" t="s">
        <v>870</v>
      </c>
      <c r="P131" s="49" t="s">
        <v>878</v>
      </c>
      <c r="Q131" s="49" t="s">
        <v>878</v>
      </c>
      <c r="R131" s="49" t="s">
        <v>878</v>
      </c>
      <c r="S131" s="49" t="s">
        <v>878</v>
      </c>
      <c r="T131" s="49" t="s">
        <v>889</v>
      </c>
      <c r="U131" s="71" t="s">
        <v>896</v>
      </c>
      <c r="V131" s="49" t="s">
        <v>900</v>
      </c>
      <c r="W131" s="49" t="s">
        <v>900</v>
      </c>
      <c r="X131" s="49" t="s">
        <v>900</v>
      </c>
      <c r="Y131" s="49" t="s">
        <v>909</v>
      </c>
      <c r="Z131" s="49" t="s">
        <v>909</v>
      </c>
      <c r="AA131" s="49" t="s">
        <v>919</v>
      </c>
      <c r="AB131" s="18" t="s">
        <v>925</v>
      </c>
      <c r="AC131" s="49" t="s">
        <v>919</v>
      </c>
      <c r="AD131" s="49" t="s">
        <v>919</v>
      </c>
      <c r="AE131" s="49" t="s">
        <v>919</v>
      </c>
      <c r="AF131" s="49" t="s">
        <v>930</v>
      </c>
      <c r="AG131" s="49" t="s">
        <v>930</v>
      </c>
      <c r="AH131" s="49" t="s">
        <v>930</v>
      </c>
      <c r="AI131" s="18" t="s">
        <v>936</v>
      </c>
      <c r="AJ131" s="68" t="s">
        <v>941</v>
      </c>
      <c r="AK131" s="68"/>
      <c r="AL131" s="68"/>
      <c r="AM131" s="45">
        <f>ROUND(SUM(H131:AL131),2)</f>
        <v>0</v>
      </c>
      <c r="AN131" s="45">
        <f>COUNTIF(H131:AL131,"F")+COUNTIF(H131:AL131,"LV/F")*4/8+COUNTIF(H131:AL131,"F/2")*4/8</f>
        <v>0</v>
      </c>
      <c r="AO131" s="45">
        <f>COUNTIF(H131:AL131,"O")+COUNTIF(H131:AL131,"LV/O")*4/8+COUNTIF(H131:AL131,"O/2")*4/8</f>
        <v>0</v>
      </c>
      <c r="AP131" s="45">
        <f>COUNTIF(H131:AL131,$AP$4)</f>
        <v>25</v>
      </c>
      <c r="AQ131" s="45">
        <f>COUNTIF(H131:AL131,$AQ$4)</f>
        <v>0</v>
      </c>
      <c r="AR131" s="45">
        <f>COUNTIF(H131:AL131,$AR$4)</f>
        <v>0</v>
      </c>
      <c r="AS131" s="45">
        <f>COUNTIF(H131:AL131,"B")+COUNTIF(H131:AL131,"LV/B")*4/8+COUNTIF(H131:AL131,"B/2")*4/8</f>
        <v>0</v>
      </c>
      <c r="AT131" s="45">
        <f>COUNTIF(H131:AL131,"BL")+COUNTIF(H131:AL131,"LV/BL")*4/8+COUNTIF(H131:AL131,"BL/2")*4/8</f>
        <v>0</v>
      </c>
      <c r="AU131" s="45">
        <f>COUNTIF(H131:AL131,$AU$4)</f>
        <v>0</v>
      </c>
      <c r="AV131" s="45">
        <f>COUNTIF(H131:AL131,$AV$4)</f>
        <v>0</v>
      </c>
      <c r="AW131" s="45">
        <f>COUNTIF(H131:AL131,$AW$4)</f>
        <v>4</v>
      </c>
      <c r="AX131" s="45">
        <f>COUNTIF(H131:AL131,$AX$4)</f>
        <v>0</v>
      </c>
      <c r="AY131" s="45">
        <f>COUNTIF(H131:AL131,$AY$4)</f>
        <v>0</v>
      </c>
      <c r="AZ131" s="45">
        <f>COUNTIF(H131:AL131,$AZ$4)</f>
        <v>0</v>
      </c>
      <c r="BA131" s="45">
        <f>COUNTIF(H131:AL131,$BA$4)</f>
        <v>0</v>
      </c>
      <c r="BB131" s="45">
        <f>COUNTIF(H131:AL131,$BB$4)</f>
        <v>0</v>
      </c>
      <c r="BC131" s="45">
        <f>COUNTIF(H131:AL131,$BC$4)</f>
        <v>0</v>
      </c>
      <c r="BD131" s="45">
        <f>COUNTIF(H131:AL131,$BD$4)</f>
        <v>0</v>
      </c>
      <c r="BE131" s="45">
        <f>COUNTIF(H131:AL131,$BE$4)</f>
        <v>0</v>
      </c>
      <c r="BF131" s="45">
        <f>COUNTIF(H131:AL131,$BF$4)</f>
        <v>0</v>
      </c>
      <c r="BG131" s="60" t="str">
        <f>VLOOKUP(B131,[2]Analyse!$A$2:$N$255,6,0)</f>
        <v>正常</v>
      </c>
      <c r="BH131" s="60"/>
      <c r="BI131" s="54"/>
    </row>
    <row r="132" spans="1:61">
      <c r="A132" s="73"/>
      <c r="B132" s="21"/>
      <c r="C132" s="24"/>
      <c r="D132" s="24"/>
      <c r="E132" s="32"/>
      <c r="F132" s="24"/>
      <c r="G132" s="24"/>
      <c r="H132" s="49"/>
      <c r="I132" s="49"/>
      <c r="J132" s="49"/>
      <c r="K132" s="49"/>
      <c r="L132" s="49"/>
      <c r="M132" s="49"/>
      <c r="N132" s="18"/>
      <c r="O132" s="49"/>
      <c r="P132" s="49"/>
      <c r="Q132" s="49"/>
      <c r="R132" s="49"/>
      <c r="S132" s="49"/>
      <c r="T132" s="49"/>
      <c r="U132" s="71"/>
      <c r="V132" s="49"/>
      <c r="W132" s="49"/>
      <c r="X132" s="49"/>
      <c r="Y132" s="49"/>
      <c r="Z132" s="49"/>
      <c r="AA132" s="49"/>
      <c r="AB132" s="18"/>
      <c r="AC132" s="49"/>
      <c r="AD132" s="49"/>
      <c r="AE132" s="49"/>
      <c r="AF132" s="49"/>
      <c r="AG132" s="49"/>
      <c r="AH132" s="49"/>
      <c r="AI132" s="18"/>
      <c r="AJ132" s="68"/>
      <c r="AK132" s="68"/>
      <c r="AL132" s="68"/>
      <c r="AM132" s="46">
        <f>+SUM(H132:AL132)</f>
        <v>0</v>
      </c>
      <c r="AN132" s="46"/>
      <c r="AO132" s="46"/>
      <c r="AP132" s="48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54"/>
      <c r="BH132" s="60" t="str">
        <f>VLOOKUP(B131,[2]Analyse!$A$2:$N$255,5,0)</f>
        <v>隨縣班</v>
      </c>
      <c r="BI132" s="54"/>
    </row>
    <row r="133" spans="1:61">
      <c r="A133" s="72">
        <v>65</v>
      </c>
      <c r="B133" s="21" t="s">
        <v>230</v>
      </c>
      <c r="C133" s="21" t="s">
        <v>36</v>
      </c>
      <c r="D133" s="21" t="s">
        <v>37</v>
      </c>
      <c r="E133" s="32" t="str">
        <f>VLOOKUP(B133,[1]Sheet1!$B$5:$I$226,7,0)</f>
        <v>2015/08/11</v>
      </c>
      <c r="F133" s="21" t="s">
        <v>231</v>
      </c>
      <c r="G133" s="22" t="s">
        <v>232</v>
      </c>
      <c r="H133" s="49" t="s">
        <v>855</v>
      </c>
      <c r="I133" s="49" t="s">
        <v>848</v>
      </c>
      <c r="J133" s="49" t="s">
        <v>848</v>
      </c>
      <c r="K133" s="49" t="s">
        <v>861</v>
      </c>
      <c r="L133" s="49" t="s">
        <v>870</v>
      </c>
      <c r="M133" s="49" t="s">
        <v>870</v>
      </c>
      <c r="N133" s="18" t="s">
        <v>870</v>
      </c>
      <c r="O133" s="49" t="s">
        <v>875</v>
      </c>
      <c r="P133" s="49" t="s">
        <v>878</v>
      </c>
      <c r="Q133" s="49" t="s">
        <v>878</v>
      </c>
      <c r="R133" s="49" t="s">
        <v>878</v>
      </c>
      <c r="S133" s="49">
        <v>1</v>
      </c>
      <c r="T133" s="49" t="s">
        <v>894</v>
      </c>
      <c r="U133" s="71" t="s">
        <v>894</v>
      </c>
      <c r="V133" s="49" t="s">
        <v>906</v>
      </c>
      <c r="W133" s="49" t="s">
        <v>905</v>
      </c>
      <c r="X133" s="49" t="s">
        <v>905</v>
      </c>
      <c r="Y133" s="49" t="s">
        <v>913</v>
      </c>
      <c r="Z133" s="49" t="s">
        <v>913</v>
      </c>
      <c r="AA133" s="49" t="s">
        <v>924</v>
      </c>
      <c r="AB133" s="18" t="s">
        <v>924</v>
      </c>
      <c r="AC133" s="49" t="s">
        <v>925</v>
      </c>
      <c r="AD133" s="49" t="s">
        <v>924</v>
      </c>
      <c r="AE133" s="49" t="s">
        <v>924</v>
      </c>
      <c r="AF133" s="49" t="s">
        <v>934</v>
      </c>
      <c r="AG133" s="49" t="s">
        <v>934</v>
      </c>
      <c r="AH133" s="49" t="s">
        <v>934</v>
      </c>
      <c r="AI133" s="18" t="s">
        <v>934</v>
      </c>
      <c r="AJ133" s="68" t="s">
        <v>948</v>
      </c>
      <c r="AK133" s="68"/>
      <c r="AL133" s="68"/>
      <c r="AM133" s="45">
        <f>ROUND(SUM(H133:AL133),2)</f>
        <v>1</v>
      </c>
      <c r="AN133" s="45">
        <f>COUNTIF(H133:AL133,"F")+COUNTIF(H133:AL133,"LV/F")*4/8+COUNTIF(H133:AL133,"F/2")*4/8</f>
        <v>0</v>
      </c>
      <c r="AO133" s="45">
        <f>COUNTIF(H133:AL133,"O")+COUNTIF(H133:AL133,"LV/O")*4/8+COUNTIF(H133:AL133,"O/2")*4/8</f>
        <v>0</v>
      </c>
      <c r="AP133" s="45">
        <f>COUNTIF(H133:AL133,$AP$4)</f>
        <v>9</v>
      </c>
      <c r="AQ133" s="45">
        <f>COUNTIF(H133:AL133,$AQ$4)</f>
        <v>0</v>
      </c>
      <c r="AR133" s="45">
        <f>COUNTIF(H133:AL133,$AR$4)</f>
        <v>0</v>
      </c>
      <c r="AS133" s="45">
        <f>COUNTIF(H133:AL133,"B")+COUNTIF(H133:AL133,"LV/B")*4/8+COUNTIF(H133:AL133,"B/2")*4/8</f>
        <v>0</v>
      </c>
      <c r="AT133" s="45">
        <f>COUNTIF(H133:AL133,"BL")+COUNTIF(H133:AL133,"LV/BL")*4/8+COUNTIF(H133:AL133,"BL/2")*4/8</f>
        <v>0</v>
      </c>
      <c r="AU133" s="45">
        <f>COUNTIF(H133:AL133,$AU$4)</f>
        <v>0</v>
      </c>
      <c r="AV133" s="45">
        <f>COUNTIF(H133:AL133,$AV$4)</f>
        <v>0</v>
      </c>
      <c r="AW133" s="45">
        <f>COUNTIF(H133:AL133,$AW$4)</f>
        <v>5</v>
      </c>
      <c r="AX133" s="45">
        <f>COUNTIF(H133:AL133,$AX$4)</f>
        <v>0</v>
      </c>
      <c r="AY133" s="45">
        <f>COUNTIF(H133:AL133,$AY$4)</f>
        <v>0</v>
      </c>
      <c r="AZ133" s="45">
        <f>COUNTIF(H133:AL133,$AZ$4)</f>
        <v>0</v>
      </c>
      <c r="BA133" s="45">
        <f>COUNTIF(H133:AL133,$BA$4)</f>
        <v>0</v>
      </c>
      <c r="BB133" s="45">
        <f>COUNTIF(H133:AL133,$BB$4)</f>
        <v>0</v>
      </c>
      <c r="BC133" s="45">
        <f>COUNTIF(H133:AL133,$BC$4)</f>
        <v>0</v>
      </c>
      <c r="BD133" s="45">
        <f>COUNTIF(H133:AL133,$BD$4)</f>
        <v>14</v>
      </c>
      <c r="BE133" s="45">
        <f>COUNTIF(H133:AL133,$BE$4)</f>
        <v>0</v>
      </c>
      <c r="BF133" s="45">
        <f>COUNTIF(H133:AL133,$BF$4)</f>
        <v>0</v>
      </c>
      <c r="BG133" s="60" t="str">
        <f>VLOOKUP(B133,[2]Analyse!$A$2:$N$255,6,0)</f>
        <v>輪班休息</v>
      </c>
      <c r="BH133" s="60"/>
      <c r="BI133" s="54"/>
    </row>
    <row r="134" spans="1:61">
      <c r="A134" s="73"/>
      <c r="B134" s="21"/>
      <c r="C134" s="24"/>
      <c r="D134" s="24"/>
      <c r="E134" s="32"/>
      <c r="F134" s="24"/>
      <c r="G134" s="24"/>
      <c r="H134" s="49"/>
      <c r="I134" s="49"/>
      <c r="J134" s="49"/>
      <c r="K134" s="49"/>
      <c r="L134" s="49"/>
      <c r="M134" s="49"/>
      <c r="N134" s="18"/>
      <c r="O134" s="49"/>
      <c r="P134" s="49"/>
      <c r="Q134" s="49"/>
      <c r="R134" s="49"/>
      <c r="S134" s="49"/>
      <c r="T134" s="49"/>
      <c r="U134" s="71"/>
      <c r="V134" s="49"/>
      <c r="W134" s="49"/>
      <c r="X134" s="49"/>
      <c r="Y134" s="49"/>
      <c r="Z134" s="49"/>
      <c r="AA134" s="49"/>
      <c r="AB134" s="18"/>
      <c r="AC134" s="49"/>
      <c r="AD134" s="49"/>
      <c r="AE134" s="49"/>
      <c r="AF134" s="49"/>
      <c r="AG134" s="49"/>
      <c r="AH134" s="49"/>
      <c r="AI134" s="18"/>
      <c r="AJ134" s="68"/>
      <c r="AK134" s="68"/>
      <c r="AL134" s="68"/>
      <c r="AM134" s="46">
        <f>+SUM(H134:AL134)</f>
        <v>0</v>
      </c>
      <c r="AN134" s="46"/>
      <c r="AO134" s="46"/>
      <c r="AP134" s="48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54"/>
      <c r="BH134" s="60" t="str">
        <f>VLOOKUP(B133,[2]Analyse!$A$2:$N$255,5,0)</f>
        <v>GWSI-D</v>
      </c>
      <c r="BI134" s="54"/>
    </row>
    <row r="135" spans="1:61" ht="15.75">
      <c r="A135" s="72">
        <v>66</v>
      </c>
      <c r="B135" s="21" t="s">
        <v>233</v>
      </c>
      <c r="C135" s="21" t="s">
        <v>36</v>
      </c>
      <c r="D135" s="21" t="s">
        <v>37</v>
      </c>
      <c r="E135" s="32" t="str">
        <f>VLOOKUP(B135,[1]Sheet1!$B$5:$I$226,7,0)</f>
        <v>2015/05/28</v>
      </c>
      <c r="F135" s="21" t="s">
        <v>234</v>
      </c>
      <c r="G135" s="22" t="s">
        <v>235</v>
      </c>
      <c r="H135" s="49" t="s">
        <v>848</v>
      </c>
      <c r="I135" s="49" t="s">
        <v>848</v>
      </c>
      <c r="J135" s="49" t="s">
        <v>855</v>
      </c>
      <c r="K135" s="49" t="s">
        <v>861</v>
      </c>
      <c r="L135" s="49" t="s">
        <v>870</v>
      </c>
      <c r="M135" s="49" t="s">
        <v>870</v>
      </c>
      <c r="N135" s="18" t="s">
        <v>870</v>
      </c>
      <c r="O135" s="49" t="s">
        <v>870</v>
      </c>
      <c r="P135" s="49" t="s">
        <v>878</v>
      </c>
      <c r="Q135" s="49" t="s">
        <v>884</v>
      </c>
      <c r="R135" s="49" t="s">
        <v>878</v>
      </c>
      <c r="S135" s="49" t="s">
        <v>878</v>
      </c>
      <c r="T135" s="49" t="s">
        <v>889</v>
      </c>
      <c r="U135" s="71" t="s">
        <v>890</v>
      </c>
      <c r="V135" s="49" t="s">
        <v>900</v>
      </c>
      <c r="W135" s="49" t="s">
        <v>900</v>
      </c>
      <c r="X135" s="49" t="s">
        <v>906</v>
      </c>
      <c r="Y135" s="49" t="s">
        <v>909</v>
      </c>
      <c r="Z135" s="49" t="s">
        <v>909</v>
      </c>
      <c r="AA135" s="49" t="s">
        <v>919</v>
      </c>
      <c r="AB135" s="18" t="s">
        <v>919</v>
      </c>
      <c r="AC135" s="49" t="s">
        <v>919</v>
      </c>
      <c r="AD135" s="49" t="s">
        <v>919</v>
      </c>
      <c r="AE135" s="49" t="s">
        <v>925</v>
      </c>
      <c r="AF135" s="49" t="s">
        <v>930</v>
      </c>
      <c r="AG135" s="49" t="s">
        <v>930</v>
      </c>
      <c r="AH135" s="49" t="s">
        <v>930</v>
      </c>
      <c r="AI135" s="18" t="s">
        <v>930</v>
      </c>
      <c r="AJ135" s="68" t="s">
        <v>941</v>
      </c>
      <c r="AK135" s="68"/>
      <c r="AL135" s="68"/>
      <c r="AM135" s="45">
        <f>ROUND(SUM(H135:AL135),2)</f>
        <v>0</v>
      </c>
      <c r="AN135" s="45">
        <f>COUNTIF(H135:AL135,"F")+COUNTIF(H135:AL135,"LV/F")*4/8+COUNTIF(H135:AL135,"F/2")*4/8</f>
        <v>1</v>
      </c>
      <c r="AO135" s="45">
        <f>COUNTIF(H135:AL135,"O")+COUNTIF(H135:AL135,"LV/O")*4/8+COUNTIF(H135:AL135,"O/2")*4/8</f>
        <v>0</v>
      </c>
      <c r="AP135" s="45">
        <f>COUNTIF(H135:AL135,$AP$4)</f>
        <v>24</v>
      </c>
      <c r="AQ135" s="45">
        <f>COUNTIF(H135:AL135,$AQ$4)</f>
        <v>0</v>
      </c>
      <c r="AR135" s="45">
        <f>COUNTIF(H135:AL135,$AR$4)</f>
        <v>0</v>
      </c>
      <c r="AS135" s="45">
        <f>COUNTIF(H135:AL135,"B")+COUNTIF(H135:AL135,"LV/B")*4/8+COUNTIF(H135:AL135,"B/2")*4/8</f>
        <v>0</v>
      </c>
      <c r="AT135" s="45">
        <f>COUNTIF(H135:AL135,"BL")+COUNTIF(H135:AL135,"LV/BL")*4/8+COUNTIF(H135:AL135,"BL/2")*4/8</f>
        <v>0</v>
      </c>
      <c r="AU135" s="45">
        <f>COUNTIF(H135:AL135,$AU$4)</f>
        <v>0</v>
      </c>
      <c r="AV135" s="45">
        <f>COUNTIF(H135:AL135,$AV$4)</f>
        <v>0</v>
      </c>
      <c r="AW135" s="45">
        <f>COUNTIF(H135:AL135,$AW$4)</f>
        <v>4</v>
      </c>
      <c r="AX135" s="45">
        <f>COUNTIF(H135:AL135,$AX$4)</f>
        <v>0</v>
      </c>
      <c r="AY135" s="45">
        <f>COUNTIF(H135:AL135,$AY$4)</f>
        <v>0</v>
      </c>
      <c r="AZ135" s="45">
        <f>COUNTIF(H135:AL135,$AZ$4)</f>
        <v>0</v>
      </c>
      <c r="BA135" s="45">
        <f>COUNTIF(H135:AL135,$BA$4)</f>
        <v>0</v>
      </c>
      <c r="BB135" s="45">
        <f>COUNTIF(H135:AL135,$BB$4)</f>
        <v>0</v>
      </c>
      <c r="BC135" s="45">
        <f>COUNTIF(H135:AL135,$BC$4)</f>
        <v>0</v>
      </c>
      <c r="BD135" s="45">
        <f>COUNTIF(H135:AL135,$BD$4)</f>
        <v>0</v>
      </c>
      <c r="BE135" s="45">
        <f>COUNTIF(H135:AL135,$BE$4)</f>
        <v>0</v>
      </c>
      <c r="BF135" s="45">
        <f>COUNTIF(H135:AL135,$BF$4)</f>
        <v>0</v>
      </c>
      <c r="BG135" s="60" t="str">
        <f>VLOOKUP(B135,[2]Analyse!$A$2:$N$255,6,0)</f>
        <v>正常</v>
      </c>
      <c r="BH135" s="60"/>
      <c r="BI135" s="54"/>
    </row>
    <row r="136" spans="1:61">
      <c r="A136" s="73"/>
      <c r="B136" s="21"/>
      <c r="C136" s="24"/>
      <c r="D136" s="24"/>
      <c r="E136" s="32"/>
      <c r="F136" s="24"/>
      <c r="G136" s="24"/>
      <c r="H136" s="49"/>
      <c r="I136" s="49"/>
      <c r="J136" s="49"/>
      <c r="K136" s="49"/>
      <c r="L136" s="49"/>
      <c r="M136" s="49"/>
      <c r="N136" s="18"/>
      <c r="O136" s="49"/>
      <c r="P136" s="49"/>
      <c r="Q136" s="49"/>
      <c r="R136" s="49"/>
      <c r="S136" s="49"/>
      <c r="T136" s="49"/>
      <c r="U136" s="71"/>
      <c r="V136" s="49"/>
      <c r="W136" s="49"/>
      <c r="X136" s="49"/>
      <c r="Y136" s="49"/>
      <c r="Z136" s="49"/>
      <c r="AA136" s="49"/>
      <c r="AB136" s="18"/>
      <c r="AC136" s="49"/>
      <c r="AD136" s="49"/>
      <c r="AE136" s="49"/>
      <c r="AF136" s="49"/>
      <c r="AG136" s="49"/>
      <c r="AH136" s="49"/>
      <c r="AI136" s="18"/>
      <c r="AJ136" s="68"/>
      <c r="AK136" s="68"/>
      <c r="AL136" s="68"/>
      <c r="AM136" s="46">
        <f>+SUM(H136:AL136)</f>
        <v>0</v>
      </c>
      <c r="AN136" s="46"/>
      <c r="AO136" s="46"/>
      <c r="AP136" s="48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54"/>
      <c r="BH136" s="60" t="str">
        <f>VLOOKUP(B135,[2]Analyse!$A$2:$N$255,5,0)</f>
        <v>GWSI-D</v>
      </c>
      <c r="BI136" s="54"/>
    </row>
    <row r="137" spans="1:61">
      <c r="A137" s="72">
        <v>67</v>
      </c>
      <c r="B137" s="21" t="s">
        <v>236</v>
      </c>
      <c r="C137" s="21" t="s">
        <v>36</v>
      </c>
      <c r="D137" s="21" t="s">
        <v>37</v>
      </c>
      <c r="E137" s="32" t="str">
        <f>VLOOKUP(B137,[1]Sheet1!$B$5:$I$226,7,0)</f>
        <v>2015/09/11</v>
      </c>
      <c r="F137" s="21" t="s">
        <v>237</v>
      </c>
      <c r="G137" s="22" t="s">
        <v>238</v>
      </c>
      <c r="H137" s="49" t="s">
        <v>848</v>
      </c>
      <c r="I137" s="49" t="s">
        <v>855</v>
      </c>
      <c r="J137" s="49" t="s">
        <v>848</v>
      </c>
      <c r="K137" s="49" t="s">
        <v>861</v>
      </c>
      <c r="L137" s="49" t="s">
        <v>870</v>
      </c>
      <c r="M137" s="49" t="s">
        <v>870</v>
      </c>
      <c r="N137" s="18" t="s">
        <v>870</v>
      </c>
      <c r="O137" s="49" t="s">
        <v>870</v>
      </c>
      <c r="P137" s="49" t="s">
        <v>884</v>
      </c>
      <c r="Q137" s="49" t="s">
        <v>878</v>
      </c>
      <c r="R137" s="49" t="s">
        <v>878</v>
      </c>
      <c r="S137" s="49" t="s">
        <v>878</v>
      </c>
      <c r="T137" s="49" t="s">
        <v>889</v>
      </c>
      <c r="U137" s="71" t="s">
        <v>889</v>
      </c>
      <c r="V137" s="49" t="s">
        <v>900</v>
      </c>
      <c r="W137" s="49" t="s">
        <v>906</v>
      </c>
      <c r="X137" s="49" t="s">
        <v>901</v>
      </c>
      <c r="Y137" s="49" t="s">
        <v>910</v>
      </c>
      <c r="Z137" s="49" t="s">
        <v>910</v>
      </c>
      <c r="AA137" s="49" t="s">
        <v>920</v>
      </c>
      <c r="AB137" s="18" t="s">
        <v>919</v>
      </c>
      <c r="AC137" s="49" t="s">
        <v>919</v>
      </c>
      <c r="AD137" s="49" t="s">
        <v>925</v>
      </c>
      <c r="AE137" s="49" t="s">
        <v>919</v>
      </c>
      <c r="AF137" s="49" t="s">
        <v>930</v>
      </c>
      <c r="AG137" s="49" t="s">
        <v>930</v>
      </c>
      <c r="AH137" s="49" t="s">
        <v>930</v>
      </c>
      <c r="AI137" s="18" t="s">
        <v>930</v>
      </c>
      <c r="AJ137" s="68" t="s">
        <v>941</v>
      </c>
      <c r="AK137" s="68"/>
      <c r="AL137" s="68"/>
      <c r="AM137" s="45">
        <f>ROUND(SUM(H137:AL137),2)</f>
        <v>0</v>
      </c>
      <c r="AN137" s="45">
        <f>COUNTIF(H137:AL137,"F")+COUNTIF(H137:AL137,"LV/F")*4/8+COUNTIF(H137:AL137,"F/2")*4/8</f>
        <v>4</v>
      </c>
      <c r="AO137" s="45">
        <f>COUNTIF(H137:AL137,"O")+COUNTIF(H137:AL137,"LV/O")*4/8+COUNTIF(H137:AL137,"O/2")*4/8</f>
        <v>0</v>
      </c>
      <c r="AP137" s="45">
        <f>COUNTIF(H137:AL137,$AP$4)</f>
        <v>21</v>
      </c>
      <c r="AQ137" s="45">
        <f>COUNTIF(H137:AL137,$AQ$4)</f>
        <v>0</v>
      </c>
      <c r="AR137" s="45">
        <f>COUNTIF(H137:AL137,$AR$4)</f>
        <v>0</v>
      </c>
      <c r="AS137" s="45">
        <f>COUNTIF(H137:AL137,"B")+COUNTIF(H137:AL137,"LV/B")*4/8+COUNTIF(H137:AL137,"B/2")*4/8</f>
        <v>0</v>
      </c>
      <c r="AT137" s="45">
        <f>COUNTIF(H137:AL137,"BL")+COUNTIF(H137:AL137,"LV/BL")*4/8+COUNTIF(H137:AL137,"BL/2")*4/8</f>
        <v>0</v>
      </c>
      <c r="AU137" s="45">
        <f>COUNTIF(H137:AL137,$AU$4)</f>
        <v>0</v>
      </c>
      <c r="AV137" s="45">
        <f>COUNTIF(H137:AL137,$AV$4)</f>
        <v>0</v>
      </c>
      <c r="AW137" s="45">
        <f>COUNTIF(H137:AL137,$AW$4)</f>
        <v>4</v>
      </c>
      <c r="AX137" s="45">
        <f>COUNTIF(H137:AL137,$AX$4)</f>
        <v>0</v>
      </c>
      <c r="AY137" s="45">
        <f>COUNTIF(H137:AL137,$AY$4)</f>
        <v>0</v>
      </c>
      <c r="AZ137" s="45">
        <f>COUNTIF(H137:AL137,$AZ$4)</f>
        <v>0</v>
      </c>
      <c r="BA137" s="45">
        <f>COUNTIF(H137:AL137,$BA$4)</f>
        <v>0</v>
      </c>
      <c r="BB137" s="45">
        <f>COUNTIF(H137:AL137,$BB$4)</f>
        <v>0</v>
      </c>
      <c r="BC137" s="45">
        <f>COUNTIF(H137:AL137,$BC$4)</f>
        <v>0</v>
      </c>
      <c r="BD137" s="45">
        <f>COUNTIF(H137:AL137,$BD$4)</f>
        <v>0</v>
      </c>
      <c r="BE137" s="45">
        <f>COUNTIF(H137:AL137,$BE$4)</f>
        <v>0</v>
      </c>
      <c r="BF137" s="45">
        <f>COUNTIF(H137:AL137,$BF$4)</f>
        <v>0</v>
      </c>
      <c r="BG137" s="60" t="str">
        <f>VLOOKUP(B137,[2]Analyse!$A$2:$N$255,6,0)</f>
        <v>正常</v>
      </c>
      <c r="BH137" s="60"/>
      <c r="BI137" s="54"/>
    </row>
    <row r="138" spans="1:61">
      <c r="A138" s="73"/>
      <c r="B138" s="21"/>
      <c r="C138" s="24"/>
      <c r="D138" s="24"/>
      <c r="E138" s="32"/>
      <c r="F138" s="24"/>
      <c r="G138" s="24"/>
      <c r="H138" s="49"/>
      <c r="I138" s="49"/>
      <c r="J138" s="49"/>
      <c r="K138" s="49"/>
      <c r="L138" s="49"/>
      <c r="M138" s="49"/>
      <c r="N138" s="18"/>
      <c r="O138" s="49"/>
      <c r="P138" s="49"/>
      <c r="Q138" s="49"/>
      <c r="R138" s="49"/>
      <c r="S138" s="49"/>
      <c r="T138" s="49"/>
      <c r="U138" s="71"/>
      <c r="V138" s="49"/>
      <c r="W138" s="49"/>
      <c r="X138" s="49"/>
      <c r="Y138" s="49"/>
      <c r="Z138" s="49"/>
      <c r="AA138" s="49"/>
      <c r="AB138" s="18"/>
      <c r="AC138" s="49"/>
      <c r="AD138" s="49"/>
      <c r="AE138" s="49"/>
      <c r="AF138" s="49"/>
      <c r="AG138" s="49"/>
      <c r="AH138" s="49"/>
      <c r="AI138" s="18"/>
      <c r="AJ138" s="68"/>
      <c r="AK138" s="68"/>
      <c r="AL138" s="68"/>
      <c r="AM138" s="46">
        <f>+SUM(H138:AL138)</f>
        <v>0</v>
      </c>
      <c r="AN138" s="46"/>
      <c r="AO138" s="46"/>
      <c r="AP138" s="48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54"/>
      <c r="BH138" s="60" t="str">
        <f>VLOOKUP(B137,[2]Analyse!$A$2:$N$255,5,0)</f>
        <v>GWSI-D</v>
      </c>
      <c r="BI138" s="54"/>
    </row>
    <row r="139" spans="1:61">
      <c r="A139" s="72">
        <v>68</v>
      </c>
      <c r="B139" s="21" t="s">
        <v>239</v>
      </c>
      <c r="C139" s="21" t="s">
        <v>36</v>
      </c>
      <c r="D139" s="21" t="s">
        <v>37</v>
      </c>
      <c r="E139" s="32" t="str">
        <f>VLOOKUP(B139,[1]Sheet1!$B$5:$I$226,7,0)</f>
        <v>2015/10/10</v>
      </c>
      <c r="F139" s="21" t="s">
        <v>240</v>
      </c>
      <c r="G139" s="22" t="s">
        <v>241</v>
      </c>
      <c r="H139" s="49" t="s">
        <v>848</v>
      </c>
      <c r="I139" s="49" t="s">
        <v>855</v>
      </c>
      <c r="J139" s="49" t="s">
        <v>848</v>
      </c>
      <c r="K139" s="49" t="s">
        <v>861</v>
      </c>
      <c r="L139" s="49" t="s">
        <v>871</v>
      </c>
      <c r="M139" s="49" t="s">
        <v>870</v>
      </c>
      <c r="N139" s="18" t="s">
        <v>870</v>
      </c>
      <c r="O139" s="49" t="s">
        <v>871</v>
      </c>
      <c r="P139" s="49" t="s">
        <v>884</v>
      </c>
      <c r="Q139" s="49" t="s">
        <v>878</v>
      </c>
      <c r="R139" s="49" t="s">
        <v>878</v>
      </c>
      <c r="S139" s="49" t="s">
        <v>878</v>
      </c>
      <c r="T139" s="49" t="s">
        <v>889</v>
      </c>
      <c r="U139" s="71" t="s">
        <v>889</v>
      </c>
      <c r="V139" s="49" t="s">
        <v>900</v>
      </c>
      <c r="W139" s="49" t="s">
        <v>906</v>
      </c>
      <c r="X139" s="49" t="s">
        <v>900</v>
      </c>
      <c r="Y139" s="49" t="s">
        <v>909</v>
      </c>
      <c r="Z139" s="49" t="s">
        <v>910</v>
      </c>
      <c r="AA139" s="49" t="s">
        <v>919</v>
      </c>
      <c r="AB139" s="18" t="s">
        <v>919</v>
      </c>
      <c r="AC139" s="49" t="s">
        <v>919</v>
      </c>
      <c r="AD139" s="49" t="s">
        <v>925</v>
      </c>
      <c r="AE139" s="49" t="s">
        <v>919</v>
      </c>
      <c r="AF139" s="49" t="s">
        <v>930</v>
      </c>
      <c r="AG139" s="49" t="s">
        <v>930</v>
      </c>
      <c r="AH139" s="49" t="s">
        <v>930</v>
      </c>
      <c r="AI139" s="18" t="s">
        <v>930</v>
      </c>
      <c r="AJ139" s="68" t="s">
        <v>941</v>
      </c>
      <c r="AK139" s="68"/>
      <c r="AL139" s="68"/>
      <c r="AM139" s="45">
        <f>ROUND(SUM(H139:AL139),2)</f>
        <v>0</v>
      </c>
      <c r="AN139" s="45">
        <f>COUNTIF(H139:AL139,"F")+COUNTIF(H139:AL139,"LV/F")*4/8+COUNTIF(H139:AL139,"F/2")*4/8</f>
        <v>3</v>
      </c>
      <c r="AO139" s="45">
        <f>COUNTIF(H139:AL139,"O")+COUNTIF(H139:AL139,"LV/O")*4/8+COUNTIF(H139:AL139,"O/2")*4/8</f>
        <v>0</v>
      </c>
      <c r="AP139" s="45">
        <f>COUNTIF(H139:AL139,$AP$4)</f>
        <v>22</v>
      </c>
      <c r="AQ139" s="45">
        <f>COUNTIF(H139:AL139,$AQ$4)</f>
        <v>0</v>
      </c>
      <c r="AR139" s="45">
        <f>COUNTIF(H139:AL139,$AR$4)</f>
        <v>0</v>
      </c>
      <c r="AS139" s="45">
        <f>COUNTIF(H139:AL139,"B")+COUNTIF(H139:AL139,"LV/B")*4/8+COUNTIF(H139:AL139,"B/2")*4/8</f>
        <v>0</v>
      </c>
      <c r="AT139" s="45">
        <f>COUNTIF(H139:AL139,"BL")+COUNTIF(H139:AL139,"LV/BL")*4/8+COUNTIF(H139:AL139,"BL/2")*4/8</f>
        <v>0</v>
      </c>
      <c r="AU139" s="45">
        <f>COUNTIF(H139:AL139,$AU$4)</f>
        <v>0</v>
      </c>
      <c r="AV139" s="45">
        <f>COUNTIF(H139:AL139,$AV$4)</f>
        <v>0</v>
      </c>
      <c r="AW139" s="45">
        <f>COUNTIF(H139:AL139,$AW$4)</f>
        <v>4</v>
      </c>
      <c r="AX139" s="45">
        <f>COUNTIF(H139:AL139,$AX$4)</f>
        <v>0</v>
      </c>
      <c r="AY139" s="45">
        <f>COUNTIF(H139:AL139,$AY$4)</f>
        <v>0</v>
      </c>
      <c r="AZ139" s="45">
        <f>COUNTIF(H139:AL139,$AZ$4)</f>
        <v>0</v>
      </c>
      <c r="BA139" s="45">
        <f>COUNTIF(H139:AL139,$BA$4)</f>
        <v>0</v>
      </c>
      <c r="BB139" s="45">
        <f>COUNTIF(H139:AL139,$BB$4)</f>
        <v>0</v>
      </c>
      <c r="BC139" s="45">
        <f>COUNTIF(H139:AL139,$BC$4)</f>
        <v>0</v>
      </c>
      <c r="BD139" s="45">
        <f>COUNTIF(H139:AL139,$BD$4)</f>
        <v>0</v>
      </c>
      <c r="BE139" s="45">
        <f>COUNTIF(H139:AL139,$BE$4)</f>
        <v>0</v>
      </c>
      <c r="BF139" s="45">
        <f>COUNTIF(H139:AL139,$BF$4)</f>
        <v>0</v>
      </c>
      <c r="BG139" s="60" t="str">
        <f>VLOOKUP(B139,[2]Analyse!$A$2:$N$255,6,0)</f>
        <v>正常</v>
      </c>
      <c r="BH139" s="60"/>
      <c r="BI139" s="54"/>
    </row>
    <row r="140" spans="1:61">
      <c r="A140" s="73"/>
      <c r="B140" s="21"/>
      <c r="C140" s="24"/>
      <c r="D140" s="24"/>
      <c r="E140" s="32"/>
      <c r="F140" s="24"/>
      <c r="G140" s="24"/>
      <c r="H140" s="49">
        <v>5.5</v>
      </c>
      <c r="I140" s="49"/>
      <c r="J140" s="49">
        <v>5.5</v>
      </c>
      <c r="K140" s="49">
        <v>5.5</v>
      </c>
      <c r="L140" s="49"/>
      <c r="M140" s="49">
        <v>5.5</v>
      </c>
      <c r="N140" s="18">
        <v>5.5</v>
      </c>
      <c r="O140" s="49"/>
      <c r="P140" s="49"/>
      <c r="Q140" s="49">
        <v>5.5</v>
      </c>
      <c r="R140" s="49">
        <v>5.5</v>
      </c>
      <c r="S140" s="49">
        <v>5.5</v>
      </c>
      <c r="T140" s="49">
        <v>5.5</v>
      </c>
      <c r="U140" s="71">
        <v>5.5</v>
      </c>
      <c r="V140" s="49">
        <v>5.5</v>
      </c>
      <c r="W140" s="49"/>
      <c r="X140" s="49">
        <v>5.5</v>
      </c>
      <c r="Y140" s="49">
        <v>5.5</v>
      </c>
      <c r="Z140" s="49"/>
      <c r="AA140" s="49">
        <v>5.5</v>
      </c>
      <c r="AB140" s="18">
        <v>5.5</v>
      </c>
      <c r="AC140" s="49">
        <v>5.5</v>
      </c>
      <c r="AD140" s="49"/>
      <c r="AE140" s="49">
        <v>5.5</v>
      </c>
      <c r="AF140" s="49">
        <v>5.5</v>
      </c>
      <c r="AG140" s="49">
        <v>5.5</v>
      </c>
      <c r="AH140" s="49">
        <v>5.5</v>
      </c>
      <c r="AI140" s="18">
        <v>5.5</v>
      </c>
      <c r="AJ140" s="68">
        <v>5.5</v>
      </c>
      <c r="AK140" s="68"/>
      <c r="AL140" s="68"/>
      <c r="AM140" s="46">
        <f>+SUM(H140:AL140)</f>
        <v>121</v>
      </c>
      <c r="AN140" s="46"/>
      <c r="AO140" s="46"/>
      <c r="AP140" s="48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54"/>
      <c r="BH140" s="60" t="str">
        <f>VLOOKUP(B139,[2]Analyse!$A$2:$N$255,5,0)</f>
        <v>N</v>
      </c>
      <c r="BI140" s="54"/>
    </row>
    <row r="141" spans="1:61">
      <c r="A141" s="72">
        <v>69</v>
      </c>
      <c r="B141" s="21" t="s">
        <v>242</v>
      </c>
      <c r="C141" s="21" t="s">
        <v>36</v>
      </c>
      <c r="D141" s="21" t="s">
        <v>37</v>
      </c>
      <c r="E141" s="32" t="str">
        <f>VLOOKUP(B141,[1]Sheet1!$B$5:$I$226,7,0)</f>
        <v>2015/10/13</v>
      </c>
      <c r="F141" s="21" t="s">
        <v>243</v>
      </c>
      <c r="G141" s="22" t="s">
        <v>244</v>
      </c>
      <c r="H141" s="49" t="s">
        <v>848</v>
      </c>
      <c r="I141" s="49" t="s">
        <v>848</v>
      </c>
      <c r="J141" s="49" t="s">
        <v>848</v>
      </c>
      <c r="K141" s="49" t="s">
        <v>861</v>
      </c>
      <c r="L141" s="49" t="s">
        <v>875</v>
      </c>
      <c r="M141" s="49" t="s">
        <v>870</v>
      </c>
      <c r="N141" s="18" t="s">
        <v>870</v>
      </c>
      <c r="O141" s="49" t="s">
        <v>870</v>
      </c>
      <c r="P141" s="49" t="s">
        <v>878</v>
      </c>
      <c r="Q141" s="49" t="s">
        <v>878</v>
      </c>
      <c r="R141" s="49" t="s">
        <v>878</v>
      </c>
      <c r="S141" s="49" t="s">
        <v>884</v>
      </c>
      <c r="T141" s="49" t="s">
        <v>889</v>
      </c>
      <c r="U141" s="71" t="s">
        <v>889</v>
      </c>
      <c r="V141" s="49" t="s">
        <v>900</v>
      </c>
      <c r="W141" s="49" t="s">
        <v>900</v>
      </c>
      <c r="X141" s="49" t="s">
        <v>901</v>
      </c>
      <c r="Y141" s="49" t="s">
        <v>910</v>
      </c>
      <c r="Z141" s="49" t="s">
        <v>914</v>
      </c>
      <c r="AA141" s="49" t="s">
        <v>919</v>
      </c>
      <c r="AB141" s="18" t="s">
        <v>919</v>
      </c>
      <c r="AC141" s="49" t="s">
        <v>919</v>
      </c>
      <c r="AD141" s="49" t="s">
        <v>919</v>
      </c>
      <c r="AE141" s="49" t="s">
        <v>919</v>
      </c>
      <c r="AF141" s="49" t="s">
        <v>930</v>
      </c>
      <c r="AG141" s="49" t="s">
        <v>936</v>
      </c>
      <c r="AH141" s="49" t="s">
        <v>930</v>
      </c>
      <c r="AI141" s="18" t="s">
        <v>930</v>
      </c>
      <c r="AJ141" s="68" t="s">
        <v>941</v>
      </c>
      <c r="AK141" s="68"/>
      <c r="AL141" s="68"/>
      <c r="AM141" s="45">
        <f>ROUND(SUM(H141:AL141),2)</f>
        <v>0</v>
      </c>
      <c r="AN141" s="45">
        <f>COUNTIF(H141:AL141,"F")+COUNTIF(H141:AL141,"LV/F")*4/8+COUNTIF(H141:AL141,"F/2")*4/8</f>
        <v>2</v>
      </c>
      <c r="AO141" s="45">
        <f>COUNTIF(H141:AL141,"O")+COUNTIF(H141:AL141,"LV/O")*4/8+COUNTIF(H141:AL141,"O/2")*4/8</f>
        <v>0</v>
      </c>
      <c r="AP141" s="45">
        <f>COUNTIF(H141:AL141,$AP$4)</f>
        <v>23</v>
      </c>
      <c r="AQ141" s="45">
        <f>COUNTIF(H141:AL141,$AQ$4)</f>
        <v>0</v>
      </c>
      <c r="AR141" s="45">
        <f>COUNTIF(H141:AL141,$AR$4)</f>
        <v>0</v>
      </c>
      <c r="AS141" s="45">
        <f>COUNTIF(H141:AL141,"B")+COUNTIF(H141:AL141,"LV/B")*4/8+COUNTIF(H141:AL141,"B/2")*4/8</f>
        <v>0</v>
      </c>
      <c r="AT141" s="45">
        <f>COUNTIF(H141:AL141,"BL")+COUNTIF(H141:AL141,"LV/BL")*4/8+COUNTIF(H141:AL141,"BL/2")*4/8</f>
        <v>0</v>
      </c>
      <c r="AU141" s="45">
        <f>COUNTIF(H141:AL141,$AU$4)</f>
        <v>0</v>
      </c>
      <c r="AV141" s="45">
        <f>COUNTIF(H141:AL141,$AV$4)</f>
        <v>0</v>
      </c>
      <c r="AW141" s="45">
        <f>COUNTIF(H141:AL141,$AW$4)</f>
        <v>4</v>
      </c>
      <c r="AX141" s="45">
        <f>COUNTIF(H141:AL141,$AX$4)</f>
        <v>0</v>
      </c>
      <c r="AY141" s="45">
        <f>COUNTIF(H141:AL141,$AY$4)</f>
        <v>0</v>
      </c>
      <c r="AZ141" s="45">
        <f>COUNTIF(H141:AL141,$AZ$4)</f>
        <v>0</v>
      </c>
      <c r="BA141" s="45">
        <f>COUNTIF(H141:AL141,$BA$4)</f>
        <v>0</v>
      </c>
      <c r="BB141" s="45">
        <f>COUNTIF(H141:AL141,$BB$4)</f>
        <v>0</v>
      </c>
      <c r="BC141" s="45">
        <f>COUNTIF(H141:AL141,$BC$4)</f>
        <v>0</v>
      </c>
      <c r="BD141" s="45">
        <f>COUNTIF(H141:AL141,$BD$4)</f>
        <v>0</v>
      </c>
      <c r="BE141" s="45">
        <f>COUNTIF(H141:AL141,$BE$4)</f>
        <v>0</v>
      </c>
      <c r="BF141" s="45">
        <f>COUNTIF(H141:AL141,$BF$4)</f>
        <v>0</v>
      </c>
      <c r="BG141" s="60" t="str">
        <f>VLOOKUP(B141,[2]Analyse!$A$2:$N$255,6,0)</f>
        <v>正常</v>
      </c>
      <c r="BH141" s="60"/>
      <c r="BI141" s="54"/>
    </row>
    <row r="142" spans="1:61">
      <c r="A142" s="73"/>
      <c r="B142" s="21"/>
      <c r="C142" s="24"/>
      <c r="D142" s="24"/>
      <c r="E142" s="32"/>
      <c r="F142" s="24"/>
      <c r="G142" s="24"/>
      <c r="H142" s="49">
        <v>5.5</v>
      </c>
      <c r="I142" s="49">
        <v>5.5</v>
      </c>
      <c r="J142" s="49">
        <v>5.5</v>
      </c>
      <c r="K142" s="49">
        <v>5.5</v>
      </c>
      <c r="L142" s="49"/>
      <c r="M142" s="49">
        <v>5.5</v>
      </c>
      <c r="N142" s="18">
        <v>5.5</v>
      </c>
      <c r="O142" s="49">
        <v>5.5</v>
      </c>
      <c r="P142" s="49">
        <v>5.5</v>
      </c>
      <c r="Q142" s="49">
        <v>5.5</v>
      </c>
      <c r="R142" s="49">
        <v>5.5</v>
      </c>
      <c r="S142" s="49"/>
      <c r="T142" s="49">
        <v>5.5</v>
      </c>
      <c r="U142" s="71">
        <v>5.5</v>
      </c>
      <c r="V142" s="49">
        <v>5.5</v>
      </c>
      <c r="W142" s="49">
        <v>5.5</v>
      </c>
      <c r="X142" s="49"/>
      <c r="Y142" s="49"/>
      <c r="Z142" s="49"/>
      <c r="AA142" s="49">
        <v>5.5</v>
      </c>
      <c r="AB142" s="18">
        <v>5.5</v>
      </c>
      <c r="AC142" s="49">
        <v>5.5</v>
      </c>
      <c r="AD142" s="49">
        <v>5.5</v>
      </c>
      <c r="AE142" s="49">
        <v>5.5</v>
      </c>
      <c r="AF142" s="49">
        <v>5.5</v>
      </c>
      <c r="AG142" s="49"/>
      <c r="AH142" s="49">
        <v>5.5</v>
      </c>
      <c r="AI142" s="18">
        <v>5.5</v>
      </c>
      <c r="AJ142" s="68">
        <v>5.5</v>
      </c>
      <c r="AK142" s="68"/>
      <c r="AL142" s="68"/>
      <c r="AM142" s="46">
        <f>+SUM(H142:AL142)</f>
        <v>126.5</v>
      </c>
      <c r="AN142" s="46"/>
      <c r="AO142" s="46"/>
      <c r="AP142" s="48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54"/>
      <c r="BH142" s="60" t="str">
        <f>VLOOKUP(B141,[2]Analyse!$A$2:$N$255,5,0)</f>
        <v>N</v>
      </c>
      <c r="BI142" s="54"/>
    </row>
    <row r="143" spans="1:61">
      <c r="A143" s="72">
        <v>70</v>
      </c>
      <c r="B143" s="21" t="s">
        <v>245</v>
      </c>
      <c r="C143" s="21" t="s">
        <v>36</v>
      </c>
      <c r="D143" s="21" t="s">
        <v>37</v>
      </c>
      <c r="E143" s="32" t="str">
        <f>VLOOKUP(B143,[1]Sheet1!$B$5:$I$226,7,0)</f>
        <v>2015/10/16</v>
      </c>
      <c r="F143" s="21" t="s">
        <v>246</v>
      </c>
      <c r="G143" s="22" t="s">
        <v>247</v>
      </c>
      <c r="H143" s="49" t="s">
        <v>848</v>
      </c>
      <c r="I143" s="49" t="s">
        <v>848</v>
      </c>
      <c r="J143" s="49" t="s">
        <v>848</v>
      </c>
      <c r="K143" s="49" t="s">
        <v>861</v>
      </c>
      <c r="L143" s="49" t="s">
        <v>870</v>
      </c>
      <c r="M143" s="49" t="s">
        <v>870</v>
      </c>
      <c r="N143" s="18" t="s">
        <v>875</v>
      </c>
      <c r="O143" s="49" t="s">
        <v>870</v>
      </c>
      <c r="P143" s="49" t="s">
        <v>878</v>
      </c>
      <c r="Q143" s="49" t="s">
        <v>878</v>
      </c>
      <c r="R143" s="49" t="s">
        <v>878</v>
      </c>
      <c r="S143" s="49" t="s">
        <v>878</v>
      </c>
      <c r="T143" s="49" t="s">
        <v>890</v>
      </c>
      <c r="U143" s="71" t="s">
        <v>896</v>
      </c>
      <c r="V143" s="49" t="s">
        <v>901</v>
      </c>
      <c r="W143" s="49" t="s">
        <v>900</v>
      </c>
      <c r="X143" s="49" t="s">
        <v>900</v>
      </c>
      <c r="Y143" s="49" t="s">
        <v>909</v>
      </c>
      <c r="Z143" s="49" t="s">
        <v>909</v>
      </c>
      <c r="AA143" s="49" t="s">
        <v>920</v>
      </c>
      <c r="AB143" s="18" t="s">
        <v>925</v>
      </c>
      <c r="AC143" s="49" t="s">
        <v>919</v>
      </c>
      <c r="AD143" s="49" t="s">
        <v>919</v>
      </c>
      <c r="AE143" s="49" t="s">
        <v>919</v>
      </c>
      <c r="AF143" s="49" t="s">
        <v>930</v>
      </c>
      <c r="AG143" s="49" t="s">
        <v>930</v>
      </c>
      <c r="AH143" s="49" t="s">
        <v>930</v>
      </c>
      <c r="AI143" s="18" t="s">
        <v>936</v>
      </c>
      <c r="AJ143" s="68" t="s">
        <v>941</v>
      </c>
      <c r="AK143" s="68"/>
      <c r="AL143" s="68"/>
      <c r="AM143" s="45">
        <f>ROUND(SUM(H143:AL143),2)</f>
        <v>0</v>
      </c>
      <c r="AN143" s="45">
        <f>COUNTIF(H143:AL143,"F")+COUNTIF(H143:AL143,"LV/F")*4/8+COUNTIF(H143:AL143,"F/2")*4/8</f>
        <v>3</v>
      </c>
      <c r="AO143" s="45">
        <f>COUNTIF(H143:AL143,"O")+COUNTIF(H143:AL143,"LV/O")*4/8+COUNTIF(H143:AL143,"O/2")*4/8</f>
        <v>0</v>
      </c>
      <c r="AP143" s="45">
        <f>COUNTIF(H143:AL143,$AP$4)</f>
        <v>22</v>
      </c>
      <c r="AQ143" s="45">
        <f>COUNTIF(H143:AL143,$AQ$4)</f>
        <v>0</v>
      </c>
      <c r="AR143" s="45">
        <f>COUNTIF(H143:AL143,$AR$4)</f>
        <v>0</v>
      </c>
      <c r="AS143" s="45">
        <f>COUNTIF(H143:AL143,"B")+COUNTIF(H143:AL143,"LV/B")*4/8+COUNTIF(H143:AL143,"B/2")*4/8</f>
        <v>0</v>
      </c>
      <c r="AT143" s="45">
        <f>COUNTIF(H143:AL143,"BL")+COUNTIF(H143:AL143,"LV/BL")*4/8+COUNTIF(H143:AL143,"BL/2")*4/8</f>
        <v>0</v>
      </c>
      <c r="AU143" s="45">
        <f>COUNTIF(H143:AL143,$AU$4)</f>
        <v>0</v>
      </c>
      <c r="AV143" s="45">
        <f>COUNTIF(H143:AL143,$AV$4)</f>
        <v>0</v>
      </c>
      <c r="AW143" s="45">
        <f>COUNTIF(H143:AL143,$AW$4)</f>
        <v>4</v>
      </c>
      <c r="AX143" s="45">
        <f>COUNTIF(H143:AL143,$AX$4)</f>
        <v>0</v>
      </c>
      <c r="AY143" s="45">
        <f>COUNTIF(H143:AL143,$AY$4)</f>
        <v>0</v>
      </c>
      <c r="AZ143" s="45">
        <f>COUNTIF(H143:AL143,$AZ$4)</f>
        <v>0</v>
      </c>
      <c r="BA143" s="45">
        <f>COUNTIF(H143:AL143,$BA$4)</f>
        <v>0</v>
      </c>
      <c r="BB143" s="45">
        <f>COUNTIF(H143:AL143,$BB$4)</f>
        <v>0</v>
      </c>
      <c r="BC143" s="45">
        <f>COUNTIF(H143:AL143,$BC$4)</f>
        <v>0</v>
      </c>
      <c r="BD143" s="45">
        <f>COUNTIF(H143:AL143,$BD$4)</f>
        <v>0</v>
      </c>
      <c r="BE143" s="45">
        <f>COUNTIF(H143:AL143,$BE$4)</f>
        <v>0</v>
      </c>
      <c r="BF143" s="45">
        <f>COUNTIF(H143:AL143,$BF$4)</f>
        <v>0</v>
      </c>
      <c r="BG143" s="60" t="str">
        <f>VLOOKUP(B143,[2]Analyse!$A$2:$N$255,6,0)</f>
        <v>正常</v>
      </c>
      <c r="BH143" s="60"/>
      <c r="BI143" s="54"/>
    </row>
    <row r="144" spans="1:61">
      <c r="A144" s="73"/>
      <c r="B144" s="21"/>
      <c r="C144" s="24"/>
      <c r="D144" s="24"/>
      <c r="E144" s="32"/>
      <c r="F144" s="24"/>
      <c r="G144" s="24"/>
      <c r="H144" s="49"/>
      <c r="I144" s="49"/>
      <c r="J144" s="49"/>
      <c r="K144" s="49"/>
      <c r="L144" s="49"/>
      <c r="M144" s="49"/>
      <c r="N144" s="18"/>
      <c r="O144" s="49"/>
      <c r="P144" s="49"/>
      <c r="Q144" s="49"/>
      <c r="R144" s="49"/>
      <c r="S144" s="49"/>
      <c r="T144" s="49"/>
      <c r="U144" s="71"/>
      <c r="V144" s="49"/>
      <c r="W144" s="49"/>
      <c r="X144" s="49"/>
      <c r="Y144" s="49"/>
      <c r="Z144" s="49"/>
      <c r="AA144" s="49"/>
      <c r="AB144" s="18"/>
      <c r="AC144" s="49"/>
      <c r="AD144" s="49"/>
      <c r="AE144" s="49"/>
      <c r="AF144" s="49"/>
      <c r="AG144" s="49"/>
      <c r="AH144" s="49"/>
      <c r="AI144" s="18"/>
      <c r="AJ144" s="68"/>
      <c r="AK144" s="68"/>
      <c r="AL144" s="68"/>
      <c r="AM144" s="46">
        <f>+SUM(H144:AL144)</f>
        <v>0</v>
      </c>
      <c r="AN144" s="46"/>
      <c r="AO144" s="46"/>
      <c r="AP144" s="48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54"/>
      <c r="BH144" s="60" t="str">
        <f>VLOOKUP(B143,[2]Analyse!$A$2:$N$255,5,0)</f>
        <v>GWSI-D</v>
      </c>
      <c r="BI144" s="54"/>
    </row>
    <row r="145" spans="1:61">
      <c r="A145" s="72">
        <v>71</v>
      </c>
      <c r="B145" s="21" t="s">
        <v>248</v>
      </c>
      <c r="C145" s="21" t="s">
        <v>36</v>
      </c>
      <c r="D145" s="21" t="s">
        <v>37</v>
      </c>
      <c r="E145" s="32">
        <f>VLOOKUP(B145,[1]Sheet1!$B$5:$I$226,7,0)</f>
        <v>42318</v>
      </c>
      <c r="F145" s="21" t="s">
        <v>249</v>
      </c>
      <c r="G145" s="22" t="s">
        <v>250</v>
      </c>
      <c r="H145" s="49" t="s">
        <v>848</v>
      </c>
      <c r="I145" s="49" t="s">
        <v>848</v>
      </c>
      <c r="J145" s="49" t="s">
        <v>848</v>
      </c>
      <c r="K145" s="49" t="s">
        <v>861</v>
      </c>
      <c r="L145" s="49" t="s">
        <v>870</v>
      </c>
      <c r="M145" s="49" t="s">
        <v>870</v>
      </c>
      <c r="N145" s="18" t="s">
        <v>875</v>
      </c>
      <c r="O145" s="49" t="s">
        <v>870</v>
      </c>
      <c r="P145" s="49" t="s">
        <v>878</v>
      </c>
      <c r="Q145" s="49" t="s">
        <v>878</v>
      </c>
      <c r="R145" s="49" t="s">
        <v>878</v>
      </c>
      <c r="S145" s="49" t="s">
        <v>878</v>
      </c>
      <c r="T145" s="49" t="s">
        <v>889</v>
      </c>
      <c r="U145" s="71" t="s">
        <v>896</v>
      </c>
      <c r="V145" s="49" t="s">
        <v>900</v>
      </c>
      <c r="W145" s="49" t="s">
        <v>900</v>
      </c>
      <c r="X145" s="49" t="s">
        <v>900</v>
      </c>
      <c r="Y145" s="49" t="s">
        <v>909</v>
      </c>
      <c r="Z145" s="49" t="s">
        <v>909</v>
      </c>
      <c r="AA145" s="49" t="s">
        <v>919</v>
      </c>
      <c r="AB145" s="18" t="s">
        <v>925</v>
      </c>
      <c r="AC145" s="49" t="s">
        <v>919</v>
      </c>
      <c r="AD145" s="49" t="s">
        <v>919</v>
      </c>
      <c r="AE145" s="49" t="s">
        <v>920</v>
      </c>
      <c r="AF145" s="49" t="s">
        <v>930</v>
      </c>
      <c r="AG145" s="49" t="s">
        <v>930</v>
      </c>
      <c r="AH145" s="49" t="s">
        <v>930</v>
      </c>
      <c r="AI145" s="18" t="s">
        <v>936</v>
      </c>
      <c r="AJ145" s="68" t="s">
        <v>941</v>
      </c>
      <c r="AK145" s="68"/>
      <c r="AL145" s="68"/>
      <c r="AM145" s="45">
        <f>ROUND(SUM(H145:AL145),2)</f>
        <v>0</v>
      </c>
      <c r="AN145" s="45">
        <f>COUNTIF(H145:AL145,"F")+COUNTIF(H145:AL145,"LV/F")*4/8+COUNTIF(H145:AL145,"F/2")*4/8</f>
        <v>1</v>
      </c>
      <c r="AO145" s="45">
        <f>COUNTIF(H145:AL145,"O")+COUNTIF(H145:AL145,"LV/O")*4/8+COUNTIF(H145:AL145,"O/2")*4/8</f>
        <v>0</v>
      </c>
      <c r="AP145" s="45">
        <f>COUNTIF(H145:AL145,$AP$4)</f>
        <v>24</v>
      </c>
      <c r="AQ145" s="45">
        <f>COUNTIF(H145:AL145,$AQ$4)</f>
        <v>0</v>
      </c>
      <c r="AR145" s="45">
        <f>COUNTIF(H145:AL145,$AR$4)</f>
        <v>0</v>
      </c>
      <c r="AS145" s="45">
        <f>COUNTIF(H145:AL145,"B")+COUNTIF(H145:AL145,"LV/B")*4/8+COUNTIF(H145:AL145,"B/2")*4/8</f>
        <v>0</v>
      </c>
      <c r="AT145" s="45">
        <f>COUNTIF(H145:AL145,"BL")+COUNTIF(H145:AL145,"LV/BL")*4/8+COUNTIF(H145:AL145,"BL/2")*4/8</f>
        <v>0</v>
      </c>
      <c r="AU145" s="45">
        <f>COUNTIF(H145:AL145,$AU$4)</f>
        <v>0</v>
      </c>
      <c r="AV145" s="45">
        <f>COUNTIF(H145:AL145,$AV$4)</f>
        <v>0</v>
      </c>
      <c r="AW145" s="45">
        <f>COUNTIF(H145:AL145,$AW$4)</f>
        <v>4</v>
      </c>
      <c r="AX145" s="45">
        <f>COUNTIF(H145:AL145,$AX$4)</f>
        <v>0</v>
      </c>
      <c r="AY145" s="45">
        <f>COUNTIF(H145:AL145,$AY$4)</f>
        <v>0</v>
      </c>
      <c r="AZ145" s="45">
        <f>COUNTIF(H145:AL145,$AZ$4)</f>
        <v>0</v>
      </c>
      <c r="BA145" s="45">
        <f>COUNTIF(H145:AL145,$BA$4)</f>
        <v>0</v>
      </c>
      <c r="BB145" s="45">
        <f>COUNTIF(H145:AL145,$BB$4)</f>
        <v>0</v>
      </c>
      <c r="BC145" s="45">
        <f>COUNTIF(H145:AL145,$BC$4)</f>
        <v>0</v>
      </c>
      <c r="BD145" s="45">
        <f>COUNTIF(H145:AL145,$BD$4)</f>
        <v>0</v>
      </c>
      <c r="BE145" s="45">
        <f>COUNTIF(H145:AL145,$BE$4)</f>
        <v>0</v>
      </c>
      <c r="BF145" s="45">
        <f>COUNTIF(H145:AL145,$BF$4)</f>
        <v>0</v>
      </c>
      <c r="BG145" s="60" t="str">
        <f>VLOOKUP(B145,[2]Analyse!$A$2:$N$255,6,0)</f>
        <v>正常</v>
      </c>
      <c r="BH145" s="60"/>
      <c r="BI145" s="54"/>
    </row>
    <row r="146" spans="1:61">
      <c r="A146" s="73"/>
      <c r="B146" s="21"/>
      <c r="C146" s="24"/>
      <c r="D146" s="24"/>
      <c r="E146" s="32"/>
      <c r="F146" s="24"/>
      <c r="G146" s="24"/>
      <c r="H146" s="49"/>
      <c r="I146" s="49"/>
      <c r="J146" s="49"/>
      <c r="K146" s="49"/>
      <c r="L146" s="49"/>
      <c r="M146" s="49"/>
      <c r="N146" s="18"/>
      <c r="O146" s="49"/>
      <c r="P146" s="49"/>
      <c r="Q146" s="49"/>
      <c r="R146" s="49"/>
      <c r="S146" s="49"/>
      <c r="T146" s="49"/>
      <c r="U146" s="71"/>
      <c r="V146" s="49"/>
      <c r="W146" s="49"/>
      <c r="X146" s="49"/>
      <c r="Y146" s="49"/>
      <c r="Z146" s="49"/>
      <c r="AA146" s="49"/>
      <c r="AB146" s="18"/>
      <c r="AC146" s="49"/>
      <c r="AD146" s="49"/>
      <c r="AE146" s="49"/>
      <c r="AF146" s="49"/>
      <c r="AG146" s="49"/>
      <c r="AH146" s="49"/>
      <c r="AI146" s="18"/>
      <c r="AJ146" s="68"/>
      <c r="AK146" s="68"/>
      <c r="AL146" s="68"/>
      <c r="AM146" s="46">
        <f>+SUM(H146:AL146)</f>
        <v>0</v>
      </c>
      <c r="AN146" s="46"/>
      <c r="AO146" s="46"/>
      <c r="AP146" s="48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54"/>
      <c r="BH146" s="60" t="str">
        <f>VLOOKUP(B145,[2]Analyse!$A$2:$N$255,5,0)</f>
        <v>隨縣班</v>
      </c>
      <c r="BI146" s="54"/>
    </row>
    <row r="147" spans="1:61">
      <c r="A147" s="72">
        <v>72</v>
      </c>
      <c r="B147" s="21" t="s">
        <v>251</v>
      </c>
      <c r="C147" s="21" t="s">
        <v>36</v>
      </c>
      <c r="D147" s="21" t="s">
        <v>37</v>
      </c>
      <c r="E147" s="32" t="str">
        <f>VLOOKUP(B147,[1]Sheet1!$B$5:$I$226,7,0)</f>
        <v>2015/11/12</v>
      </c>
      <c r="F147" s="21" t="s">
        <v>252</v>
      </c>
      <c r="G147" s="22" t="s">
        <v>253</v>
      </c>
      <c r="H147" s="49" t="s">
        <v>855</v>
      </c>
      <c r="I147" s="49" t="s">
        <v>848</v>
      </c>
      <c r="J147" s="49" t="s">
        <v>848</v>
      </c>
      <c r="K147" s="49" t="s">
        <v>861</v>
      </c>
      <c r="L147" s="49" t="s">
        <v>870</v>
      </c>
      <c r="M147" s="49" t="s">
        <v>870</v>
      </c>
      <c r="N147" s="18" t="s">
        <v>875</v>
      </c>
      <c r="O147" s="49" t="s">
        <v>871</v>
      </c>
      <c r="P147" s="49" t="s">
        <v>880</v>
      </c>
      <c r="Q147" s="49" t="s">
        <v>878</v>
      </c>
      <c r="R147" s="49" t="s">
        <v>878</v>
      </c>
      <c r="S147" s="49" t="s">
        <v>878</v>
      </c>
      <c r="T147" s="49" t="s">
        <v>889</v>
      </c>
      <c r="U147" s="71" t="s">
        <v>896</v>
      </c>
      <c r="V147" s="49" t="s">
        <v>900</v>
      </c>
      <c r="W147" s="49" t="s">
        <v>900</v>
      </c>
      <c r="X147" s="49" t="s">
        <v>900</v>
      </c>
      <c r="Y147" s="49" t="s">
        <v>909</v>
      </c>
      <c r="Z147" s="49" t="s">
        <v>909</v>
      </c>
      <c r="AA147" s="49" t="s">
        <v>919</v>
      </c>
      <c r="AB147" s="18" t="s">
        <v>925</v>
      </c>
      <c r="AC147" s="49" t="s">
        <v>919</v>
      </c>
      <c r="AD147" s="49" t="s">
        <v>919</v>
      </c>
      <c r="AE147" s="49" t="s">
        <v>919</v>
      </c>
      <c r="AF147" s="49" t="s">
        <v>930</v>
      </c>
      <c r="AG147" s="49" t="s">
        <v>930</v>
      </c>
      <c r="AH147" s="49" t="s">
        <v>930</v>
      </c>
      <c r="AI147" s="18" t="s">
        <v>936</v>
      </c>
      <c r="AJ147" s="68" t="s">
        <v>941</v>
      </c>
      <c r="AK147" s="68"/>
      <c r="AL147" s="68"/>
      <c r="AM147" s="45">
        <f>ROUND(SUM(H147:AL147),2)</f>
        <v>0</v>
      </c>
      <c r="AN147" s="45">
        <f>COUNTIF(H147:AL147,"F")+COUNTIF(H147:AL147,"LV/F")*4/8+COUNTIF(H147:AL147,"F/2")*4/8</f>
        <v>2</v>
      </c>
      <c r="AO147" s="45">
        <f>COUNTIF(H147:AL147,"O")+COUNTIF(H147:AL147,"LV/O")*4/8+COUNTIF(H147:AL147,"O/2")*4/8</f>
        <v>0</v>
      </c>
      <c r="AP147" s="45">
        <f>COUNTIF(H147:AL147,$AP$4)</f>
        <v>22</v>
      </c>
      <c r="AQ147" s="45">
        <f>COUNTIF(H147:AL147,$AQ$4)</f>
        <v>0</v>
      </c>
      <c r="AR147" s="45">
        <f>COUNTIF(H147:AL147,$AR$4)</f>
        <v>0</v>
      </c>
      <c r="AS147" s="45">
        <f>COUNTIF(H147:AL147,"B")+COUNTIF(H147:AL147,"LV/B")*4/8+COUNTIF(H147:AL147,"B/2")*4/8</f>
        <v>0</v>
      </c>
      <c r="AT147" s="45">
        <f>COUNTIF(H147:AL147,"BL")+COUNTIF(H147:AL147,"LV/BL")*4/8+COUNTIF(H147:AL147,"BL/2")*4/8</f>
        <v>0</v>
      </c>
      <c r="AU147" s="45">
        <f>COUNTIF(H147:AL147,$AU$4)</f>
        <v>0</v>
      </c>
      <c r="AV147" s="45">
        <f>COUNTIF(H147:AL147,$AV$4)</f>
        <v>0</v>
      </c>
      <c r="AW147" s="45">
        <f>COUNTIF(H147:AL147,$AW$4)</f>
        <v>5</v>
      </c>
      <c r="AX147" s="45">
        <f>COUNTIF(H147:AL147,$AX$4)</f>
        <v>0</v>
      </c>
      <c r="AY147" s="45">
        <f>COUNTIF(H147:AL147,$AY$4)</f>
        <v>0</v>
      </c>
      <c r="AZ147" s="45">
        <f>COUNTIF(H147:AL147,$AZ$4)</f>
        <v>0</v>
      </c>
      <c r="BA147" s="45">
        <f>COUNTIF(H147:AL147,$BA$4)</f>
        <v>0</v>
      </c>
      <c r="BB147" s="45">
        <f>COUNTIF(H147:AL147,$BB$4)</f>
        <v>0</v>
      </c>
      <c r="BC147" s="45">
        <f>COUNTIF(H147:AL147,$BC$4)</f>
        <v>0</v>
      </c>
      <c r="BD147" s="45">
        <f>COUNTIF(H147:AL147,$BD$4)</f>
        <v>0</v>
      </c>
      <c r="BE147" s="45">
        <f>COUNTIF(H147:AL147,$BE$4)</f>
        <v>0</v>
      </c>
      <c r="BF147" s="45">
        <f>COUNTIF(H147:AL147,$BF$4)</f>
        <v>0</v>
      </c>
      <c r="BG147" s="60" t="str">
        <f>VLOOKUP(B147,[2]Analyse!$A$2:$N$255,6,0)</f>
        <v>正常</v>
      </c>
      <c r="BH147" s="60"/>
      <c r="BI147" s="54"/>
    </row>
    <row r="148" spans="1:61">
      <c r="A148" s="73"/>
      <c r="B148" s="21"/>
      <c r="C148" s="24"/>
      <c r="D148" s="24"/>
      <c r="E148" s="32"/>
      <c r="F148" s="24"/>
      <c r="G148" s="24"/>
      <c r="H148" s="49"/>
      <c r="I148" s="49">
        <v>5.5</v>
      </c>
      <c r="J148" s="49">
        <v>5.5</v>
      </c>
      <c r="K148" s="49">
        <v>5.5</v>
      </c>
      <c r="L148" s="49">
        <v>5.5</v>
      </c>
      <c r="M148" s="49">
        <v>5.5</v>
      </c>
      <c r="N148" s="18"/>
      <c r="O148" s="49"/>
      <c r="P148" s="49"/>
      <c r="Q148" s="49">
        <v>5.5</v>
      </c>
      <c r="R148" s="49">
        <v>5.5</v>
      </c>
      <c r="S148" s="49">
        <v>5.5</v>
      </c>
      <c r="T148" s="49">
        <v>5.5</v>
      </c>
      <c r="U148" s="71"/>
      <c r="V148" s="49">
        <v>5.5</v>
      </c>
      <c r="W148" s="49">
        <v>5.5</v>
      </c>
      <c r="X148" s="49">
        <v>5.5</v>
      </c>
      <c r="Y148" s="49">
        <v>5.5</v>
      </c>
      <c r="Z148" s="49">
        <v>5.5</v>
      </c>
      <c r="AA148" s="49">
        <v>5.5</v>
      </c>
      <c r="AB148" s="18"/>
      <c r="AC148" s="49">
        <v>5.5</v>
      </c>
      <c r="AD148" s="49">
        <v>5.5</v>
      </c>
      <c r="AE148" s="49">
        <v>5.5</v>
      </c>
      <c r="AF148" s="49">
        <v>5.5</v>
      </c>
      <c r="AG148" s="49">
        <v>5.5</v>
      </c>
      <c r="AH148" s="49">
        <v>5.5</v>
      </c>
      <c r="AI148" s="18"/>
      <c r="AJ148" s="68">
        <v>5.5</v>
      </c>
      <c r="AK148" s="68"/>
      <c r="AL148" s="68"/>
      <c r="AM148" s="46">
        <f>+SUM(H148:AL148)</f>
        <v>121</v>
      </c>
      <c r="AN148" s="46"/>
      <c r="AO148" s="46"/>
      <c r="AP148" s="48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54"/>
      <c r="BH148" s="60" t="str">
        <f>VLOOKUP(B147,[2]Analyse!$A$2:$N$255,5,0)</f>
        <v>N</v>
      </c>
      <c r="BI148" s="54"/>
    </row>
    <row r="149" spans="1:61">
      <c r="A149" s="72">
        <v>73</v>
      </c>
      <c r="B149" s="21" t="s">
        <v>254</v>
      </c>
      <c r="C149" s="21" t="s">
        <v>36</v>
      </c>
      <c r="D149" s="21" t="s">
        <v>37</v>
      </c>
      <c r="E149" s="32" t="str">
        <f>VLOOKUP(B149,[1]Sheet1!$B$5:$I$226,7,0)</f>
        <v>2015/12/01</v>
      </c>
      <c r="F149" s="21" t="s">
        <v>255</v>
      </c>
      <c r="G149" s="22" t="s">
        <v>256</v>
      </c>
      <c r="H149" s="49" t="s">
        <v>848</v>
      </c>
      <c r="I149" s="49" t="s">
        <v>848</v>
      </c>
      <c r="J149" s="49" t="s">
        <v>849</v>
      </c>
      <c r="K149" s="49" t="s">
        <v>861</v>
      </c>
      <c r="L149" s="49" t="s">
        <v>875</v>
      </c>
      <c r="M149" s="49" t="s">
        <v>870</v>
      </c>
      <c r="N149" s="18" t="s">
        <v>870</v>
      </c>
      <c r="O149" s="49" t="s">
        <v>870</v>
      </c>
      <c r="P149" s="49" t="s">
        <v>878</v>
      </c>
      <c r="Q149" s="49" t="s">
        <v>878</v>
      </c>
      <c r="R149" s="49" t="s">
        <v>878</v>
      </c>
      <c r="S149" s="49" t="s">
        <v>884</v>
      </c>
      <c r="T149" s="49" t="s">
        <v>889</v>
      </c>
      <c r="U149" s="71" t="s">
        <v>889</v>
      </c>
      <c r="V149" s="49" t="s">
        <v>900</v>
      </c>
      <c r="W149" s="49" t="s">
        <v>900</v>
      </c>
      <c r="X149" s="49" t="s">
        <v>900</v>
      </c>
      <c r="Y149" s="49" t="s">
        <v>908</v>
      </c>
      <c r="Z149" s="49" t="s">
        <v>914</v>
      </c>
      <c r="AA149" s="49" t="s">
        <v>919</v>
      </c>
      <c r="AB149" s="18" t="s">
        <v>919</v>
      </c>
      <c r="AC149" s="49" t="s">
        <v>919</v>
      </c>
      <c r="AD149" s="49" t="s">
        <v>919</v>
      </c>
      <c r="AE149" s="49" t="s">
        <v>919</v>
      </c>
      <c r="AF149" s="49" t="s">
        <v>935</v>
      </c>
      <c r="AG149" s="49" t="s">
        <v>936</v>
      </c>
      <c r="AH149" s="49" t="s">
        <v>930</v>
      </c>
      <c r="AI149" s="18" t="s">
        <v>930</v>
      </c>
      <c r="AJ149" s="68" t="s">
        <v>941</v>
      </c>
      <c r="AK149" s="68"/>
      <c r="AL149" s="68"/>
      <c r="AM149" s="45">
        <f>ROUND(SUM(H149:AL149),2)</f>
        <v>0</v>
      </c>
      <c r="AN149" s="45">
        <f>COUNTIF(H149:AL149,"F")+COUNTIF(H149:AL149,"LV/F")*4/8+COUNTIF(H149:AL149,"F/2")*4/8</f>
        <v>1</v>
      </c>
      <c r="AO149" s="45">
        <f>COUNTIF(H149:AL149,"O")+COUNTIF(H149:AL149,"LV/O")*4/8+COUNTIF(H149:AL149,"O/2")*4/8</f>
        <v>0</v>
      </c>
      <c r="AP149" s="45">
        <f>COUNTIF(H149:AL149,$AP$4)+4/8+4/8</f>
        <v>23</v>
      </c>
      <c r="AQ149" s="45">
        <f>COUNTIF(H149:AL149,$AQ$4)</f>
        <v>0</v>
      </c>
      <c r="AR149" s="45">
        <f>COUNTIF(H149:AL149,$AR$4)</f>
        <v>0</v>
      </c>
      <c r="AS149" s="45">
        <f>COUNTIF(H149:AL149,"B")+COUNTIF(H149:AL149,"LV/B")*4/8+COUNTIF(H149:AL149,"B/2")*4/8</f>
        <v>0</v>
      </c>
      <c r="AT149" s="45">
        <f>COUNTIF(H149:AL149,"BL")+COUNTIF(H149:AL149,"LV/BL")*4/8+COUNTIF(H149:AL149,"BL/2")*4/8</f>
        <v>0</v>
      </c>
      <c r="AU149" s="45">
        <f>COUNTIF(H149:AL149,$AU$4)</f>
        <v>0</v>
      </c>
      <c r="AV149" s="45">
        <f>COUNTIF(H149:AL149,$AV$4)</f>
        <v>1</v>
      </c>
      <c r="AW149" s="45">
        <f>COUNTIF(H149:AL149,$AW$4)</f>
        <v>4</v>
      </c>
      <c r="AX149" s="45">
        <f>COUNTIF(H149:AL149,$AX$4)</f>
        <v>0</v>
      </c>
      <c r="AY149" s="45">
        <f>COUNTIF(H149:AL149,$AY$4)</f>
        <v>0</v>
      </c>
      <c r="AZ149" s="45">
        <f>COUNTIF(H149:AL149,$AZ$4)</f>
        <v>0</v>
      </c>
      <c r="BA149" s="45">
        <f>COUNTIF(H149:AL149,$BA$4)</f>
        <v>0</v>
      </c>
      <c r="BB149" s="45">
        <f>COUNTIF(H149:AL149,$BB$4)</f>
        <v>0</v>
      </c>
      <c r="BC149" s="45">
        <f>COUNTIF(H149:AL149,$BC$4)</f>
        <v>0</v>
      </c>
      <c r="BD149" s="45">
        <f>COUNTIF(H149:AL149,$BD$4)</f>
        <v>0</v>
      </c>
      <c r="BE149" s="45">
        <f>COUNTIF(H149:AL149,$BE$4)</f>
        <v>0</v>
      </c>
      <c r="BF149" s="45">
        <f>COUNTIF(H149:AL149,$BF$4)</f>
        <v>0</v>
      </c>
      <c r="BG149" s="60" t="str">
        <f>VLOOKUP(B149,[2]Analyse!$A$2:$N$255,6,0)</f>
        <v>正常</v>
      </c>
      <c r="BH149" s="60"/>
      <c r="BI149" s="54"/>
    </row>
    <row r="150" spans="1:61">
      <c r="A150" s="73"/>
      <c r="B150" s="21"/>
      <c r="C150" s="24"/>
      <c r="D150" s="24"/>
      <c r="E150" s="32"/>
      <c r="F150" s="24"/>
      <c r="G150" s="24"/>
      <c r="H150" s="49"/>
      <c r="I150" s="49"/>
      <c r="J150" s="49"/>
      <c r="K150" s="49"/>
      <c r="L150" s="49"/>
      <c r="M150" s="49"/>
      <c r="N150" s="18"/>
      <c r="O150" s="49"/>
      <c r="P150" s="49"/>
      <c r="Q150" s="49"/>
      <c r="R150" s="49"/>
      <c r="S150" s="49"/>
      <c r="T150" s="49"/>
      <c r="U150" s="71"/>
      <c r="V150" s="49"/>
      <c r="W150" s="49"/>
      <c r="X150" s="49"/>
      <c r="Y150" s="49"/>
      <c r="Z150" s="49"/>
      <c r="AA150" s="49"/>
      <c r="AB150" s="18"/>
      <c r="AC150" s="49"/>
      <c r="AD150" s="49"/>
      <c r="AE150" s="49"/>
      <c r="AF150" s="49"/>
      <c r="AG150" s="49"/>
      <c r="AH150" s="49"/>
      <c r="AI150" s="18"/>
      <c r="AJ150" s="68"/>
      <c r="AK150" s="68"/>
      <c r="AL150" s="68"/>
      <c r="AM150" s="46">
        <f>+SUM(H150:AL150)</f>
        <v>0</v>
      </c>
      <c r="AN150" s="46"/>
      <c r="AO150" s="46"/>
      <c r="AP150" s="48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54"/>
      <c r="BH150" s="60" t="str">
        <f>VLOOKUP(B149,[2]Analyse!$A$2:$N$255,5,0)</f>
        <v>GWSI-D</v>
      </c>
      <c r="BI150" s="54"/>
    </row>
    <row r="151" spans="1:61" ht="16.5">
      <c r="A151" s="72">
        <v>74</v>
      </c>
      <c r="B151" s="21" t="s">
        <v>257</v>
      </c>
      <c r="C151" s="21" t="s">
        <v>36</v>
      </c>
      <c r="D151" s="21" t="s">
        <v>37</v>
      </c>
      <c r="E151" s="32">
        <f>VLOOKUP(B151,[1]Sheet1!$B$5:$I$226,7,0)</f>
        <v>42493</v>
      </c>
      <c r="F151" s="21" t="s">
        <v>258</v>
      </c>
      <c r="G151" s="22" t="s">
        <v>259</v>
      </c>
      <c r="H151" s="49" t="s">
        <v>855</v>
      </c>
      <c r="I151" s="49" t="s">
        <v>848</v>
      </c>
      <c r="J151" s="49" t="s">
        <v>848</v>
      </c>
      <c r="K151" s="49" t="s">
        <v>861</v>
      </c>
      <c r="L151" s="49" t="s">
        <v>870</v>
      </c>
      <c r="M151" s="49" t="s">
        <v>870</v>
      </c>
      <c r="N151" s="18" t="s">
        <v>875</v>
      </c>
      <c r="O151" s="49" t="s">
        <v>870</v>
      </c>
      <c r="P151" s="49" t="s">
        <v>878</v>
      </c>
      <c r="Q151" s="49" t="s">
        <v>878</v>
      </c>
      <c r="R151" s="49" t="s">
        <v>878</v>
      </c>
      <c r="S151" s="49" t="s">
        <v>878</v>
      </c>
      <c r="T151" s="49" t="s">
        <v>889</v>
      </c>
      <c r="U151" s="71" t="s">
        <v>896</v>
      </c>
      <c r="V151" s="49" t="s">
        <v>901</v>
      </c>
      <c r="W151" s="49" t="s">
        <v>901</v>
      </c>
      <c r="X151" s="49" t="s">
        <v>901</v>
      </c>
      <c r="Y151" s="49" t="s">
        <v>910</v>
      </c>
      <c r="Z151" s="49" t="s">
        <v>909</v>
      </c>
      <c r="AA151" s="49" t="s">
        <v>919</v>
      </c>
      <c r="AB151" s="18" t="s">
        <v>925</v>
      </c>
      <c r="AC151" s="49" t="s">
        <v>919</v>
      </c>
      <c r="AD151" s="49" t="s">
        <v>919</v>
      </c>
      <c r="AE151" s="49" t="s">
        <v>919</v>
      </c>
      <c r="AF151" s="49" t="s">
        <v>930</v>
      </c>
      <c r="AG151" s="49" t="s">
        <v>930</v>
      </c>
      <c r="AH151" s="49" t="s">
        <v>930</v>
      </c>
      <c r="AI151" s="18" t="s">
        <v>936</v>
      </c>
      <c r="AJ151" s="68" t="s">
        <v>941</v>
      </c>
      <c r="AK151" s="68"/>
      <c r="AL151" s="68"/>
      <c r="AM151" s="45">
        <f>ROUND(SUM(H151:AL151),2)</f>
        <v>0</v>
      </c>
      <c r="AN151" s="45">
        <f>COUNTIF(H151:AL151,"F")+COUNTIF(H151:AL151,"LV/F")*4/8+COUNTIF(H151:AL151,"F/2")*4/8</f>
        <v>4</v>
      </c>
      <c r="AO151" s="45">
        <f>COUNTIF(H151:AL151,"O")+COUNTIF(H151:AL151,"LV/O")*4/8+COUNTIF(H151:AL151,"O/2")*4/8</f>
        <v>0</v>
      </c>
      <c r="AP151" s="45">
        <f>COUNTIF(H151:AL151,$AP$4)</f>
        <v>20</v>
      </c>
      <c r="AQ151" s="45">
        <f>COUNTIF(H151:AL151,$AQ$4)</f>
        <v>0</v>
      </c>
      <c r="AR151" s="45">
        <f>COUNTIF(H151:AL151,$AR$4)</f>
        <v>0</v>
      </c>
      <c r="AS151" s="45">
        <f>COUNTIF(H151:AL151,"B")+COUNTIF(H151:AL151,"LV/B")*4/8+COUNTIF(H151:AL151,"B/2")*4/8</f>
        <v>0</v>
      </c>
      <c r="AT151" s="45">
        <f>COUNTIF(H151:AL151,"BL")+COUNTIF(H151:AL151,"LV/BL")*4/8+COUNTIF(H151:AL151,"BL/2")*4/8</f>
        <v>0</v>
      </c>
      <c r="AU151" s="45">
        <f>COUNTIF(H151:AL151,$AU$4)</f>
        <v>0</v>
      </c>
      <c r="AV151" s="45">
        <f>COUNTIF(H151:AL151,$AV$4)</f>
        <v>0</v>
      </c>
      <c r="AW151" s="45">
        <f>COUNTIF(H151:AL151,$AW$4)</f>
        <v>5</v>
      </c>
      <c r="AX151" s="45">
        <f>COUNTIF(H151:AL151,$AX$4)</f>
        <v>0</v>
      </c>
      <c r="AY151" s="45">
        <f>COUNTIF(H151:AL151,$AY$4)</f>
        <v>0</v>
      </c>
      <c r="AZ151" s="45">
        <f>COUNTIF(H151:AL151,$AZ$4)</f>
        <v>0</v>
      </c>
      <c r="BA151" s="45">
        <f>COUNTIF(H151:AL151,$BA$4)</f>
        <v>0</v>
      </c>
      <c r="BB151" s="45">
        <f>COUNTIF(H151:AL151,$BB$4)</f>
        <v>0</v>
      </c>
      <c r="BC151" s="45">
        <f>COUNTIF(H151:AL151,$BC$4)</f>
        <v>0</v>
      </c>
      <c r="BD151" s="45">
        <f>COUNTIF(H151:AL151,$BD$4)</f>
        <v>0</v>
      </c>
      <c r="BE151" s="45">
        <f>COUNTIF(H151:AL151,$BE$4)</f>
        <v>0</v>
      </c>
      <c r="BF151" s="45">
        <f>COUNTIF(H151:AL151,$BF$4)</f>
        <v>0</v>
      </c>
      <c r="BG151" s="60" t="str">
        <f>VLOOKUP(B151,[2]Analyse!$A$2:$N$255,6,0)</f>
        <v>正常</v>
      </c>
      <c r="BH151" s="60"/>
      <c r="BI151" s="54"/>
    </row>
    <row r="152" spans="1:61">
      <c r="A152" s="73"/>
      <c r="B152" s="21"/>
      <c r="C152" s="24"/>
      <c r="D152" s="24"/>
      <c r="E152" s="32"/>
      <c r="F152" s="24"/>
      <c r="G152" s="24"/>
      <c r="H152" s="49"/>
      <c r="I152" s="49"/>
      <c r="J152" s="49"/>
      <c r="K152" s="49"/>
      <c r="L152" s="49"/>
      <c r="M152" s="49"/>
      <c r="N152" s="18"/>
      <c r="O152" s="49"/>
      <c r="P152" s="49"/>
      <c r="Q152" s="49"/>
      <c r="R152" s="49"/>
      <c r="S152" s="49"/>
      <c r="T152" s="49"/>
      <c r="U152" s="71"/>
      <c r="V152" s="49"/>
      <c r="W152" s="49"/>
      <c r="X152" s="49"/>
      <c r="Y152" s="49"/>
      <c r="Z152" s="49"/>
      <c r="AA152" s="49"/>
      <c r="AB152" s="18"/>
      <c r="AC152" s="49"/>
      <c r="AD152" s="49"/>
      <c r="AE152" s="49"/>
      <c r="AF152" s="49"/>
      <c r="AG152" s="49"/>
      <c r="AH152" s="49"/>
      <c r="AI152" s="18"/>
      <c r="AJ152" s="68"/>
      <c r="AK152" s="68"/>
      <c r="AL152" s="68"/>
      <c r="AM152" s="46">
        <f>+SUM(H152:AL152)</f>
        <v>0</v>
      </c>
      <c r="AN152" s="46"/>
      <c r="AO152" s="46"/>
      <c r="AP152" s="48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54"/>
      <c r="BH152" s="60" t="str">
        <f>VLOOKUP(B151,[2]Analyse!$A$2:$N$255,5,0)</f>
        <v>GWSI-D</v>
      </c>
      <c r="BI152" s="54"/>
    </row>
    <row r="153" spans="1:61">
      <c r="A153" s="72">
        <v>75</v>
      </c>
      <c r="B153" s="21" t="s">
        <v>260</v>
      </c>
      <c r="C153" s="21" t="s">
        <v>36</v>
      </c>
      <c r="D153" s="21" t="s">
        <v>37</v>
      </c>
      <c r="E153" s="32">
        <f>VLOOKUP(B153,[1]Sheet1!$B$5:$I$226,7,0)</f>
        <v>42495</v>
      </c>
      <c r="F153" s="21" t="s">
        <v>261</v>
      </c>
      <c r="G153" s="22" t="s">
        <v>262</v>
      </c>
      <c r="H153" s="49" t="s">
        <v>848</v>
      </c>
      <c r="I153" s="49" t="s">
        <v>848</v>
      </c>
      <c r="J153" s="49" t="s">
        <v>855</v>
      </c>
      <c r="K153" s="49" t="s">
        <v>861</v>
      </c>
      <c r="L153" s="49" t="s">
        <v>870</v>
      </c>
      <c r="M153" s="49" t="s">
        <v>870</v>
      </c>
      <c r="N153" s="18" t="s">
        <v>870</v>
      </c>
      <c r="O153" s="49" t="s">
        <v>870</v>
      </c>
      <c r="P153" s="49" t="s">
        <v>878</v>
      </c>
      <c r="Q153" s="49" t="s">
        <v>884</v>
      </c>
      <c r="R153" s="49" t="s">
        <v>878</v>
      </c>
      <c r="S153" s="49" t="s">
        <v>878</v>
      </c>
      <c r="T153" s="49" t="s">
        <v>889</v>
      </c>
      <c r="U153" s="71" t="s">
        <v>889</v>
      </c>
      <c r="V153" s="49" t="s">
        <v>900</v>
      </c>
      <c r="W153" s="49" t="s">
        <v>900</v>
      </c>
      <c r="X153" s="49" t="s">
        <v>906</v>
      </c>
      <c r="Y153" s="49" t="s">
        <v>909</v>
      </c>
      <c r="Z153" s="49" t="s">
        <v>910</v>
      </c>
      <c r="AA153" s="49" t="s">
        <v>919</v>
      </c>
      <c r="AB153" s="18" t="s">
        <v>919</v>
      </c>
      <c r="AC153" s="49" t="s">
        <v>919</v>
      </c>
      <c r="AD153" s="49" t="s">
        <v>919</v>
      </c>
      <c r="AE153" s="49" t="s">
        <v>925</v>
      </c>
      <c r="AF153" s="49" t="s">
        <v>930</v>
      </c>
      <c r="AG153" s="49" t="s">
        <v>930</v>
      </c>
      <c r="AH153" s="49" t="s">
        <v>930</v>
      </c>
      <c r="AI153" s="18" t="s">
        <v>930</v>
      </c>
      <c r="AJ153" s="68" t="s">
        <v>941</v>
      </c>
      <c r="AK153" s="68"/>
      <c r="AL153" s="68"/>
      <c r="AM153" s="45">
        <f>ROUND(SUM(H153:AL153),2)</f>
        <v>0</v>
      </c>
      <c r="AN153" s="45">
        <f>COUNTIF(H153:AL153,"F")+COUNTIF(H153:AL153,"LV/F")*4/8+COUNTIF(H153:AL153,"F/2")*4/8</f>
        <v>1</v>
      </c>
      <c r="AO153" s="45">
        <f>COUNTIF(H153:AL153,"O")+COUNTIF(H153:AL153,"LV/O")*4/8+COUNTIF(H153:AL153,"O/2")*4/8</f>
        <v>0</v>
      </c>
      <c r="AP153" s="45">
        <f>COUNTIF(H153:AL153,$AP$4)</f>
        <v>24</v>
      </c>
      <c r="AQ153" s="45">
        <f>COUNTIF(H153:AL153,$AQ$4)</f>
        <v>0</v>
      </c>
      <c r="AR153" s="45">
        <f>COUNTIF(H153:AL153,$AR$4)</f>
        <v>0</v>
      </c>
      <c r="AS153" s="45">
        <f>COUNTIF(H153:AL153,"B")+COUNTIF(H153:AL153,"LV/B")*4/8+COUNTIF(H153:AL153,"B/2")*4/8</f>
        <v>0</v>
      </c>
      <c r="AT153" s="45">
        <f>COUNTIF(H153:AL153,"BL")+COUNTIF(H153:AL153,"LV/BL")*4/8+COUNTIF(H153:AL153,"BL/2")*4/8</f>
        <v>0</v>
      </c>
      <c r="AU153" s="45">
        <f>COUNTIF(H153:AL153,$AU$4)</f>
        <v>0</v>
      </c>
      <c r="AV153" s="45">
        <f>COUNTIF(H153:AL153,$AV$4)</f>
        <v>0</v>
      </c>
      <c r="AW153" s="45">
        <f>COUNTIF(H153:AL153,$AW$4)</f>
        <v>4</v>
      </c>
      <c r="AX153" s="45">
        <f>COUNTIF(H153:AL153,$AX$4)</f>
        <v>0</v>
      </c>
      <c r="AY153" s="45">
        <f>COUNTIF(H153:AL153,$AY$4)</f>
        <v>0</v>
      </c>
      <c r="AZ153" s="45">
        <f>COUNTIF(H153:AL153,$AZ$4)</f>
        <v>0</v>
      </c>
      <c r="BA153" s="45">
        <f>COUNTIF(H153:AL153,$BA$4)</f>
        <v>0</v>
      </c>
      <c r="BB153" s="45">
        <f>COUNTIF(H153:AL153,$BB$4)</f>
        <v>0</v>
      </c>
      <c r="BC153" s="45">
        <f>COUNTIF(H153:AL153,$BC$4)</f>
        <v>0</v>
      </c>
      <c r="BD153" s="45">
        <f>COUNTIF(H153:AL153,$BD$4)</f>
        <v>0</v>
      </c>
      <c r="BE153" s="45">
        <f>COUNTIF(H153:AL153,$BE$4)</f>
        <v>0</v>
      </c>
      <c r="BF153" s="45">
        <f>COUNTIF(H153:AL153,$BF$4)</f>
        <v>0</v>
      </c>
      <c r="BG153" s="60" t="str">
        <f>VLOOKUP(B153,[2]Analyse!$A$2:$N$255,6,0)</f>
        <v>正常</v>
      </c>
      <c r="BH153" s="60"/>
      <c r="BI153" s="54"/>
    </row>
    <row r="154" spans="1:61">
      <c r="A154" s="73"/>
      <c r="B154" s="21"/>
      <c r="C154" s="24"/>
      <c r="D154" s="24"/>
      <c r="E154" s="32"/>
      <c r="F154" s="24"/>
      <c r="G154" s="24"/>
      <c r="H154" s="49">
        <v>5.5</v>
      </c>
      <c r="I154" s="49">
        <v>5.5</v>
      </c>
      <c r="J154" s="49"/>
      <c r="K154" s="49">
        <v>5.5</v>
      </c>
      <c r="L154" s="49">
        <v>5.5</v>
      </c>
      <c r="M154" s="49">
        <v>5.5</v>
      </c>
      <c r="N154" s="18">
        <v>5.5</v>
      </c>
      <c r="O154" s="49">
        <v>5.5</v>
      </c>
      <c r="P154" s="49">
        <v>5.5</v>
      </c>
      <c r="Q154" s="49"/>
      <c r="R154" s="49">
        <v>5.5</v>
      </c>
      <c r="S154" s="49">
        <v>5.5</v>
      </c>
      <c r="T154" s="49">
        <v>5.5</v>
      </c>
      <c r="U154" s="71">
        <v>5.5</v>
      </c>
      <c r="V154" s="49">
        <v>5.5</v>
      </c>
      <c r="W154" s="49">
        <v>5.5</v>
      </c>
      <c r="X154" s="49"/>
      <c r="Y154" s="49">
        <v>5.5</v>
      </c>
      <c r="Z154" s="49"/>
      <c r="AA154" s="49">
        <v>5.5</v>
      </c>
      <c r="AB154" s="18">
        <v>5.5</v>
      </c>
      <c r="AC154" s="49">
        <v>5.5</v>
      </c>
      <c r="AD154" s="49">
        <v>5.5</v>
      </c>
      <c r="AE154" s="49"/>
      <c r="AF154" s="49">
        <v>5.5</v>
      </c>
      <c r="AG154" s="49">
        <v>5.5</v>
      </c>
      <c r="AH154" s="49">
        <v>5.5</v>
      </c>
      <c r="AI154" s="18">
        <v>5.5</v>
      </c>
      <c r="AJ154" s="68">
        <v>5.5</v>
      </c>
      <c r="AK154" s="68"/>
      <c r="AL154" s="68"/>
      <c r="AM154" s="46">
        <f>+SUM(H154:AL154)</f>
        <v>132</v>
      </c>
      <c r="AN154" s="46"/>
      <c r="AO154" s="46"/>
      <c r="AP154" s="48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54"/>
      <c r="BH154" s="60" t="str">
        <f>VLOOKUP(B153,[2]Analyse!$A$2:$N$255,5,0)</f>
        <v>N</v>
      </c>
      <c r="BI154" s="54"/>
    </row>
    <row r="155" spans="1:61">
      <c r="A155" s="72">
        <v>76</v>
      </c>
      <c r="B155" s="21" t="s">
        <v>263</v>
      </c>
      <c r="C155" s="21" t="s">
        <v>36</v>
      </c>
      <c r="D155" s="21" t="s">
        <v>37</v>
      </c>
      <c r="E155" s="32" t="str">
        <f>VLOOKUP(B155,[1]Sheet1!$B$5:$I$226,7,0)</f>
        <v>2016/06/07</v>
      </c>
      <c r="F155" s="21" t="s">
        <v>264</v>
      </c>
      <c r="G155" s="22" t="s">
        <v>265</v>
      </c>
      <c r="H155" s="49" t="s">
        <v>848</v>
      </c>
      <c r="I155" s="49" t="s">
        <v>848</v>
      </c>
      <c r="J155" s="49" t="s">
        <v>848</v>
      </c>
      <c r="K155" s="49" t="s">
        <v>861</v>
      </c>
      <c r="L155" s="49" t="s">
        <v>870</v>
      </c>
      <c r="M155" s="49" t="s">
        <v>875</v>
      </c>
      <c r="N155" s="18" t="s">
        <v>870</v>
      </c>
      <c r="O155" s="49" t="s">
        <v>870</v>
      </c>
      <c r="P155" s="49" t="s">
        <v>878</v>
      </c>
      <c r="Q155" s="49" t="s">
        <v>880</v>
      </c>
      <c r="R155" s="49" t="s">
        <v>878</v>
      </c>
      <c r="S155" s="49" t="s">
        <v>878</v>
      </c>
      <c r="T155" s="49" t="s">
        <v>896</v>
      </c>
      <c r="U155" s="71" t="s">
        <v>889</v>
      </c>
      <c r="V155" s="49" t="s">
        <v>900</v>
      </c>
      <c r="W155" s="49" t="s">
        <v>900</v>
      </c>
      <c r="X155" s="49" t="s">
        <v>900</v>
      </c>
      <c r="Y155" s="49" t="s">
        <v>909</v>
      </c>
      <c r="Z155" s="49" t="s">
        <v>909</v>
      </c>
      <c r="AA155" s="49" t="s">
        <v>925</v>
      </c>
      <c r="AB155" s="18" t="s">
        <v>919</v>
      </c>
      <c r="AC155" s="49" t="s">
        <v>919</v>
      </c>
      <c r="AD155" s="49" t="s">
        <v>919</v>
      </c>
      <c r="AE155" s="49" t="s">
        <v>919</v>
      </c>
      <c r="AF155" s="49" t="s">
        <v>930</v>
      </c>
      <c r="AG155" s="49" t="s">
        <v>930</v>
      </c>
      <c r="AH155" s="49" t="s">
        <v>936</v>
      </c>
      <c r="AI155" s="18" t="s">
        <v>930</v>
      </c>
      <c r="AJ155" s="68" t="s">
        <v>941</v>
      </c>
      <c r="AK155" s="68"/>
      <c r="AL155" s="68"/>
      <c r="AM155" s="45">
        <f>ROUND(SUM(H155:AL155),2)</f>
        <v>0</v>
      </c>
      <c r="AN155" s="45">
        <f>COUNTIF(H155:AL155,"F")+COUNTIF(H155:AL155,"LV/F")*4/8+COUNTIF(H155:AL155,"F/2")*4/8</f>
        <v>1</v>
      </c>
      <c r="AO155" s="45">
        <f>COUNTIF(H155:AL155,"O")+COUNTIF(H155:AL155,"LV/O")*4/8+COUNTIF(H155:AL155,"O/2")*4/8</f>
        <v>0</v>
      </c>
      <c r="AP155" s="45">
        <f>COUNTIF(H155:AL155,$AP$4)</f>
        <v>24</v>
      </c>
      <c r="AQ155" s="45">
        <f>COUNTIF(H155:AL155,$AQ$4)</f>
        <v>0</v>
      </c>
      <c r="AR155" s="45">
        <f>COUNTIF(H155:AL155,$AR$4)</f>
        <v>0</v>
      </c>
      <c r="AS155" s="45">
        <f>COUNTIF(H155:AL155,"B")+COUNTIF(H155:AL155,"LV/B")*4/8+COUNTIF(H155:AL155,"B/2")*4/8</f>
        <v>0</v>
      </c>
      <c r="AT155" s="45">
        <f>COUNTIF(H155:AL155,"BL")+COUNTIF(H155:AL155,"LV/BL")*4/8+COUNTIF(H155:AL155,"BL/2")*4/8</f>
        <v>0</v>
      </c>
      <c r="AU155" s="45">
        <f>COUNTIF(H155:AL155,$AU$4)</f>
        <v>0</v>
      </c>
      <c r="AV155" s="45">
        <f>COUNTIF(H155:AL155,$AV$4)</f>
        <v>0</v>
      </c>
      <c r="AW155" s="45">
        <f>COUNTIF(H155:AL155,$AW$4)</f>
        <v>4</v>
      </c>
      <c r="AX155" s="45">
        <f>COUNTIF(H155:AL155,$AX$4)</f>
        <v>0</v>
      </c>
      <c r="AY155" s="45">
        <f>COUNTIF(H155:AL155,$AY$4)</f>
        <v>0</v>
      </c>
      <c r="AZ155" s="45">
        <f>COUNTIF(H155:AL155,$AZ$4)</f>
        <v>0</v>
      </c>
      <c r="BA155" s="45">
        <f>COUNTIF(H155:AL155,$BA$4)</f>
        <v>0</v>
      </c>
      <c r="BB155" s="45">
        <f>COUNTIF(H155:AL155,$BB$4)</f>
        <v>0</v>
      </c>
      <c r="BC155" s="45">
        <f>COUNTIF(H155:AL155,$BC$4)</f>
        <v>0</v>
      </c>
      <c r="BD155" s="45">
        <f>COUNTIF(H155:AL155,$BD$4)</f>
        <v>0</v>
      </c>
      <c r="BE155" s="45">
        <f>COUNTIF(H155:AL155,$BE$4)</f>
        <v>0</v>
      </c>
      <c r="BF155" s="45">
        <f>COUNTIF(H155:AL155,$BF$4)</f>
        <v>0</v>
      </c>
      <c r="BG155" s="60" t="str">
        <f>VLOOKUP(B155,[2]Analyse!$A$2:$N$255,6,0)</f>
        <v>正常</v>
      </c>
      <c r="BH155" s="60"/>
      <c r="BI155" s="54"/>
    </row>
    <row r="156" spans="1:61">
      <c r="A156" s="73"/>
      <c r="B156" s="21"/>
      <c r="C156" s="24"/>
      <c r="D156" s="24"/>
      <c r="E156" s="32"/>
      <c r="F156" s="24"/>
      <c r="G156" s="24"/>
      <c r="H156" s="49">
        <v>5.5</v>
      </c>
      <c r="I156" s="49">
        <v>5.5</v>
      </c>
      <c r="J156" s="49">
        <v>5.5</v>
      </c>
      <c r="K156" s="49">
        <v>5.5</v>
      </c>
      <c r="L156" s="49">
        <v>5.5</v>
      </c>
      <c r="M156" s="49"/>
      <c r="N156" s="18">
        <v>5.5</v>
      </c>
      <c r="O156" s="49">
        <v>5.5</v>
      </c>
      <c r="P156" s="49">
        <v>5.5</v>
      </c>
      <c r="Q156" s="49"/>
      <c r="R156" s="49">
        <v>5.5</v>
      </c>
      <c r="S156" s="49">
        <v>5.5</v>
      </c>
      <c r="T156" s="49"/>
      <c r="U156" s="71">
        <v>5.5</v>
      </c>
      <c r="V156" s="49">
        <v>5.5</v>
      </c>
      <c r="W156" s="49">
        <v>5.5</v>
      </c>
      <c r="X156" s="49">
        <v>5.5</v>
      </c>
      <c r="Y156" s="49">
        <v>5.5</v>
      </c>
      <c r="Z156" s="49">
        <v>5.5</v>
      </c>
      <c r="AA156" s="49"/>
      <c r="AB156" s="18">
        <v>5.5</v>
      </c>
      <c r="AC156" s="49">
        <v>5.5</v>
      </c>
      <c r="AD156" s="49">
        <v>5.5</v>
      </c>
      <c r="AE156" s="49">
        <v>5.5</v>
      </c>
      <c r="AF156" s="49">
        <v>5.5</v>
      </c>
      <c r="AG156" s="49">
        <v>5.5</v>
      </c>
      <c r="AH156" s="49"/>
      <c r="AI156" s="18">
        <v>5.5</v>
      </c>
      <c r="AJ156" s="68">
        <v>5.5</v>
      </c>
      <c r="AK156" s="68"/>
      <c r="AL156" s="68"/>
      <c r="AM156" s="46">
        <f>+SUM(H156:AL156)</f>
        <v>132</v>
      </c>
      <c r="AN156" s="46"/>
      <c r="AO156" s="46"/>
      <c r="AP156" s="48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54"/>
      <c r="BH156" s="60" t="str">
        <f>VLOOKUP(B155,[2]Analyse!$A$2:$N$255,5,0)</f>
        <v>N</v>
      </c>
      <c r="BI156" s="54"/>
    </row>
    <row r="157" spans="1:61">
      <c r="A157" s="72">
        <v>77</v>
      </c>
      <c r="B157" s="21" t="s">
        <v>266</v>
      </c>
      <c r="C157" s="21" t="s">
        <v>36</v>
      </c>
      <c r="D157" s="21" t="s">
        <v>37</v>
      </c>
      <c r="E157" s="32" t="str">
        <f>VLOOKUP(B157,[1]Sheet1!$B$5:$I$226,7,0)</f>
        <v>2016/06/07</v>
      </c>
      <c r="F157" s="21" t="s">
        <v>267</v>
      </c>
      <c r="G157" s="22" t="s">
        <v>268</v>
      </c>
      <c r="H157" s="49" t="s">
        <v>848</v>
      </c>
      <c r="I157" s="49" t="s">
        <v>848</v>
      </c>
      <c r="J157" s="49" t="s">
        <v>848</v>
      </c>
      <c r="K157" s="49" t="s">
        <v>861</v>
      </c>
      <c r="L157" s="49" t="s">
        <v>874</v>
      </c>
      <c r="M157" s="49" t="s">
        <v>875</v>
      </c>
      <c r="N157" s="18" t="s">
        <v>870</v>
      </c>
      <c r="O157" s="49" t="s">
        <v>870</v>
      </c>
      <c r="P157" s="49" t="s">
        <v>878</v>
      </c>
      <c r="Q157" s="49" t="s">
        <v>878</v>
      </c>
      <c r="R157" s="49" t="s">
        <v>878</v>
      </c>
      <c r="S157" s="49" t="s">
        <v>878</v>
      </c>
      <c r="T157" s="49" t="s">
        <v>896</v>
      </c>
      <c r="U157" s="71" t="s">
        <v>889</v>
      </c>
      <c r="V157" s="49" t="s">
        <v>899</v>
      </c>
      <c r="W157" s="49" t="s">
        <v>900</v>
      </c>
      <c r="X157" s="49" t="s">
        <v>900</v>
      </c>
      <c r="Y157" s="49" t="s">
        <v>909</v>
      </c>
      <c r="Z157" s="49" t="s">
        <v>909</v>
      </c>
      <c r="AA157" s="49" t="s">
        <v>925</v>
      </c>
      <c r="AB157" s="18" t="s">
        <v>927</v>
      </c>
      <c r="AC157" s="49" t="s">
        <v>919</v>
      </c>
      <c r="AD157" s="49" t="s">
        <v>919</v>
      </c>
      <c r="AE157" s="49" t="s">
        <v>919</v>
      </c>
      <c r="AF157" s="49" t="s">
        <v>930</v>
      </c>
      <c r="AG157" s="49" t="s">
        <v>930</v>
      </c>
      <c r="AH157" s="49" t="s">
        <v>936</v>
      </c>
      <c r="AI157" s="18" t="s">
        <v>931</v>
      </c>
      <c r="AJ157" s="68" t="s">
        <v>941</v>
      </c>
      <c r="AK157" s="68"/>
      <c r="AL157" s="68"/>
      <c r="AM157" s="45">
        <f>ROUND(SUM(H157:AL157),2)</f>
        <v>0</v>
      </c>
      <c r="AN157" s="45">
        <f>COUNTIF(H157:AL157,"F")+COUNTIF(H157:AL157,"LV/F")*4/8+COUNTIF(H157:AL157,"F/2")*4/8</f>
        <v>1.5</v>
      </c>
      <c r="AO157" s="45">
        <f>COUNTIF(H157:AL157,"O")+COUNTIF(H157:AL157,"LV/O")*4/8+COUNTIF(H157:AL157,"O/2")*4/8</f>
        <v>0</v>
      </c>
      <c r="AP157" s="45">
        <f>COUNTIF(H157:AL157,$AP$4)+4/8</f>
        <v>21.5</v>
      </c>
      <c r="AQ157" s="45">
        <f>COUNTIF(H157:AL157,$AQ$4)</f>
        <v>0</v>
      </c>
      <c r="AR157" s="45">
        <f>COUNTIF(H157:AL157,$AR$4)</f>
        <v>0</v>
      </c>
      <c r="AS157" s="45">
        <f>COUNTIF(H157:AL157,"B")+COUNTIF(H157:AL157,"LV/B")*4/8+COUNTIF(H157:AL157,"B/2")*4/8</f>
        <v>0</v>
      </c>
      <c r="AT157" s="45">
        <f>COUNTIF(H157:AL157,"BL")+COUNTIF(H157:AL157,"LV/BL")*4/8+COUNTIF(H157:AL157,"BL/2")*4/8</f>
        <v>1</v>
      </c>
      <c r="AU157" s="45">
        <f>COUNTIF(H157:AL157,$AU$4)</f>
        <v>0</v>
      </c>
      <c r="AV157" s="45">
        <f>COUNTIF(H157:AL157,$AV$4)</f>
        <v>1</v>
      </c>
      <c r="AW157" s="45">
        <f>COUNTIF(H157:AL157,$AW$4)</f>
        <v>4</v>
      </c>
      <c r="AX157" s="45">
        <f>COUNTIF(H157:AL157,$AX$4)</f>
        <v>0</v>
      </c>
      <c r="AY157" s="45">
        <f>COUNTIF(H157:AL157,$AY$4)</f>
        <v>0</v>
      </c>
      <c r="AZ157" s="45">
        <f>COUNTIF(H157:AL157,$AZ$4)</f>
        <v>0</v>
      </c>
      <c r="BA157" s="45">
        <f>COUNTIF(H157:AL157,$BA$4)</f>
        <v>0</v>
      </c>
      <c r="BB157" s="45">
        <f>COUNTIF(H157:AL157,$BB$4)</f>
        <v>0</v>
      </c>
      <c r="BC157" s="45">
        <f>COUNTIF(H157:AL157,$BC$4)</f>
        <v>0</v>
      </c>
      <c r="BD157" s="45">
        <f>COUNTIF(H157:AL157,$BD$4)</f>
        <v>0</v>
      </c>
      <c r="BE157" s="45">
        <f>COUNTIF(H157:AL157,$BE$4)</f>
        <v>0</v>
      </c>
      <c r="BF157" s="45">
        <f>COUNTIF(H157:AL157,$BF$4)</f>
        <v>0</v>
      </c>
      <c r="BG157" s="60" t="str">
        <f>VLOOKUP(B157,[2]Analyse!$A$2:$N$255,6,0)</f>
        <v>正常</v>
      </c>
      <c r="BH157" s="60"/>
      <c r="BI157" s="54"/>
    </row>
    <row r="158" spans="1:61">
      <c r="A158" s="73"/>
      <c r="B158" s="21"/>
      <c r="C158" s="24"/>
      <c r="D158" s="24"/>
      <c r="E158" s="32"/>
      <c r="F158" s="24"/>
      <c r="G158" s="24"/>
      <c r="H158" s="49"/>
      <c r="I158" s="49"/>
      <c r="J158" s="49"/>
      <c r="K158" s="49"/>
      <c r="L158" s="49"/>
      <c r="M158" s="49"/>
      <c r="N158" s="18"/>
      <c r="O158" s="49"/>
      <c r="P158" s="49"/>
      <c r="Q158" s="49"/>
      <c r="R158" s="49"/>
      <c r="S158" s="49"/>
      <c r="T158" s="49"/>
      <c r="U158" s="71"/>
      <c r="V158" s="49"/>
      <c r="W158" s="49"/>
      <c r="X158" s="49"/>
      <c r="Y158" s="49"/>
      <c r="Z158" s="49"/>
      <c r="AA158" s="49"/>
      <c r="AB158" s="18"/>
      <c r="AC158" s="49"/>
      <c r="AD158" s="49"/>
      <c r="AE158" s="49"/>
      <c r="AF158" s="49"/>
      <c r="AG158" s="49"/>
      <c r="AH158" s="49"/>
      <c r="AI158" s="18"/>
      <c r="AJ158" s="68"/>
      <c r="AK158" s="68"/>
      <c r="AL158" s="68"/>
      <c r="AM158" s="46">
        <f>+SUM(H158:AL158)</f>
        <v>0</v>
      </c>
      <c r="AN158" s="46"/>
      <c r="AO158" s="46"/>
      <c r="AP158" s="48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54"/>
      <c r="BH158" s="60" t="str">
        <f>VLOOKUP(B157,[2]Analyse!$A$2:$N$255,5,0)</f>
        <v>GWSI-D</v>
      </c>
      <c r="BI158" s="54"/>
    </row>
    <row r="159" spans="1:61">
      <c r="A159" s="72">
        <v>78</v>
      </c>
      <c r="B159" s="21" t="s">
        <v>269</v>
      </c>
      <c r="C159" s="21" t="s">
        <v>36</v>
      </c>
      <c r="D159" s="21" t="s">
        <v>37</v>
      </c>
      <c r="E159" s="32" t="str">
        <f>VLOOKUP(B159,[1]Sheet1!$B$5:$I$226,7,0)</f>
        <v>2016/07/07</v>
      </c>
      <c r="F159" s="21" t="s">
        <v>270</v>
      </c>
      <c r="G159" s="22" t="s">
        <v>271</v>
      </c>
      <c r="H159" s="49" t="s">
        <v>848</v>
      </c>
      <c r="I159" s="49" t="s">
        <v>848</v>
      </c>
      <c r="J159" s="49" t="s">
        <v>848</v>
      </c>
      <c r="K159" s="49" t="s">
        <v>861</v>
      </c>
      <c r="L159" s="49" t="s">
        <v>870</v>
      </c>
      <c r="M159" s="49" t="s">
        <v>875</v>
      </c>
      <c r="N159" s="18" t="s">
        <v>870</v>
      </c>
      <c r="O159" s="49" t="s">
        <v>870</v>
      </c>
      <c r="P159" s="49" t="s">
        <v>878</v>
      </c>
      <c r="Q159" s="49" t="s">
        <v>878</v>
      </c>
      <c r="R159" s="49" t="s">
        <v>878</v>
      </c>
      <c r="S159" s="49" t="s">
        <v>878</v>
      </c>
      <c r="T159" s="49" t="s">
        <v>896</v>
      </c>
      <c r="U159" s="71" t="s">
        <v>889</v>
      </c>
      <c r="V159" s="49" t="s">
        <v>900</v>
      </c>
      <c r="W159" s="49" t="s">
        <v>900</v>
      </c>
      <c r="X159" s="49" t="s">
        <v>900</v>
      </c>
      <c r="Y159" s="49" t="s">
        <v>909</v>
      </c>
      <c r="Z159" s="49" t="s">
        <v>909</v>
      </c>
      <c r="AA159" s="49" t="s">
        <v>925</v>
      </c>
      <c r="AB159" s="18" t="s">
        <v>920</v>
      </c>
      <c r="AC159" s="49" t="s">
        <v>919</v>
      </c>
      <c r="AD159" s="49" t="s">
        <v>919</v>
      </c>
      <c r="AE159" s="49" t="s">
        <v>919</v>
      </c>
      <c r="AF159" s="49" t="s">
        <v>930</v>
      </c>
      <c r="AG159" s="49" t="s">
        <v>930</v>
      </c>
      <c r="AH159" s="49" t="s">
        <v>936</v>
      </c>
      <c r="AI159" s="18" t="s">
        <v>930</v>
      </c>
      <c r="AJ159" s="68" t="s">
        <v>941</v>
      </c>
      <c r="AK159" s="68"/>
      <c r="AL159" s="68"/>
      <c r="AM159" s="45">
        <f>ROUND(SUM(H159:AL159),2)</f>
        <v>0</v>
      </c>
      <c r="AN159" s="45">
        <f>COUNTIF(H159:AL159,"F")+COUNTIF(H159:AL159,"LV/F")*4/8+COUNTIF(H159:AL159,"F/2")*4/8</f>
        <v>1</v>
      </c>
      <c r="AO159" s="45">
        <f>COUNTIF(H159:AL159,"O")+COUNTIF(H159:AL159,"LV/O")*4/8+COUNTIF(H159:AL159,"O/2")*4/8</f>
        <v>0</v>
      </c>
      <c r="AP159" s="45">
        <f>COUNTIF(H159:AL159,$AP$4)</f>
        <v>24</v>
      </c>
      <c r="AQ159" s="45">
        <f>COUNTIF(H159:AL159,$AQ$4)</f>
        <v>0</v>
      </c>
      <c r="AR159" s="45">
        <f>COUNTIF(H159:AL159,$AR$4)</f>
        <v>0</v>
      </c>
      <c r="AS159" s="45">
        <f>COUNTIF(H159:AL159,"B")+COUNTIF(H159:AL159,"LV/B")*4/8+COUNTIF(H159:AL159,"B/2")*4/8</f>
        <v>0</v>
      </c>
      <c r="AT159" s="45">
        <f>COUNTIF(H159:AL159,"BL")+COUNTIF(H159:AL159,"LV/BL")*4/8+COUNTIF(H159:AL159,"BL/2")*4/8</f>
        <v>0</v>
      </c>
      <c r="AU159" s="45">
        <f>COUNTIF(H159:AL159,$AU$4)</f>
        <v>0</v>
      </c>
      <c r="AV159" s="45">
        <f>COUNTIF(H159:AL159,$AV$4)</f>
        <v>0</v>
      </c>
      <c r="AW159" s="45">
        <f>COUNTIF(H159:AL159,$AW$4)</f>
        <v>4</v>
      </c>
      <c r="AX159" s="45">
        <f>COUNTIF(H159:AL159,$AX$4)</f>
        <v>0</v>
      </c>
      <c r="AY159" s="45">
        <f>COUNTIF(H159:AL159,$AY$4)</f>
        <v>0</v>
      </c>
      <c r="AZ159" s="45">
        <f>COUNTIF(H159:AL159,$AZ$4)</f>
        <v>0</v>
      </c>
      <c r="BA159" s="45">
        <f>COUNTIF(H159:AL159,$BA$4)</f>
        <v>0</v>
      </c>
      <c r="BB159" s="45">
        <f>COUNTIF(H159:AL159,$BB$4)</f>
        <v>0</v>
      </c>
      <c r="BC159" s="45">
        <f>COUNTIF(H159:AL159,$BC$4)</f>
        <v>0</v>
      </c>
      <c r="BD159" s="45">
        <f>COUNTIF(H159:AL159,$BD$4)</f>
        <v>0</v>
      </c>
      <c r="BE159" s="45">
        <f>COUNTIF(H159:AL159,$BE$4)</f>
        <v>0</v>
      </c>
      <c r="BF159" s="45">
        <f>COUNTIF(H159:AL159,$BF$4)</f>
        <v>0</v>
      </c>
      <c r="BG159" s="60" t="str">
        <f>VLOOKUP(B159,[2]Analyse!$A$2:$N$255,6,0)</f>
        <v>正常</v>
      </c>
      <c r="BH159" s="60"/>
      <c r="BI159" s="54"/>
    </row>
    <row r="160" spans="1:61">
      <c r="A160" s="73"/>
      <c r="B160" s="21"/>
      <c r="C160" s="24"/>
      <c r="D160" s="24"/>
      <c r="E160" s="32"/>
      <c r="F160" s="24"/>
      <c r="G160" s="24"/>
      <c r="H160" s="49">
        <v>5.5</v>
      </c>
      <c r="I160" s="49">
        <v>5.5</v>
      </c>
      <c r="J160" s="49">
        <v>5.5</v>
      </c>
      <c r="K160" s="49">
        <v>5.5</v>
      </c>
      <c r="L160" s="49">
        <v>5.5</v>
      </c>
      <c r="M160" s="49"/>
      <c r="N160" s="18">
        <v>5.5</v>
      </c>
      <c r="O160" s="49">
        <v>5.5</v>
      </c>
      <c r="P160" s="49">
        <v>5.5</v>
      </c>
      <c r="Q160" s="49">
        <v>5.5</v>
      </c>
      <c r="R160" s="49">
        <v>5.5</v>
      </c>
      <c r="S160" s="49">
        <v>5.5</v>
      </c>
      <c r="T160" s="49"/>
      <c r="U160" s="71">
        <v>5.5</v>
      </c>
      <c r="V160" s="49">
        <v>5.5</v>
      </c>
      <c r="W160" s="49">
        <v>5.5</v>
      </c>
      <c r="X160" s="49">
        <v>5.5</v>
      </c>
      <c r="Y160" s="49">
        <v>5.5</v>
      </c>
      <c r="Z160" s="49">
        <v>5.5</v>
      </c>
      <c r="AA160" s="49"/>
      <c r="AB160" s="18"/>
      <c r="AC160" s="49">
        <v>5.5</v>
      </c>
      <c r="AD160" s="49">
        <v>5.5</v>
      </c>
      <c r="AE160" s="49">
        <v>5.5</v>
      </c>
      <c r="AF160" s="49">
        <v>5.5</v>
      </c>
      <c r="AG160" s="49">
        <v>5.5</v>
      </c>
      <c r="AH160" s="49"/>
      <c r="AI160" s="18">
        <v>5.5</v>
      </c>
      <c r="AJ160" s="68">
        <v>5.5</v>
      </c>
      <c r="AK160" s="68"/>
      <c r="AL160" s="68"/>
      <c r="AM160" s="46">
        <f>+SUM(H160:AL160)</f>
        <v>132</v>
      </c>
      <c r="AN160" s="46"/>
      <c r="AO160" s="46"/>
      <c r="AP160" s="48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54"/>
      <c r="BH160" s="60" t="str">
        <f>VLOOKUP(B159,[2]Analyse!$A$2:$N$255,5,0)</f>
        <v>N</v>
      </c>
      <c r="BI160" s="54"/>
    </row>
    <row r="161" spans="1:61">
      <c r="A161" s="72">
        <v>79</v>
      </c>
      <c r="B161" s="21" t="s">
        <v>272</v>
      </c>
      <c r="C161" s="21" t="s">
        <v>36</v>
      </c>
      <c r="D161" s="21" t="s">
        <v>37</v>
      </c>
      <c r="E161" s="32" t="str">
        <f>VLOOKUP(B161,[1]Sheet1!$B$5:$I$226,7,0)</f>
        <v>2016/07/09</v>
      </c>
      <c r="F161" s="21" t="s">
        <v>273</v>
      </c>
      <c r="G161" s="22" t="s">
        <v>274</v>
      </c>
      <c r="H161" s="49" t="s">
        <v>848</v>
      </c>
      <c r="I161" s="49" t="s">
        <v>855</v>
      </c>
      <c r="J161" s="49" t="s">
        <v>848</v>
      </c>
      <c r="K161" s="49" t="s">
        <v>861</v>
      </c>
      <c r="L161" s="49" t="s">
        <v>870</v>
      </c>
      <c r="M161" s="49" t="s">
        <v>870</v>
      </c>
      <c r="N161" s="18" t="s">
        <v>870</v>
      </c>
      <c r="O161" s="49" t="s">
        <v>870</v>
      </c>
      <c r="P161" s="49" t="s">
        <v>884</v>
      </c>
      <c r="Q161" s="49" t="s">
        <v>878</v>
      </c>
      <c r="R161" s="49" t="s">
        <v>878</v>
      </c>
      <c r="S161" s="49" t="s">
        <v>878</v>
      </c>
      <c r="T161" s="49" t="s">
        <v>889</v>
      </c>
      <c r="U161" s="71" t="s">
        <v>889</v>
      </c>
      <c r="V161" s="49" t="s">
        <v>900</v>
      </c>
      <c r="W161" s="49" t="s">
        <v>906</v>
      </c>
      <c r="X161" s="49" t="s">
        <v>900</v>
      </c>
      <c r="Y161" s="49" t="s">
        <v>909</v>
      </c>
      <c r="Z161" s="49" t="s">
        <v>909</v>
      </c>
      <c r="AA161" s="49" t="s">
        <v>919</v>
      </c>
      <c r="AB161" s="18" t="s">
        <v>919</v>
      </c>
      <c r="AC161" s="49" t="s">
        <v>919</v>
      </c>
      <c r="AD161" s="49" t="s">
        <v>925</v>
      </c>
      <c r="AE161" s="49" t="s">
        <v>919</v>
      </c>
      <c r="AF161" s="49" t="s">
        <v>930</v>
      </c>
      <c r="AG161" s="49" t="s">
        <v>930</v>
      </c>
      <c r="AH161" s="49" t="s">
        <v>930</v>
      </c>
      <c r="AI161" s="18" t="s">
        <v>930</v>
      </c>
      <c r="AJ161" s="68" t="s">
        <v>941</v>
      </c>
      <c r="AK161" s="68"/>
      <c r="AL161" s="68"/>
      <c r="AM161" s="45">
        <f>ROUND(SUM(H161:AL161),2)</f>
        <v>0</v>
      </c>
      <c r="AN161" s="45">
        <f>COUNTIF(H161:AL161,"F")+COUNTIF(H161:AL161,"LV/F")*4/8+COUNTIF(H161:AL161,"F/2")*4/8</f>
        <v>0</v>
      </c>
      <c r="AO161" s="45">
        <f>COUNTIF(H161:AL161,"O")+COUNTIF(H161:AL161,"LV/O")*4/8+COUNTIF(H161:AL161,"O/2")*4/8</f>
        <v>0</v>
      </c>
      <c r="AP161" s="45">
        <f>COUNTIF(H161:AL161,$AP$4)</f>
        <v>25</v>
      </c>
      <c r="AQ161" s="45">
        <f>COUNTIF(H161:AL161,$AQ$4)</f>
        <v>0</v>
      </c>
      <c r="AR161" s="45">
        <f>COUNTIF(H161:AL161,$AR$4)</f>
        <v>0</v>
      </c>
      <c r="AS161" s="45">
        <f>COUNTIF(H161:AL161,"B")+COUNTIF(H161:AL161,"LV/B")*4/8+COUNTIF(H161:AL161,"B/2")*4/8</f>
        <v>0</v>
      </c>
      <c r="AT161" s="45">
        <f>COUNTIF(H161:AL161,"BL")+COUNTIF(H161:AL161,"LV/BL")*4/8+COUNTIF(H161:AL161,"BL/2")*4/8</f>
        <v>0</v>
      </c>
      <c r="AU161" s="45">
        <f>COUNTIF(H161:AL161,$AU$4)</f>
        <v>0</v>
      </c>
      <c r="AV161" s="45">
        <f>COUNTIF(H161:AL161,$AV$4)</f>
        <v>0</v>
      </c>
      <c r="AW161" s="45">
        <f>COUNTIF(H161:AL161,$AW$4)</f>
        <v>4</v>
      </c>
      <c r="AX161" s="45">
        <f>COUNTIF(H161:AL161,$AX$4)</f>
        <v>0</v>
      </c>
      <c r="AY161" s="45">
        <f>COUNTIF(H161:AL161,$AY$4)</f>
        <v>0</v>
      </c>
      <c r="AZ161" s="45">
        <f>COUNTIF(H161:AL161,$AZ$4)</f>
        <v>0</v>
      </c>
      <c r="BA161" s="45">
        <f>COUNTIF(H161:AL161,$BA$4)</f>
        <v>0</v>
      </c>
      <c r="BB161" s="45">
        <f>COUNTIF(H161:AL161,$BB$4)</f>
        <v>0</v>
      </c>
      <c r="BC161" s="45">
        <f>COUNTIF(H161:AL161,$BC$4)</f>
        <v>0</v>
      </c>
      <c r="BD161" s="45">
        <f>COUNTIF(H161:AL161,$BD$4)</f>
        <v>0</v>
      </c>
      <c r="BE161" s="45">
        <f>COUNTIF(H161:AL161,$BE$4)</f>
        <v>0</v>
      </c>
      <c r="BF161" s="45">
        <f>COUNTIF(H161:AL161,$BF$4)</f>
        <v>0</v>
      </c>
      <c r="BG161" s="60" t="str">
        <f>VLOOKUP(B161,[2]Analyse!$A$2:$N$255,6,0)</f>
        <v>正常</v>
      </c>
      <c r="BH161" s="60"/>
      <c r="BI161" s="54"/>
    </row>
    <row r="162" spans="1:61">
      <c r="A162" s="73"/>
      <c r="B162" s="21"/>
      <c r="C162" s="24"/>
      <c r="D162" s="24"/>
      <c r="E162" s="32"/>
      <c r="F162" s="24"/>
      <c r="G162" s="24"/>
      <c r="H162" s="49"/>
      <c r="I162" s="49"/>
      <c r="J162" s="49"/>
      <c r="K162" s="49"/>
      <c r="L162" s="49"/>
      <c r="M162" s="49"/>
      <c r="N162" s="18"/>
      <c r="O162" s="49"/>
      <c r="P162" s="49"/>
      <c r="Q162" s="49"/>
      <c r="R162" s="49"/>
      <c r="S162" s="49"/>
      <c r="T162" s="49"/>
      <c r="U162" s="71"/>
      <c r="V162" s="49"/>
      <c r="W162" s="49"/>
      <c r="X162" s="49"/>
      <c r="Y162" s="49"/>
      <c r="Z162" s="49"/>
      <c r="AA162" s="49"/>
      <c r="AB162" s="18"/>
      <c r="AC162" s="49"/>
      <c r="AD162" s="49"/>
      <c r="AE162" s="49"/>
      <c r="AF162" s="49"/>
      <c r="AG162" s="49"/>
      <c r="AH162" s="49"/>
      <c r="AI162" s="18"/>
      <c r="AJ162" s="68"/>
      <c r="AK162" s="68"/>
      <c r="AL162" s="68"/>
      <c r="AM162" s="46">
        <f>+SUM(H162:AL162)</f>
        <v>0</v>
      </c>
      <c r="AN162" s="46"/>
      <c r="AO162" s="46"/>
      <c r="AP162" s="48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54"/>
      <c r="BH162" s="60" t="str">
        <f>VLOOKUP(B161,[2]Analyse!$A$2:$N$255,5,0)</f>
        <v>GWSI-D</v>
      </c>
      <c r="BI162" s="54"/>
    </row>
    <row r="163" spans="1:61">
      <c r="A163" s="72">
        <v>80</v>
      </c>
      <c r="B163" s="21" t="s">
        <v>275</v>
      </c>
      <c r="C163" s="21" t="s">
        <v>36</v>
      </c>
      <c r="D163" s="21" t="s">
        <v>37</v>
      </c>
      <c r="E163" s="32" t="str">
        <f>VLOOKUP(B163,[1]Sheet1!$B$5:$I$226,7,0)</f>
        <v>2016/07/27</v>
      </c>
      <c r="F163" s="21" t="s">
        <v>276</v>
      </c>
      <c r="G163" s="22" t="s">
        <v>277</v>
      </c>
      <c r="H163" s="49" t="s">
        <v>848</v>
      </c>
      <c r="I163" s="49" t="s">
        <v>848</v>
      </c>
      <c r="J163" s="49" t="s">
        <v>848</v>
      </c>
      <c r="K163" s="49" t="s">
        <v>861</v>
      </c>
      <c r="L163" s="49" t="s">
        <v>870</v>
      </c>
      <c r="M163" s="49" t="s">
        <v>875</v>
      </c>
      <c r="N163" s="18" t="s">
        <v>870</v>
      </c>
      <c r="O163" s="49" t="s">
        <v>871</v>
      </c>
      <c r="P163" s="49" t="s">
        <v>878</v>
      </c>
      <c r="Q163" s="49" t="s">
        <v>878</v>
      </c>
      <c r="R163" s="49" t="s">
        <v>878</v>
      </c>
      <c r="S163" s="49" t="s">
        <v>878</v>
      </c>
      <c r="T163" s="49" t="s">
        <v>896</v>
      </c>
      <c r="U163" s="71" t="s">
        <v>889</v>
      </c>
      <c r="V163" s="49" t="s">
        <v>900</v>
      </c>
      <c r="W163" s="49" t="s">
        <v>900</v>
      </c>
      <c r="X163" s="49" t="s">
        <v>900</v>
      </c>
      <c r="Y163" s="49" t="s">
        <v>909</v>
      </c>
      <c r="Z163" s="49" t="s">
        <v>909</v>
      </c>
      <c r="AA163" s="49" t="s">
        <v>925</v>
      </c>
      <c r="AB163" s="18" t="s">
        <v>919</v>
      </c>
      <c r="AC163" s="49" t="s">
        <v>919</v>
      </c>
      <c r="AD163" s="49" t="s">
        <v>919</v>
      </c>
      <c r="AE163" s="49" t="s">
        <v>920</v>
      </c>
      <c r="AF163" s="49" t="s">
        <v>930</v>
      </c>
      <c r="AG163" s="49" t="s">
        <v>930</v>
      </c>
      <c r="AH163" s="49" t="s">
        <v>936</v>
      </c>
      <c r="AI163" s="18" t="s">
        <v>930</v>
      </c>
      <c r="AJ163" s="68" t="s">
        <v>944</v>
      </c>
      <c r="AK163" s="68"/>
      <c r="AL163" s="68"/>
      <c r="AM163" s="45">
        <f>ROUND(SUM(H163:AL163),2)</f>
        <v>0</v>
      </c>
      <c r="AN163" s="45">
        <f>COUNTIF(H163:AL163,"F")+COUNTIF(H163:AL163,"LV/F")*4/8+COUNTIF(H163:AL163,"F/2")*4/8</f>
        <v>3</v>
      </c>
      <c r="AO163" s="45">
        <f>COUNTIF(H163:AL163,"O")+COUNTIF(H163:AL163,"LV/O")*4/8+COUNTIF(H163:AL163,"O/2")*4/8</f>
        <v>0</v>
      </c>
      <c r="AP163" s="45">
        <f>COUNTIF(H163:AL163,$AP$4)</f>
        <v>22</v>
      </c>
      <c r="AQ163" s="45">
        <f>COUNTIF(H163:AL163,$AQ$4)</f>
        <v>0</v>
      </c>
      <c r="AR163" s="45">
        <f>COUNTIF(H163:AL163,$AR$4)</f>
        <v>0</v>
      </c>
      <c r="AS163" s="45">
        <f>COUNTIF(H163:AL163,"B")+COUNTIF(H163:AL163,"LV/B")*4/8+COUNTIF(H163:AL163,"B/2")*4/8</f>
        <v>0</v>
      </c>
      <c r="AT163" s="45">
        <f>COUNTIF(H163:AL163,"BL")+COUNTIF(H163:AL163,"LV/BL")*4/8+COUNTIF(H163:AL163,"BL/2")*4/8</f>
        <v>0</v>
      </c>
      <c r="AU163" s="45">
        <f>COUNTIF(H163:AL163,$AU$4)</f>
        <v>0</v>
      </c>
      <c r="AV163" s="45">
        <f>COUNTIF(H163:AL163,$AV$4)</f>
        <v>0</v>
      </c>
      <c r="AW163" s="45">
        <f>COUNTIF(H163:AL163,$AW$4)</f>
        <v>4</v>
      </c>
      <c r="AX163" s="45">
        <f>COUNTIF(H163:AL163,$AX$4)</f>
        <v>0</v>
      </c>
      <c r="AY163" s="45">
        <f>COUNTIF(H163:AL163,$AY$4)</f>
        <v>0</v>
      </c>
      <c r="AZ163" s="45">
        <f>COUNTIF(H163:AL163,$AZ$4)</f>
        <v>0</v>
      </c>
      <c r="BA163" s="45">
        <f>COUNTIF(H163:AL163,$BA$4)</f>
        <v>0</v>
      </c>
      <c r="BB163" s="45">
        <f>COUNTIF(H163:AL163,$BB$4)</f>
        <v>0</v>
      </c>
      <c r="BC163" s="45">
        <f>COUNTIF(H163:AL163,$BC$4)</f>
        <v>0</v>
      </c>
      <c r="BD163" s="45">
        <f>COUNTIF(H163:AL163,$BD$4)</f>
        <v>0</v>
      </c>
      <c r="BE163" s="45">
        <f>COUNTIF(H163:AL163,$BE$4)</f>
        <v>0</v>
      </c>
      <c r="BF163" s="45">
        <f>COUNTIF(H163:AL163,$BF$4)</f>
        <v>0</v>
      </c>
      <c r="BG163" s="60" t="str">
        <f>VLOOKUP(B163,[2]Analyse!$A$2:$N$255,6,0)</f>
        <v>年休假</v>
      </c>
      <c r="BH163" s="60"/>
      <c r="BI163" s="54"/>
    </row>
    <row r="164" spans="1:61">
      <c r="A164" s="73"/>
      <c r="B164" s="21"/>
      <c r="C164" s="24"/>
      <c r="D164" s="24"/>
      <c r="E164" s="32"/>
      <c r="F164" s="24"/>
      <c r="G164" s="24"/>
      <c r="H164" s="49"/>
      <c r="I164" s="49"/>
      <c r="J164" s="49"/>
      <c r="K164" s="49"/>
      <c r="L164" s="49"/>
      <c r="M164" s="49"/>
      <c r="N164" s="18"/>
      <c r="O164" s="49"/>
      <c r="P164" s="49"/>
      <c r="Q164" s="49"/>
      <c r="R164" s="49"/>
      <c r="S164" s="49"/>
      <c r="T164" s="49"/>
      <c r="U164" s="71"/>
      <c r="V164" s="49"/>
      <c r="W164" s="49"/>
      <c r="X164" s="49"/>
      <c r="Y164" s="49"/>
      <c r="Z164" s="49"/>
      <c r="AA164" s="49"/>
      <c r="AB164" s="18"/>
      <c r="AC164" s="49"/>
      <c r="AD164" s="49"/>
      <c r="AE164" s="49"/>
      <c r="AF164" s="49"/>
      <c r="AG164" s="49"/>
      <c r="AH164" s="49"/>
      <c r="AI164" s="18"/>
      <c r="AJ164" s="68"/>
      <c r="AK164" s="68"/>
      <c r="AL164" s="68"/>
      <c r="AM164" s="46">
        <f>+SUM(H164:AL164)</f>
        <v>0</v>
      </c>
      <c r="AN164" s="46"/>
      <c r="AO164" s="46"/>
      <c r="AP164" s="48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54"/>
      <c r="BH164" s="60" t="str">
        <f>VLOOKUP(B163,[2]Analyse!$A$2:$N$255,5,0)</f>
        <v>GWSI-D</v>
      </c>
      <c r="BI164" s="54"/>
    </row>
    <row r="165" spans="1:61">
      <c r="A165" s="72">
        <v>81</v>
      </c>
      <c r="B165" s="21" t="s">
        <v>278</v>
      </c>
      <c r="C165" s="21" t="s">
        <v>36</v>
      </c>
      <c r="D165" s="21" t="s">
        <v>37</v>
      </c>
      <c r="E165" s="32" t="str">
        <f>VLOOKUP(B165,[1]Sheet1!$B$5:$I$226,7,0)</f>
        <v>2016/08/04</v>
      </c>
      <c r="F165" s="21" t="s">
        <v>279</v>
      </c>
      <c r="G165" s="22" t="s">
        <v>280</v>
      </c>
      <c r="H165" s="49" t="s">
        <v>855</v>
      </c>
      <c r="I165" s="49" t="s">
        <v>848</v>
      </c>
      <c r="J165" s="49" t="s">
        <v>848</v>
      </c>
      <c r="K165" s="49" t="s">
        <v>861</v>
      </c>
      <c r="L165" s="49" t="s">
        <v>870</v>
      </c>
      <c r="M165" s="49" t="s">
        <v>870</v>
      </c>
      <c r="N165" s="18" t="s">
        <v>870</v>
      </c>
      <c r="O165" s="49" t="s">
        <v>875</v>
      </c>
      <c r="P165" s="49" t="s">
        <v>878</v>
      </c>
      <c r="Q165" s="49" t="s">
        <v>878</v>
      </c>
      <c r="R165" s="49" t="s">
        <v>878</v>
      </c>
      <c r="S165" s="49" t="s">
        <v>878</v>
      </c>
      <c r="T165" s="49" t="s">
        <v>889</v>
      </c>
      <c r="U165" s="71" t="s">
        <v>889</v>
      </c>
      <c r="V165" s="49" t="s">
        <v>906</v>
      </c>
      <c r="W165" s="49" t="s">
        <v>900</v>
      </c>
      <c r="X165" s="49" t="s">
        <v>900</v>
      </c>
      <c r="Y165" s="49" t="s">
        <v>909</v>
      </c>
      <c r="Z165" s="49" t="s">
        <v>909</v>
      </c>
      <c r="AA165" s="49" t="s">
        <v>919</v>
      </c>
      <c r="AB165" s="18" t="s">
        <v>920</v>
      </c>
      <c r="AC165" s="49" t="s">
        <v>925</v>
      </c>
      <c r="AD165" s="49" t="s">
        <v>918</v>
      </c>
      <c r="AE165" s="49" t="s">
        <v>919</v>
      </c>
      <c r="AF165" s="49" t="s">
        <v>930</v>
      </c>
      <c r="AG165" s="49" t="s">
        <v>930</v>
      </c>
      <c r="AH165" s="49" t="s">
        <v>930</v>
      </c>
      <c r="AI165" s="18" t="s">
        <v>930</v>
      </c>
      <c r="AJ165" s="68" t="s">
        <v>948</v>
      </c>
      <c r="AK165" s="68"/>
      <c r="AL165" s="68"/>
      <c r="AM165" s="45">
        <f>ROUND(SUM(H165:AL165),2)</f>
        <v>0</v>
      </c>
      <c r="AN165" s="45">
        <f>COUNTIF(H165:AL165,"F")+COUNTIF(H165:AL165,"LV/F")*4/8+COUNTIF(H165:AL165,"F/2")*4/8</f>
        <v>1.5</v>
      </c>
      <c r="AO165" s="45">
        <f>COUNTIF(H165:AL165,"O")+COUNTIF(H165:AL165,"LV/O")*4/8+COUNTIF(H165:AL165,"O/2")*4/8</f>
        <v>0</v>
      </c>
      <c r="AP165" s="45">
        <f>COUNTIF(H165:AL165,$AP$4)+4/8</f>
        <v>22.5</v>
      </c>
      <c r="AQ165" s="45">
        <f>COUNTIF(H165:AL165,$AQ$4)</f>
        <v>0</v>
      </c>
      <c r="AR165" s="45">
        <f>COUNTIF(H165:AL165,$AR$4)</f>
        <v>0</v>
      </c>
      <c r="AS165" s="45">
        <f>COUNTIF(H165:AL165,"B")+COUNTIF(H165:AL165,"LV/B")*4/8+COUNTIF(H165:AL165,"B/2")*4/8</f>
        <v>0</v>
      </c>
      <c r="AT165" s="45">
        <f>COUNTIF(H165:AL165,"BL")+COUNTIF(H165:AL165,"LV/BL")*4/8+COUNTIF(H165:AL165,"BL/2")*4/8</f>
        <v>0</v>
      </c>
      <c r="AU165" s="45">
        <f>COUNTIF(H165:AL165,$AU$4)</f>
        <v>0</v>
      </c>
      <c r="AV165" s="45">
        <f>COUNTIF(H165:AL165,$AV$4)</f>
        <v>0</v>
      </c>
      <c r="AW165" s="45">
        <f>COUNTIF(H165:AL165,$AW$4)</f>
        <v>5</v>
      </c>
      <c r="AX165" s="45">
        <f>COUNTIF(H165:AL165,$AX$4)</f>
        <v>0</v>
      </c>
      <c r="AY165" s="45">
        <f>COUNTIF(H165:AL165,$AY$4)</f>
        <v>0</v>
      </c>
      <c r="AZ165" s="45">
        <f>COUNTIF(H165:AL165,$AZ$4)</f>
        <v>0</v>
      </c>
      <c r="BA165" s="45">
        <f>COUNTIF(H165:AL165,$BA$4)</f>
        <v>0</v>
      </c>
      <c r="BB165" s="45">
        <f>COUNTIF(H165:AL165,$BB$4)</f>
        <v>0</v>
      </c>
      <c r="BC165" s="45">
        <f>COUNTIF(H165:AL165,$BC$4)</f>
        <v>0</v>
      </c>
      <c r="BD165" s="45">
        <f>COUNTIF(H165:AL165,$BD$4)</f>
        <v>0</v>
      </c>
      <c r="BE165" s="45">
        <f>COUNTIF(H165:AL165,$BE$4)</f>
        <v>0</v>
      </c>
      <c r="BF165" s="45">
        <f>COUNTIF(H165:AL165,$BF$4)</f>
        <v>0</v>
      </c>
      <c r="BG165" s="60" t="str">
        <f>VLOOKUP(B165,[2]Analyse!$A$2:$N$255,6,0)</f>
        <v>輪班休息</v>
      </c>
      <c r="BH165" s="60"/>
      <c r="BI165" s="54"/>
    </row>
    <row r="166" spans="1:61">
      <c r="A166" s="73"/>
      <c r="B166" s="21"/>
      <c r="C166" s="24"/>
      <c r="D166" s="24"/>
      <c r="E166" s="32"/>
      <c r="F166" s="24"/>
      <c r="G166" s="24"/>
      <c r="H166" s="49"/>
      <c r="I166" s="49"/>
      <c r="J166" s="49"/>
      <c r="K166" s="49"/>
      <c r="L166" s="49"/>
      <c r="M166" s="49"/>
      <c r="N166" s="18"/>
      <c r="O166" s="49"/>
      <c r="P166" s="49"/>
      <c r="Q166" s="49"/>
      <c r="R166" s="49"/>
      <c r="S166" s="49"/>
      <c r="T166" s="49"/>
      <c r="U166" s="71"/>
      <c r="V166" s="49"/>
      <c r="W166" s="49"/>
      <c r="X166" s="49"/>
      <c r="Y166" s="49"/>
      <c r="Z166" s="49"/>
      <c r="AA166" s="49"/>
      <c r="AB166" s="18"/>
      <c r="AC166" s="49"/>
      <c r="AD166" s="49"/>
      <c r="AE166" s="49"/>
      <c r="AF166" s="49"/>
      <c r="AG166" s="49"/>
      <c r="AH166" s="49"/>
      <c r="AI166" s="18"/>
      <c r="AJ166" s="68"/>
      <c r="AK166" s="68"/>
      <c r="AL166" s="68"/>
      <c r="AM166" s="46">
        <f>+SUM(H166:AL166)</f>
        <v>0</v>
      </c>
      <c r="AN166" s="46"/>
      <c r="AO166" s="46"/>
      <c r="AP166" s="48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54"/>
      <c r="BH166" s="60" t="str">
        <f>VLOOKUP(B165,[2]Analyse!$A$2:$N$255,5,0)</f>
        <v>GWSI-D</v>
      </c>
      <c r="BI166" s="54"/>
    </row>
    <row r="167" spans="1:61">
      <c r="A167" s="72">
        <v>82</v>
      </c>
      <c r="B167" s="21" t="s">
        <v>281</v>
      </c>
      <c r="C167" s="21" t="s">
        <v>36</v>
      </c>
      <c r="D167" s="21" t="s">
        <v>37</v>
      </c>
      <c r="E167" s="32" t="str">
        <f>VLOOKUP(B167,[1]Sheet1!$B$5:$I$226,7,0)</f>
        <v>2016/08/04</v>
      </c>
      <c r="F167" s="21" t="s">
        <v>282</v>
      </c>
      <c r="G167" s="22" t="s">
        <v>283</v>
      </c>
      <c r="H167" s="49" t="s">
        <v>848</v>
      </c>
      <c r="I167" s="49" t="s">
        <v>848</v>
      </c>
      <c r="J167" s="49" t="s">
        <v>848</v>
      </c>
      <c r="K167" s="49" t="s">
        <v>861</v>
      </c>
      <c r="L167" s="49" t="s">
        <v>875</v>
      </c>
      <c r="M167" s="49" t="s">
        <v>870</v>
      </c>
      <c r="N167" s="18" t="s">
        <v>870</v>
      </c>
      <c r="O167" s="49" t="s">
        <v>870</v>
      </c>
      <c r="P167" s="49" t="s">
        <v>878</v>
      </c>
      <c r="Q167" s="49" t="s">
        <v>878</v>
      </c>
      <c r="R167" s="49" t="s">
        <v>878</v>
      </c>
      <c r="S167" s="49" t="s">
        <v>884</v>
      </c>
      <c r="T167" s="49" t="s">
        <v>889</v>
      </c>
      <c r="U167" s="71" t="s">
        <v>889</v>
      </c>
      <c r="V167" s="49" t="s">
        <v>900</v>
      </c>
      <c r="W167" s="49" t="s">
        <v>900</v>
      </c>
      <c r="X167" s="49" t="s">
        <v>900</v>
      </c>
      <c r="Y167" s="49" t="s">
        <v>909</v>
      </c>
      <c r="Z167" s="49" t="s">
        <v>914</v>
      </c>
      <c r="AA167" s="49" t="s">
        <v>918</v>
      </c>
      <c r="AB167" s="18" t="s">
        <v>919</v>
      </c>
      <c r="AC167" s="49" t="s">
        <v>919</v>
      </c>
      <c r="AD167" s="49" t="s">
        <v>919</v>
      </c>
      <c r="AE167" s="49" t="s">
        <v>919</v>
      </c>
      <c r="AF167" s="49" t="s">
        <v>930</v>
      </c>
      <c r="AG167" s="49" t="s">
        <v>936</v>
      </c>
      <c r="AH167" s="49" t="s">
        <v>930</v>
      </c>
      <c r="AI167" s="18" t="s">
        <v>930</v>
      </c>
      <c r="AJ167" s="68" t="s">
        <v>941</v>
      </c>
      <c r="AK167" s="68"/>
      <c r="AL167" s="68"/>
      <c r="AM167" s="45">
        <f>ROUND(SUM(H167:AL167),2)</f>
        <v>0</v>
      </c>
      <c r="AN167" s="45">
        <f>COUNTIF(H167:AL167,"F")+COUNTIF(H167:AL167,"LV/F")*4/8+COUNTIF(H167:AL167,"F/2")*4/8</f>
        <v>0.5</v>
      </c>
      <c r="AO167" s="45">
        <f>COUNTIF(H167:AL167,"O")+COUNTIF(H167:AL167,"LV/O")*4/8+COUNTIF(H167:AL167,"O/2")*4/8</f>
        <v>0</v>
      </c>
      <c r="AP167" s="45">
        <f>COUNTIF(H167:AL167,$AP$4)+4/8</f>
        <v>24.5</v>
      </c>
      <c r="AQ167" s="45">
        <f>COUNTIF(H167:AL167,$AQ$4)</f>
        <v>0</v>
      </c>
      <c r="AR167" s="45">
        <f>COUNTIF(H167:AL167,$AR$4)</f>
        <v>0</v>
      </c>
      <c r="AS167" s="45">
        <f>COUNTIF(H167:AL167,"B")+COUNTIF(H167:AL167,"LV/B")*4/8+COUNTIF(H167:AL167,"B/2")*4/8</f>
        <v>0</v>
      </c>
      <c r="AT167" s="45">
        <f>COUNTIF(H167:AL167,"BL")+COUNTIF(H167:AL167,"LV/BL")*4/8+COUNTIF(H167:AL167,"BL/2")*4/8</f>
        <v>0</v>
      </c>
      <c r="AU167" s="45">
        <f>COUNTIF(H167:AL167,$AU$4)</f>
        <v>0</v>
      </c>
      <c r="AV167" s="45">
        <f>COUNTIF(H167:AL167,$AV$4)</f>
        <v>0</v>
      </c>
      <c r="AW167" s="45">
        <f>COUNTIF(H167:AL167,$AW$4)</f>
        <v>4</v>
      </c>
      <c r="AX167" s="45">
        <f>COUNTIF(H167:AL167,$AX$4)</f>
        <v>0</v>
      </c>
      <c r="AY167" s="45">
        <f>COUNTIF(H167:AL167,$AY$4)</f>
        <v>0</v>
      </c>
      <c r="AZ167" s="45">
        <f>COUNTIF(H167:AL167,$AZ$4)</f>
        <v>0</v>
      </c>
      <c r="BA167" s="45">
        <f>COUNTIF(H167:AL167,$BA$4)</f>
        <v>0</v>
      </c>
      <c r="BB167" s="45">
        <f>COUNTIF(H167:AL167,$BB$4)</f>
        <v>0</v>
      </c>
      <c r="BC167" s="45">
        <f>COUNTIF(H167:AL167,$BC$4)</f>
        <v>0</v>
      </c>
      <c r="BD167" s="45">
        <f>COUNTIF(H167:AL167,$BD$4)</f>
        <v>0</v>
      </c>
      <c r="BE167" s="45">
        <f>COUNTIF(H167:AL167,$BE$4)</f>
        <v>0</v>
      </c>
      <c r="BF167" s="45">
        <f>COUNTIF(H167:AL167,$BF$4)</f>
        <v>0</v>
      </c>
      <c r="BG167" s="60" t="str">
        <f>VLOOKUP(B167,[2]Analyse!$A$2:$N$255,6,0)</f>
        <v>正常</v>
      </c>
      <c r="BH167" s="60"/>
      <c r="BI167" s="54"/>
    </row>
    <row r="168" spans="1:61">
      <c r="A168" s="73"/>
      <c r="B168" s="21"/>
      <c r="C168" s="24"/>
      <c r="D168" s="24"/>
      <c r="E168" s="32"/>
      <c r="F168" s="24"/>
      <c r="G168" s="24"/>
      <c r="H168" s="49"/>
      <c r="I168" s="49"/>
      <c r="J168" s="49"/>
      <c r="K168" s="49"/>
      <c r="L168" s="49"/>
      <c r="M168" s="49"/>
      <c r="N168" s="18"/>
      <c r="O168" s="49"/>
      <c r="P168" s="49"/>
      <c r="Q168" s="49"/>
      <c r="R168" s="49"/>
      <c r="S168" s="49"/>
      <c r="T168" s="49"/>
      <c r="U168" s="71"/>
      <c r="V168" s="49"/>
      <c r="W168" s="49"/>
      <c r="X168" s="49"/>
      <c r="Y168" s="49"/>
      <c r="Z168" s="49"/>
      <c r="AA168" s="49"/>
      <c r="AB168" s="18"/>
      <c r="AC168" s="49"/>
      <c r="AD168" s="49"/>
      <c r="AE168" s="49"/>
      <c r="AF168" s="49"/>
      <c r="AG168" s="49"/>
      <c r="AH168" s="49"/>
      <c r="AI168" s="18"/>
      <c r="AJ168" s="68"/>
      <c r="AK168" s="68"/>
      <c r="AL168" s="68"/>
      <c r="AM168" s="46">
        <f>+SUM(H168:AL168)</f>
        <v>0</v>
      </c>
      <c r="AN168" s="46"/>
      <c r="AO168" s="46"/>
      <c r="AP168" s="48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54"/>
      <c r="BH168" s="60" t="str">
        <f>VLOOKUP(B167,[2]Analyse!$A$2:$N$255,5,0)</f>
        <v>GWSI-D</v>
      </c>
      <c r="BI168" s="54"/>
    </row>
    <row r="169" spans="1:61">
      <c r="A169" s="72">
        <v>83</v>
      </c>
      <c r="B169" s="21" t="s">
        <v>284</v>
      </c>
      <c r="C169" s="21" t="s">
        <v>36</v>
      </c>
      <c r="D169" s="21" t="s">
        <v>37</v>
      </c>
      <c r="E169" s="32" t="str">
        <f>VLOOKUP(B169,[1]Sheet1!$B$5:$I$226,7,0)</f>
        <v>2016/08/10</v>
      </c>
      <c r="F169" s="21" t="s">
        <v>285</v>
      </c>
      <c r="G169" s="22" t="s">
        <v>286</v>
      </c>
      <c r="H169" s="49" t="s">
        <v>848</v>
      </c>
      <c r="I169" s="49" t="s">
        <v>848</v>
      </c>
      <c r="J169" s="49" t="s">
        <v>855</v>
      </c>
      <c r="K169" s="49" t="s">
        <v>861</v>
      </c>
      <c r="L169" s="49" t="s">
        <v>870</v>
      </c>
      <c r="M169" s="49" t="s">
        <v>870</v>
      </c>
      <c r="N169" s="18" t="s">
        <v>870</v>
      </c>
      <c r="O169" s="49" t="s">
        <v>870</v>
      </c>
      <c r="P169" s="49" t="s">
        <v>878</v>
      </c>
      <c r="Q169" s="49" t="s">
        <v>884</v>
      </c>
      <c r="R169" s="49" t="s">
        <v>878</v>
      </c>
      <c r="S169" s="49" t="s">
        <v>878</v>
      </c>
      <c r="T169" s="49" t="s">
        <v>889</v>
      </c>
      <c r="U169" s="71" t="s">
        <v>889</v>
      </c>
      <c r="V169" s="49" t="s">
        <v>900</v>
      </c>
      <c r="W169" s="49" t="s">
        <v>900</v>
      </c>
      <c r="X169" s="49" t="s">
        <v>906</v>
      </c>
      <c r="Y169" s="49" t="s">
        <v>909</v>
      </c>
      <c r="Z169" s="49" t="s">
        <v>909</v>
      </c>
      <c r="AA169" s="49" t="s">
        <v>919</v>
      </c>
      <c r="AB169" s="18" t="s">
        <v>919</v>
      </c>
      <c r="AC169" s="49" t="s">
        <v>919</v>
      </c>
      <c r="AD169" s="49" t="s">
        <v>919</v>
      </c>
      <c r="AE169" s="49" t="s">
        <v>925</v>
      </c>
      <c r="AF169" s="49" t="s">
        <v>930</v>
      </c>
      <c r="AG169" s="49" t="s">
        <v>930</v>
      </c>
      <c r="AH169" s="49" t="s">
        <v>931</v>
      </c>
      <c r="AI169" s="18" t="s">
        <v>930</v>
      </c>
      <c r="AJ169" s="68" t="s">
        <v>941</v>
      </c>
      <c r="AK169" s="68"/>
      <c r="AL169" s="68"/>
      <c r="AM169" s="45">
        <f>ROUND(SUM(H169:AL169),2)</f>
        <v>0</v>
      </c>
      <c r="AN169" s="45">
        <f>COUNTIF(H169:AL169,"F")+COUNTIF(H169:AL169,"LV/F")*4/8+COUNTIF(H169:AL169,"F/2")*4/8</f>
        <v>1</v>
      </c>
      <c r="AO169" s="45">
        <f>COUNTIF(H169:AL169,"O")+COUNTIF(H169:AL169,"LV/O")*4/8+COUNTIF(H169:AL169,"O/2")*4/8</f>
        <v>0</v>
      </c>
      <c r="AP169" s="45">
        <f>COUNTIF(H169:AL169,$AP$4)</f>
        <v>24</v>
      </c>
      <c r="AQ169" s="45">
        <f>COUNTIF(H169:AL169,$AQ$4)</f>
        <v>0</v>
      </c>
      <c r="AR169" s="45">
        <f>COUNTIF(H169:AL169,$AR$4)</f>
        <v>0</v>
      </c>
      <c r="AS169" s="45">
        <f>COUNTIF(H169:AL169,"B")+COUNTIF(H169:AL169,"LV/B")*4/8+COUNTIF(H169:AL169,"B/2")*4/8</f>
        <v>0</v>
      </c>
      <c r="AT169" s="45">
        <f>COUNTIF(H169:AL169,"BL")+COUNTIF(H169:AL169,"LV/BL")*4/8+COUNTIF(H169:AL169,"BL/2")*4/8</f>
        <v>0</v>
      </c>
      <c r="AU169" s="45">
        <f>COUNTIF(H169:AL169,$AU$4)</f>
        <v>0</v>
      </c>
      <c r="AV169" s="45">
        <f>COUNTIF(H169:AL169,$AV$4)</f>
        <v>0</v>
      </c>
      <c r="AW169" s="45">
        <f>COUNTIF(H169:AL169,$AW$4)</f>
        <v>4</v>
      </c>
      <c r="AX169" s="45">
        <f>COUNTIF(H169:AL169,$AX$4)</f>
        <v>0</v>
      </c>
      <c r="AY169" s="45">
        <f>COUNTIF(H169:AL169,$AY$4)</f>
        <v>0</v>
      </c>
      <c r="AZ169" s="45">
        <f>COUNTIF(H169:AL169,$AZ$4)</f>
        <v>0</v>
      </c>
      <c r="BA169" s="45">
        <f>COUNTIF(H169:AL169,$BA$4)</f>
        <v>0</v>
      </c>
      <c r="BB169" s="45">
        <f>COUNTIF(H169:AL169,$BB$4)</f>
        <v>0</v>
      </c>
      <c r="BC169" s="45">
        <f>COUNTIF(H169:AL169,$BC$4)</f>
        <v>0</v>
      </c>
      <c r="BD169" s="45">
        <f>COUNTIF(H169:AL169,$BD$4)</f>
        <v>0</v>
      </c>
      <c r="BE169" s="45">
        <f>COUNTIF(H169:AL169,$BE$4)</f>
        <v>0</v>
      </c>
      <c r="BF169" s="45">
        <f>COUNTIF(H169:AL169,$BF$4)</f>
        <v>0</v>
      </c>
      <c r="BG169" s="60" t="str">
        <f>VLOOKUP(B169,[2]Analyse!$A$2:$N$255,6,0)</f>
        <v>正常</v>
      </c>
      <c r="BH169" s="60"/>
      <c r="BI169" s="54"/>
    </row>
    <row r="170" spans="1:61">
      <c r="A170" s="73"/>
      <c r="B170" s="21"/>
      <c r="C170" s="24"/>
      <c r="D170" s="24"/>
      <c r="E170" s="32"/>
      <c r="F170" s="24"/>
      <c r="G170" s="24"/>
      <c r="H170" s="49">
        <v>5.5</v>
      </c>
      <c r="I170" s="49">
        <v>5.5</v>
      </c>
      <c r="J170" s="49"/>
      <c r="K170" s="49">
        <v>5.5</v>
      </c>
      <c r="L170" s="49">
        <v>5.5</v>
      </c>
      <c r="M170" s="49">
        <v>5.5</v>
      </c>
      <c r="N170" s="18">
        <v>5.5</v>
      </c>
      <c r="O170" s="49">
        <v>5.5</v>
      </c>
      <c r="P170" s="49">
        <v>5.5</v>
      </c>
      <c r="Q170" s="49"/>
      <c r="R170" s="49">
        <v>5.5</v>
      </c>
      <c r="S170" s="49">
        <v>5.5</v>
      </c>
      <c r="T170" s="49">
        <v>5.5</v>
      </c>
      <c r="U170" s="71">
        <v>5.5</v>
      </c>
      <c r="V170" s="49">
        <v>5.5</v>
      </c>
      <c r="W170" s="49">
        <v>5.5</v>
      </c>
      <c r="X170" s="49"/>
      <c r="Y170" s="49">
        <v>5.5</v>
      </c>
      <c r="Z170" s="49">
        <v>5.5</v>
      </c>
      <c r="AA170" s="49">
        <v>5.5</v>
      </c>
      <c r="AB170" s="18">
        <v>5.5</v>
      </c>
      <c r="AC170" s="49">
        <v>5.5</v>
      </c>
      <c r="AD170" s="49">
        <v>5.5</v>
      </c>
      <c r="AE170" s="49"/>
      <c r="AF170" s="49">
        <v>5.5</v>
      </c>
      <c r="AG170" s="49">
        <v>5.5</v>
      </c>
      <c r="AH170" s="49"/>
      <c r="AI170" s="18">
        <v>5.5</v>
      </c>
      <c r="AJ170" s="68">
        <v>5.5</v>
      </c>
      <c r="AK170" s="68"/>
      <c r="AL170" s="68"/>
      <c r="AM170" s="46">
        <f>+SUM(H170:AL170)</f>
        <v>132</v>
      </c>
      <c r="AN170" s="46"/>
      <c r="AO170" s="46"/>
      <c r="AP170" s="48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54"/>
      <c r="BH170" s="60" t="str">
        <f>VLOOKUP(B169,[2]Analyse!$A$2:$N$255,5,0)</f>
        <v>N</v>
      </c>
      <c r="BI170" s="54"/>
    </row>
    <row r="171" spans="1:61">
      <c r="A171" s="72">
        <v>84</v>
      </c>
      <c r="B171" s="21" t="s">
        <v>287</v>
      </c>
      <c r="C171" s="21" t="s">
        <v>36</v>
      </c>
      <c r="D171" s="21" t="s">
        <v>37</v>
      </c>
      <c r="E171" s="32" t="str">
        <f>VLOOKUP(B171,[1]Sheet1!$B$5:$I$226,7,0)</f>
        <v>2016/08/31</v>
      </c>
      <c r="F171" s="21" t="s">
        <v>288</v>
      </c>
      <c r="G171" s="22" t="s">
        <v>289</v>
      </c>
      <c r="H171" s="49" t="s">
        <v>848</v>
      </c>
      <c r="I171" s="49" t="s">
        <v>848</v>
      </c>
      <c r="J171" s="49" t="s">
        <v>848</v>
      </c>
      <c r="K171" s="49" t="s">
        <v>867</v>
      </c>
      <c r="L171" s="49" t="s">
        <v>870</v>
      </c>
      <c r="M171" s="49" t="s">
        <v>870</v>
      </c>
      <c r="N171" s="18" t="s">
        <v>870</v>
      </c>
      <c r="O171" s="49" t="s">
        <v>870</v>
      </c>
      <c r="P171" s="49" t="s">
        <v>878</v>
      </c>
      <c r="Q171" s="49" t="s">
        <v>878</v>
      </c>
      <c r="R171" s="49" t="s">
        <v>884</v>
      </c>
      <c r="S171" s="49" t="s">
        <v>878</v>
      </c>
      <c r="T171" s="49" t="s">
        <v>889</v>
      </c>
      <c r="U171" s="71" t="s">
        <v>889</v>
      </c>
      <c r="V171" s="49" t="s">
        <v>900</v>
      </c>
      <c r="W171" s="49" t="s">
        <v>900</v>
      </c>
      <c r="X171" s="49" t="s">
        <v>900</v>
      </c>
      <c r="Y171" s="49" t="s">
        <v>914</v>
      </c>
      <c r="Z171" s="49" t="s">
        <v>909</v>
      </c>
      <c r="AA171" s="49" t="s">
        <v>919</v>
      </c>
      <c r="AB171" s="18" t="s">
        <v>919</v>
      </c>
      <c r="AC171" s="49" t="s">
        <v>919</v>
      </c>
      <c r="AD171" s="49" t="s">
        <v>919</v>
      </c>
      <c r="AE171" s="49" t="s">
        <v>919</v>
      </c>
      <c r="AF171" s="49" t="s">
        <v>936</v>
      </c>
      <c r="AG171" s="49" t="s">
        <v>930</v>
      </c>
      <c r="AH171" s="49" t="s">
        <v>930</v>
      </c>
      <c r="AI171" s="18" t="s">
        <v>930</v>
      </c>
      <c r="AJ171" s="68" t="s">
        <v>941</v>
      </c>
      <c r="AK171" s="68"/>
      <c r="AL171" s="68"/>
      <c r="AM171" s="45">
        <f>ROUND(SUM(H171:AL171),2)</f>
        <v>0</v>
      </c>
      <c r="AN171" s="45">
        <f>COUNTIF(H171:AL171,"F")+COUNTIF(H171:AL171,"LV/F")*4/8+COUNTIF(H171:AL171,"F/2")*4/8</f>
        <v>0</v>
      </c>
      <c r="AO171" s="45">
        <f>COUNTIF(H171:AL171,"O")+COUNTIF(H171:AL171,"LV/O")*4/8+COUNTIF(H171:AL171,"O/2")*4/8</f>
        <v>0</v>
      </c>
      <c r="AP171" s="45">
        <f>COUNTIF(H171:AL171,$AP$4)</f>
        <v>25</v>
      </c>
      <c r="AQ171" s="45">
        <f>COUNTIF(H171:AL171,$AQ$4)</f>
        <v>0</v>
      </c>
      <c r="AR171" s="45">
        <f>COUNTIF(H171:AL171,$AR$4)</f>
        <v>0</v>
      </c>
      <c r="AS171" s="45">
        <f>COUNTIF(H171:AL171,"B")+COUNTIF(H171:AL171,"LV/B")*4/8+COUNTIF(H171:AL171,"B/2")*4/8</f>
        <v>0</v>
      </c>
      <c r="AT171" s="45">
        <f>COUNTIF(H171:AL171,"BL")+COUNTIF(H171:AL171,"LV/BL")*4/8+COUNTIF(H171:AL171,"BL/2")*4/8</f>
        <v>0</v>
      </c>
      <c r="AU171" s="45">
        <f>COUNTIF(H171:AL171,$AU$4)</f>
        <v>0</v>
      </c>
      <c r="AV171" s="45">
        <f>COUNTIF(H171:AL171,$AV$4)</f>
        <v>0</v>
      </c>
      <c r="AW171" s="45">
        <f>COUNTIF(H171:AL171,$AW$4)</f>
        <v>4</v>
      </c>
      <c r="AX171" s="45">
        <f>COUNTIF(H171:AL171,$AX$4)</f>
        <v>0</v>
      </c>
      <c r="AY171" s="45">
        <f>COUNTIF(H171:AL171,$AY$4)</f>
        <v>0</v>
      </c>
      <c r="AZ171" s="45">
        <f>COUNTIF(H171:AL171,$AZ$4)</f>
        <v>0</v>
      </c>
      <c r="BA171" s="45">
        <f>COUNTIF(H171:AL171,$BA$4)</f>
        <v>0</v>
      </c>
      <c r="BB171" s="45">
        <f>COUNTIF(H171:AL171,$BB$4)</f>
        <v>0</v>
      </c>
      <c r="BC171" s="45">
        <f>COUNTIF(H171:AL171,$BC$4)</f>
        <v>0</v>
      </c>
      <c r="BD171" s="45">
        <f>COUNTIF(H171:AL171,$BD$4)</f>
        <v>0</v>
      </c>
      <c r="BE171" s="45">
        <f>COUNTIF(H171:AL171,$BE$4)</f>
        <v>0</v>
      </c>
      <c r="BF171" s="45">
        <f>COUNTIF(H171:AL171,$BF$4)</f>
        <v>0</v>
      </c>
      <c r="BG171" s="60" t="str">
        <f>VLOOKUP(B171,[2]Analyse!$A$2:$N$255,6,0)</f>
        <v>正常</v>
      </c>
      <c r="BH171" s="60"/>
      <c r="BI171" s="54"/>
    </row>
    <row r="172" spans="1:61">
      <c r="A172" s="73"/>
      <c r="B172" s="21"/>
      <c r="C172" s="24"/>
      <c r="D172" s="24"/>
      <c r="E172" s="32"/>
      <c r="F172" s="24"/>
      <c r="G172" s="24"/>
      <c r="H172" s="49"/>
      <c r="I172" s="49"/>
      <c r="J172" s="49"/>
      <c r="K172" s="49"/>
      <c r="L172" s="49"/>
      <c r="M172" s="49"/>
      <c r="N172" s="18"/>
      <c r="O172" s="49"/>
      <c r="P172" s="49"/>
      <c r="Q172" s="49"/>
      <c r="R172" s="49"/>
      <c r="S172" s="49"/>
      <c r="T172" s="49"/>
      <c r="U172" s="71"/>
      <c r="V172" s="49"/>
      <c r="W172" s="49"/>
      <c r="X172" s="49"/>
      <c r="Y172" s="49"/>
      <c r="Z172" s="49"/>
      <c r="AA172" s="49"/>
      <c r="AB172" s="18"/>
      <c r="AC172" s="49"/>
      <c r="AD172" s="49"/>
      <c r="AE172" s="49"/>
      <c r="AF172" s="49"/>
      <c r="AG172" s="49"/>
      <c r="AH172" s="49"/>
      <c r="AI172" s="18"/>
      <c r="AJ172" s="68"/>
      <c r="AK172" s="68"/>
      <c r="AL172" s="68"/>
      <c r="AM172" s="46">
        <f>+SUM(H172:AL172)</f>
        <v>0</v>
      </c>
      <c r="AN172" s="46"/>
      <c r="AO172" s="46"/>
      <c r="AP172" s="48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54"/>
      <c r="BH172" s="60" t="str">
        <f>VLOOKUP(B171,[2]Analyse!$A$2:$N$255,5,0)</f>
        <v>GWSI-D</v>
      </c>
      <c r="BI172" s="54"/>
    </row>
    <row r="173" spans="1:61">
      <c r="A173" s="72">
        <v>85</v>
      </c>
      <c r="B173" s="21" t="s">
        <v>290</v>
      </c>
      <c r="C173" s="21" t="s">
        <v>36</v>
      </c>
      <c r="D173" s="21" t="s">
        <v>37</v>
      </c>
      <c r="E173" s="32" t="str">
        <f>VLOOKUP(B173,[1]Sheet1!$B$5:$I$226,7,0)</f>
        <v>2016/09/23</v>
      </c>
      <c r="F173" s="21" t="s">
        <v>291</v>
      </c>
      <c r="G173" s="22" t="s">
        <v>292</v>
      </c>
      <c r="H173" s="49" t="s">
        <v>848</v>
      </c>
      <c r="I173" s="49" t="s">
        <v>848</v>
      </c>
      <c r="J173" s="49" t="s">
        <v>848</v>
      </c>
      <c r="K173" s="49" t="s">
        <v>861</v>
      </c>
      <c r="L173" s="49" t="s">
        <v>875</v>
      </c>
      <c r="M173" s="49" t="s">
        <v>870</v>
      </c>
      <c r="N173" s="18" t="s">
        <v>870</v>
      </c>
      <c r="O173" s="49" t="s">
        <v>870</v>
      </c>
      <c r="P173" s="49" t="s">
        <v>878</v>
      </c>
      <c r="Q173" s="49" t="s">
        <v>878</v>
      </c>
      <c r="R173" s="49" t="s">
        <v>878</v>
      </c>
      <c r="S173" s="49" t="s">
        <v>884</v>
      </c>
      <c r="T173" s="49" t="s">
        <v>889</v>
      </c>
      <c r="U173" s="71" t="s">
        <v>889</v>
      </c>
      <c r="V173" s="49" t="s">
        <v>900</v>
      </c>
      <c r="W173" s="49" t="s">
        <v>900</v>
      </c>
      <c r="X173" s="49" t="s">
        <v>900</v>
      </c>
      <c r="Y173" s="49" t="s">
        <v>909</v>
      </c>
      <c r="Z173" s="49" t="s">
        <v>914</v>
      </c>
      <c r="AA173" s="49" t="s">
        <v>919</v>
      </c>
      <c r="AB173" s="18" t="s">
        <v>919</v>
      </c>
      <c r="AC173" s="49" t="s">
        <v>919</v>
      </c>
      <c r="AD173" s="49" t="s">
        <v>919</v>
      </c>
      <c r="AE173" s="49" t="s">
        <v>919</v>
      </c>
      <c r="AF173" s="49" t="s">
        <v>930</v>
      </c>
      <c r="AG173" s="49" t="s">
        <v>936</v>
      </c>
      <c r="AH173" s="49" t="s">
        <v>930</v>
      </c>
      <c r="AI173" s="18" t="s">
        <v>930</v>
      </c>
      <c r="AJ173" s="68" t="s">
        <v>941</v>
      </c>
      <c r="AK173" s="68"/>
      <c r="AL173" s="68"/>
      <c r="AM173" s="45">
        <f>ROUND(SUM(H173:AL173),2)</f>
        <v>0</v>
      </c>
      <c r="AN173" s="45">
        <f>COUNTIF(H173:AL173,"F")+COUNTIF(H173:AL173,"LV/F")*4/8+COUNTIF(H173:AL173,"F/2")*4/8</f>
        <v>0</v>
      </c>
      <c r="AO173" s="45">
        <f>COUNTIF(H173:AL173,"O")+COUNTIF(H173:AL173,"LV/O")*4/8+COUNTIF(H173:AL173,"O/2")*4/8</f>
        <v>0</v>
      </c>
      <c r="AP173" s="45">
        <f>COUNTIF(H173:AL173,$AP$4)</f>
        <v>25</v>
      </c>
      <c r="AQ173" s="45">
        <f>COUNTIF(H173:AL173,$AQ$4)</f>
        <v>0</v>
      </c>
      <c r="AR173" s="45">
        <f>COUNTIF(H173:AL173,$AR$4)</f>
        <v>0</v>
      </c>
      <c r="AS173" s="45">
        <f>COUNTIF(H173:AL173,"B")+COUNTIF(H173:AL173,"LV/B")*4/8+COUNTIF(H173:AL173,"B/2")*4/8</f>
        <v>0</v>
      </c>
      <c r="AT173" s="45">
        <f>COUNTIF(H173:AL173,"BL")+COUNTIF(H173:AL173,"LV/BL")*4/8+COUNTIF(H173:AL173,"BL/2")*4/8</f>
        <v>0</v>
      </c>
      <c r="AU173" s="45">
        <f>COUNTIF(H173:AL173,$AU$4)</f>
        <v>0</v>
      </c>
      <c r="AV173" s="45">
        <f>COUNTIF(H173:AL173,$AV$4)</f>
        <v>0</v>
      </c>
      <c r="AW173" s="45">
        <f>COUNTIF(H173:AL173,$AW$4)</f>
        <v>4</v>
      </c>
      <c r="AX173" s="45">
        <f>COUNTIF(H173:AL173,$AX$4)</f>
        <v>0</v>
      </c>
      <c r="AY173" s="45">
        <f>COUNTIF(H173:AL173,$AY$4)</f>
        <v>0</v>
      </c>
      <c r="AZ173" s="45">
        <f>COUNTIF(H173:AL173,$AZ$4)</f>
        <v>0</v>
      </c>
      <c r="BA173" s="45">
        <f>COUNTIF(H173:AL173,$BA$4)</f>
        <v>0</v>
      </c>
      <c r="BB173" s="45">
        <f>COUNTIF(H173:AL173,$BB$4)</f>
        <v>0</v>
      </c>
      <c r="BC173" s="45">
        <f>COUNTIF(H173:AL173,$BC$4)</f>
        <v>0</v>
      </c>
      <c r="BD173" s="45">
        <f>COUNTIF(H173:AL173,$BD$4)</f>
        <v>0</v>
      </c>
      <c r="BE173" s="45">
        <f>COUNTIF(H173:AL173,$BE$4)</f>
        <v>0</v>
      </c>
      <c r="BF173" s="45">
        <f>COUNTIF(H173:AL173,$BF$4)</f>
        <v>0</v>
      </c>
      <c r="BG173" s="60" t="str">
        <f>VLOOKUP(B173,[2]Analyse!$A$2:$N$255,6,0)</f>
        <v>正常</v>
      </c>
      <c r="BH173" s="60"/>
      <c r="BI173" s="54"/>
    </row>
    <row r="174" spans="1:61">
      <c r="A174" s="73"/>
      <c r="B174" s="21"/>
      <c r="C174" s="24"/>
      <c r="D174" s="24"/>
      <c r="E174" s="32"/>
      <c r="F174" s="24"/>
      <c r="G174" s="24"/>
      <c r="H174" s="49"/>
      <c r="I174" s="49"/>
      <c r="J174" s="49"/>
      <c r="K174" s="49"/>
      <c r="L174" s="49"/>
      <c r="M174" s="49"/>
      <c r="N174" s="18"/>
      <c r="O174" s="49"/>
      <c r="P174" s="49"/>
      <c r="Q174" s="49"/>
      <c r="R174" s="49"/>
      <c r="S174" s="49"/>
      <c r="T174" s="49"/>
      <c r="U174" s="71"/>
      <c r="V174" s="49"/>
      <c r="W174" s="49"/>
      <c r="X174" s="49"/>
      <c r="Y174" s="49"/>
      <c r="Z174" s="49"/>
      <c r="AA174" s="49"/>
      <c r="AB174" s="18"/>
      <c r="AC174" s="49"/>
      <c r="AD174" s="49"/>
      <c r="AE174" s="49"/>
      <c r="AF174" s="49"/>
      <c r="AG174" s="49"/>
      <c r="AH174" s="49"/>
      <c r="AI174" s="18"/>
      <c r="AJ174" s="68"/>
      <c r="AK174" s="68"/>
      <c r="AL174" s="68"/>
      <c r="AM174" s="46">
        <f>+SUM(H174:AL174)</f>
        <v>0</v>
      </c>
      <c r="AN174" s="46"/>
      <c r="AO174" s="46"/>
      <c r="AP174" s="48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54"/>
      <c r="BH174" s="60" t="str">
        <f>VLOOKUP(B173,[2]Analyse!$A$2:$N$255,5,0)</f>
        <v>GWSI-D</v>
      </c>
      <c r="BI174" s="54"/>
    </row>
    <row r="175" spans="1:61">
      <c r="A175" s="72">
        <v>86</v>
      </c>
      <c r="B175" s="21" t="s">
        <v>293</v>
      </c>
      <c r="C175" s="21" t="s">
        <v>36</v>
      </c>
      <c r="D175" s="21" t="s">
        <v>37</v>
      </c>
      <c r="E175" s="32" t="str">
        <f>VLOOKUP(B175,[1]Sheet1!$B$5:$I$226,7,0)</f>
        <v>2016/09/28</v>
      </c>
      <c r="F175" s="21" t="s">
        <v>294</v>
      </c>
      <c r="G175" s="22" t="s">
        <v>295</v>
      </c>
      <c r="H175" s="49" t="s">
        <v>855</v>
      </c>
      <c r="I175" s="49" t="s">
        <v>848</v>
      </c>
      <c r="J175" s="49" t="s">
        <v>848</v>
      </c>
      <c r="K175" s="49" t="s">
        <v>861</v>
      </c>
      <c r="L175" s="49" t="s">
        <v>870</v>
      </c>
      <c r="M175" s="49" t="s">
        <v>870</v>
      </c>
      <c r="N175" s="18" t="s">
        <v>871</v>
      </c>
      <c r="O175" s="49" t="s">
        <v>875</v>
      </c>
      <c r="P175" s="49" t="s">
        <v>878</v>
      </c>
      <c r="Q175" s="49" t="s">
        <v>878</v>
      </c>
      <c r="R175" s="49" t="s">
        <v>878</v>
      </c>
      <c r="S175" s="49" t="s">
        <v>878</v>
      </c>
      <c r="T175" s="49" t="s">
        <v>889</v>
      </c>
      <c r="U175" s="71" t="s">
        <v>889</v>
      </c>
      <c r="V175" s="49" t="s">
        <v>906</v>
      </c>
      <c r="W175" s="49" t="s">
        <v>900</v>
      </c>
      <c r="X175" s="49" t="s">
        <v>900</v>
      </c>
      <c r="Y175" s="49" t="s">
        <v>909</v>
      </c>
      <c r="Z175" s="49" t="s">
        <v>909</v>
      </c>
      <c r="AA175" s="49" t="s">
        <v>919</v>
      </c>
      <c r="AB175" s="18" t="s">
        <v>919</v>
      </c>
      <c r="AC175" s="49" t="s">
        <v>925</v>
      </c>
      <c r="AD175" s="49" t="s">
        <v>919</v>
      </c>
      <c r="AE175" s="49" t="s">
        <v>919</v>
      </c>
      <c r="AF175" s="49" t="s">
        <v>930</v>
      </c>
      <c r="AG175" s="49" t="s">
        <v>930</v>
      </c>
      <c r="AH175" s="49" t="s">
        <v>930</v>
      </c>
      <c r="AI175" s="18" t="s">
        <v>930</v>
      </c>
      <c r="AJ175" s="68" t="s">
        <v>948</v>
      </c>
      <c r="AK175" s="68"/>
      <c r="AL175" s="68"/>
      <c r="AM175" s="45">
        <f>ROUND(SUM(H175:AL175),2)</f>
        <v>0</v>
      </c>
      <c r="AN175" s="45">
        <f>COUNTIF(H175:AL175,"F")+COUNTIF(H175:AL175,"LV/F")*4/8+COUNTIF(H175:AL175,"F/2")*4/8</f>
        <v>1</v>
      </c>
      <c r="AO175" s="45">
        <f>COUNTIF(H175:AL175,"O")+COUNTIF(H175:AL175,"LV/O")*4/8+COUNTIF(H175:AL175,"O/2")*4/8</f>
        <v>0</v>
      </c>
      <c r="AP175" s="45">
        <f>COUNTIF(H175:AL175,$AP$4)</f>
        <v>23</v>
      </c>
      <c r="AQ175" s="45">
        <f>COUNTIF(H175:AL175,$AQ$4)</f>
        <v>0</v>
      </c>
      <c r="AR175" s="45">
        <f>COUNTIF(H175:AL175,$AR$4)</f>
        <v>0</v>
      </c>
      <c r="AS175" s="45">
        <f>COUNTIF(H175:AL175,"B")+COUNTIF(H175:AL175,"LV/B")*4/8+COUNTIF(H175:AL175,"B/2")*4/8</f>
        <v>0</v>
      </c>
      <c r="AT175" s="45">
        <f>COUNTIF(H175:AL175,"BL")+COUNTIF(H175:AL175,"LV/BL")*4/8+COUNTIF(H175:AL175,"BL/2")*4/8</f>
        <v>0</v>
      </c>
      <c r="AU175" s="45">
        <f>COUNTIF(H175:AL175,$AU$4)</f>
        <v>0</v>
      </c>
      <c r="AV175" s="45">
        <f>COUNTIF(H175:AL175,$AV$4)</f>
        <v>0</v>
      </c>
      <c r="AW175" s="45">
        <f>COUNTIF(H175:AL175,$AW$4)</f>
        <v>5</v>
      </c>
      <c r="AX175" s="45">
        <f>COUNTIF(H175:AL175,$AX$4)</f>
        <v>0</v>
      </c>
      <c r="AY175" s="45">
        <f>COUNTIF(H175:AL175,$AY$4)</f>
        <v>0</v>
      </c>
      <c r="AZ175" s="45">
        <f>COUNTIF(H175:AL175,$AZ$4)</f>
        <v>0</v>
      </c>
      <c r="BA175" s="45">
        <f>COUNTIF(H175:AL175,$BA$4)</f>
        <v>0</v>
      </c>
      <c r="BB175" s="45">
        <f>COUNTIF(H175:AL175,$BB$4)</f>
        <v>0</v>
      </c>
      <c r="BC175" s="45">
        <f>COUNTIF(H175:AL175,$BC$4)</f>
        <v>0</v>
      </c>
      <c r="BD175" s="45">
        <f>COUNTIF(H175:AL175,$BD$4)</f>
        <v>0</v>
      </c>
      <c r="BE175" s="45">
        <f>COUNTIF(H175:AL175,$BE$4)</f>
        <v>0</v>
      </c>
      <c r="BF175" s="45">
        <f>COUNTIF(H175:AL175,$BF$4)</f>
        <v>0</v>
      </c>
      <c r="BG175" s="60" t="str">
        <f>VLOOKUP(B175,[2]Analyse!$A$2:$N$255,6,0)</f>
        <v>輪班休息</v>
      </c>
      <c r="BH175" s="60"/>
      <c r="BI175" s="54"/>
    </row>
    <row r="176" spans="1:61">
      <c r="A176" s="73"/>
      <c r="B176" s="21"/>
      <c r="C176" s="24"/>
      <c r="D176" s="24"/>
      <c r="E176" s="32"/>
      <c r="F176" s="24"/>
      <c r="G176" s="24"/>
      <c r="H176" s="49"/>
      <c r="I176" s="49">
        <v>5.5</v>
      </c>
      <c r="J176" s="49">
        <v>5.5</v>
      </c>
      <c r="K176" s="49">
        <v>5.5</v>
      </c>
      <c r="L176" s="49">
        <v>5.5</v>
      </c>
      <c r="M176" s="49">
        <v>5.5</v>
      </c>
      <c r="N176" s="18"/>
      <c r="O176" s="49"/>
      <c r="P176" s="49">
        <v>5.5</v>
      </c>
      <c r="Q176" s="49">
        <v>5.5</v>
      </c>
      <c r="R176" s="49">
        <v>5.5</v>
      </c>
      <c r="S176" s="49">
        <v>5.5</v>
      </c>
      <c r="T176" s="49">
        <v>5.5</v>
      </c>
      <c r="U176" s="71">
        <v>5.5</v>
      </c>
      <c r="V176" s="49"/>
      <c r="W176" s="49">
        <v>5.5</v>
      </c>
      <c r="X176" s="49">
        <v>5.5</v>
      </c>
      <c r="Y176" s="49">
        <v>5.5</v>
      </c>
      <c r="Z176" s="49">
        <v>5.5</v>
      </c>
      <c r="AA176" s="49">
        <v>5.5</v>
      </c>
      <c r="AB176" s="18">
        <v>5.5</v>
      </c>
      <c r="AC176" s="49"/>
      <c r="AD176" s="49">
        <v>5.5</v>
      </c>
      <c r="AE176" s="49">
        <v>5.5</v>
      </c>
      <c r="AF176" s="49">
        <v>5.5</v>
      </c>
      <c r="AG176" s="49">
        <v>5.5</v>
      </c>
      <c r="AH176" s="49">
        <v>5.5</v>
      </c>
      <c r="AI176" s="18">
        <v>5.5</v>
      </c>
      <c r="AJ176" s="68"/>
      <c r="AK176" s="68"/>
      <c r="AL176" s="68"/>
      <c r="AM176" s="46">
        <f>+SUM(H176:AL176)</f>
        <v>126.5</v>
      </c>
      <c r="AN176" s="46"/>
      <c r="AO176" s="46"/>
      <c r="AP176" s="48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54"/>
      <c r="BH176" s="60" t="str">
        <f>VLOOKUP(B175,[2]Analyse!$A$2:$N$255,5,0)</f>
        <v>GWSI-N</v>
      </c>
      <c r="BI176" s="54"/>
    </row>
    <row r="177" spans="1:61">
      <c r="A177" s="72">
        <v>87</v>
      </c>
      <c r="B177" s="21" t="s">
        <v>296</v>
      </c>
      <c r="C177" s="21" t="s">
        <v>36</v>
      </c>
      <c r="D177" s="21" t="s">
        <v>37</v>
      </c>
      <c r="E177" s="32" t="str">
        <f>VLOOKUP(B177,[1]Sheet1!$B$5:$I$226,7,0)</f>
        <v>2016/09/28</v>
      </c>
      <c r="F177" s="21" t="s">
        <v>297</v>
      </c>
      <c r="G177" s="22" t="s">
        <v>298</v>
      </c>
      <c r="H177" s="49" t="s">
        <v>848</v>
      </c>
      <c r="I177" s="49" t="s">
        <v>848</v>
      </c>
      <c r="J177" s="49" t="s">
        <v>848</v>
      </c>
      <c r="K177" s="49" t="s">
        <v>866</v>
      </c>
      <c r="L177" s="49" t="s">
        <v>870</v>
      </c>
      <c r="M177" s="49" t="s">
        <v>875</v>
      </c>
      <c r="N177" s="18" t="s">
        <v>870</v>
      </c>
      <c r="O177" s="49" t="s">
        <v>870</v>
      </c>
      <c r="P177" s="49" t="s">
        <v>878</v>
      </c>
      <c r="Q177" s="49" t="s">
        <v>878</v>
      </c>
      <c r="R177" s="49" t="s">
        <v>878</v>
      </c>
      <c r="S177" s="49" t="s">
        <v>878</v>
      </c>
      <c r="T177" s="49" t="s">
        <v>896</v>
      </c>
      <c r="U177" s="71" t="s">
        <v>889</v>
      </c>
      <c r="V177" s="49" t="s">
        <v>900</v>
      </c>
      <c r="W177" s="49" t="s">
        <v>900</v>
      </c>
      <c r="X177" s="49" t="s">
        <v>900</v>
      </c>
      <c r="Y177" s="49" t="s">
        <v>909</v>
      </c>
      <c r="Z177" s="49" t="s">
        <v>908</v>
      </c>
      <c r="AA177" s="49" t="s">
        <v>925</v>
      </c>
      <c r="AB177" s="18" t="s">
        <v>919</v>
      </c>
      <c r="AC177" s="49" t="s">
        <v>919</v>
      </c>
      <c r="AD177" s="49" t="s">
        <v>919</v>
      </c>
      <c r="AE177" s="49" t="s">
        <v>919</v>
      </c>
      <c r="AF177" s="49" t="s">
        <v>930</v>
      </c>
      <c r="AG177" s="49" t="s">
        <v>930</v>
      </c>
      <c r="AH177" s="49" t="s">
        <v>936</v>
      </c>
      <c r="AI177" s="18" t="s">
        <v>930</v>
      </c>
      <c r="AJ177" s="68" t="s">
        <v>941</v>
      </c>
      <c r="AK177" s="68"/>
      <c r="AL177" s="68"/>
      <c r="AM177" s="45">
        <f>ROUND(SUM(H177:AL177),2)</f>
        <v>0</v>
      </c>
      <c r="AN177" s="45">
        <f>COUNTIF(H177:AL177,"F")+COUNTIF(H177:AL177,"LV/F")*4/8+COUNTIF(H177:AL177,"F/2")*4/8</f>
        <v>0.5</v>
      </c>
      <c r="AO177" s="45">
        <f>COUNTIF(H177:AL177,"O")+COUNTIF(H177:AL177,"LV/O")*4/8+COUNTIF(H177:AL177,"O/2")*4/8</f>
        <v>0</v>
      </c>
      <c r="AP177" s="45">
        <f>COUNTIF(H177:AL177,$AP$4)+4/8</f>
        <v>23.5</v>
      </c>
      <c r="AQ177" s="45">
        <f>COUNTIF(H177:AL177,$AQ$4)</f>
        <v>0</v>
      </c>
      <c r="AR177" s="45">
        <f>COUNTIF(H177:AL177,$AR$4)</f>
        <v>0</v>
      </c>
      <c r="AS177" s="45">
        <f>COUNTIF(H177:AL177,"B")+COUNTIF(H177:AL177,"LV/B")*4/8+COUNTIF(H177:AL177,"B/2")*4/8</f>
        <v>0</v>
      </c>
      <c r="AT177" s="45">
        <f>COUNTIF(H177:AL177,"BL")+COUNTIF(H177:AL177,"LV/BL")*4/8+COUNTIF(H177:AL177,"BL/2")*4/8</f>
        <v>1</v>
      </c>
      <c r="AU177" s="45">
        <f>COUNTIF(H177:AL177,$AU$4)</f>
        <v>0</v>
      </c>
      <c r="AV177" s="45">
        <f>COUNTIF(H177:AL177,$AV$4)</f>
        <v>0</v>
      </c>
      <c r="AW177" s="45">
        <f>COUNTIF(H177:AL177,$AW$4)</f>
        <v>4</v>
      </c>
      <c r="AX177" s="45">
        <f>COUNTIF(H177:AL177,$AX$4)</f>
        <v>0</v>
      </c>
      <c r="AY177" s="45">
        <f>COUNTIF(H177:AL177,$AY$4)</f>
        <v>0</v>
      </c>
      <c r="AZ177" s="45">
        <f>COUNTIF(H177:AL177,$AZ$4)</f>
        <v>0</v>
      </c>
      <c r="BA177" s="45">
        <f>COUNTIF(H177:AL177,$BA$4)</f>
        <v>0</v>
      </c>
      <c r="BB177" s="45">
        <f>COUNTIF(H177:AL177,$BB$4)</f>
        <v>0</v>
      </c>
      <c r="BC177" s="45">
        <f>COUNTIF(H177:AL177,$BC$4)</f>
        <v>0</v>
      </c>
      <c r="BD177" s="45">
        <f>COUNTIF(H177:AL177,$BD$4)</f>
        <v>0</v>
      </c>
      <c r="BE177" s="45">
        <f>COUNTIF(H177:AL177,$BE$4)</f>
        <v>0</v>
      </c>
      <c r="BF177" s="45">
        <f>COUNTIF(H177:AL177,$BF$4)</f>
        <v>0</v>
      </c>
      <c r="BG177" s="60" t="str">
        <f>VLOOKUP(B177,[2]Analyse!$A$2:$N$255,6,0)</f>
        <v>正常</v>
      </c>
      <c r="BH177" s="60"/>
      <c r="BI177" s="54"/>
    </row>
    <row r="178" spans="1:61">
      <c r="A178" s="73"/>
      <c r="B178" s="21"/>
      <c r="C178" s="24"/>
      <c r="D178" s="24"/>
      <c r="E178" s="32"/>
      <c r="F178" s="24"/>
      <c r="G178" s="24"/>
      <c r="H178" s="49"/>
      <c r="I178" s="49"/>
      <c r="J178" s="49"/>
      <c r="K178" s="49"/>
      <c r="L178" s="49"/>
      <c r="M178" s="49"/>
      <c r="N178" s="18"/>
      <c r="O178" s="49"/>
      <c r="P178" s="49"/>
      <c r="Q178" s="49"/>
      <c r="R178" s="49"/>
      <c r="S178" s="49"/>
      <c r="T178" s="49"/>
      <c r="U178" s="71"/>
      <c r="V178" s="49"/>
      <c r="W178" s="49"/>
      <c r="X178" s="49"/>
      <c r="Y178" s="49"/>
      <c r="Z178" s="49"/>
      <c r="AA178" s="49"/>
      <c r="AB178" s="18"/>
      <c r="AC178" s="49"/>
      <c r="AD178" s="49"/>
      <c r="AE178" s="49"/>
      <c r="AF178" s="49"/>
      <c r="AG178" s="49"/>
      <c r="AH178" s="49"/>
      <c r="AI178" s="18"/>
      <c r="AJ178" s="68"/>
      <c r="AK178" s="68"/>
      <c r="AL178" s="68"/>
      <c r="AM178" s="46">
        <f>+SUM(H178:AL178)</f>
        <v>0</v>
      </c>
      <c r="AN178" s="46"/>
      <c r="AO178" s="46"/>
      <c r="AP178" s="48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54"/>
      <c r="BH178" s="60" t="str">
        <f>VLOOKUP(B177,[2]Analyse!$A$2:$N$255,5,0)</f>
        <v>GWSI-D</v>
      </c>
      <c r="BI178" s="54"/>
    </row>
    <row r="179" spans="1:61">
      <c r="A179" s="72">
        <v>88</v>
      </c>
      <c r="B179" s="21" t="s">
        <v>299</v>
      </c>
      <c r="C179" s="21" t="s">
        <v>36</v>
      </c>
      <c r="D179" s="21" t="s">
        <v>37</v>
      </c>
      <c r="E179" s="32" t="str">
        <f>VLOOKUP(B179,[1]Sheet1!$B$5:$I$226,7,0)</f>
        <v>2016/10/18</v>
      </c>
      <c r="F179" s="21" t="s">
        <v>300</v>
      </c>
      <c r="G179" s="22" t="s">
        <v>301</v>
      </c>
      <c r="H179" s="49" t="s">
        <v>848</v>
      </c>
      <c r="I179" s="49" t="s">
        <v>855</v>
      </c>
      <c r="J179" s="49" t="s">
        <v>848</v>
      </c>
      <c r="K179" s="49" t="s">
        <v>861</v>
      </c>
      <c r="L179" s="49" t="s">
        <v>870</v>
      </c>
      <c r="M179" s="49" t="s">
        <v>870</v>
      </c>
      <c r="N179" s="18" t="s">
        <v>870</v>
      </c>
      <c r="O179" s="49" t="s">
        <v>870</v>
      </c>
      <c r="P179" s="49" t="s">
        <v>884</v>
      </c>
      <c r="Q179" s="49" t="s">
        <v>878</v>
      </c>
      <c r="R179" s="49" t="s">
        <v>878</v>
      </c>
      <c r="S179" s="49" t="s">
        <v>878</v>
      </c>
      <c r="T179" s="49" t="s">
        <v>889</v>
      </c>
      <c r="U179" s="71" t="s">
        <v>889</v>
      </c>
      <c r="V179" s="49" t="s">
        <v>900</v>
      </c>
      <c r="W179" s="49" t="s">
        <v>906</v>
      </c>
      <c r="X179" s="49" t="s">
        <v>900</v>
      </c>
      <c r="Y179" s="49" t="s">
        <v>909</v>
      </c>
      <c r="Z179" s="49" t="s">
        <v>909</v>
      </c>
      <c r="AA179" s="49" t="s">
        <v>919</v>
      </c>
      <c r="AB179" s="18" t="s">
        <v>919</v>
      </c>
      <c r="AC179" s="49" t="s">
        <v>919</v>
      </c>
      <c r="AD179" s="49" t="s">
        <v>925</v>
      </c>
      <c r="AE179" s="49" t="s">
        <v>919</v>
      </c>
      <c r="AF179" s="49" t="s">
        <v>930</v>
      </c>
      <c r="AG179" s="49" t="s">
        <v>930</v>
      </c>
      <c r="AH179" s="49" t="s">
        <v>930</v>
      </c>
      <c r="AI179" s="18" t="s">
        <v>930</v>
      </c>
      <c r="AJ179" s="68" t="s">
        <v>941</v>
      </c>
      <c r="AK179" s="68"/>
      <c r="AL179" s="68"/>
      <c r="AM179" s="45">
        <f>ROUND(SUM(H179:AL179),2)</f>
        <v>0</v>
      </c>
      <c r="AN179" s="45">
        <f>COUNTIF(H179:AL179,"F")+COUNTIF(H179:AL179,"LV/F")*4/8+COUNTIF(H179:AL179,"F/2")*4/8</f>
        <v>0</v>
      </c>
      <c r="AO179" s="45">
        <f>COUNTIF(H179:AL179,"O")+COUNTIF(H179:AL179,"LV/O")*4/8+COUNTIF(H179:AL179,"O/2")*4/8</f>
        <v>0</v>
      </c>
      <c r="AP179" s="45">
        <f>COUNTIF(H179:AL179,$AP$4)</f>
        <v>25</v>
      </c>
      <c r="AQ179" s="45">
        <f>COUNTIF(H179:AL179,$AQ$4)</f>
        <v>0</v>
      </c>
      <c r="AR179" s="45">
        <f>COUNTIF(H179:AL179,$AR$4)</f>
        <v>0</v>
      </c>
      <c r="AS179" s="45">
        <f>COUNTIF(H179:AL179,"B")+COUNTIF(H179:AL179,"LV/B")*4/8+COUNTIF(H179:AL179,"B/2")*4/8</f>
        <v>0</v>
      </c>
      <c r="AT179" s="45">
        <f>COUNTIF(H179:AL179,"BL")+COUNTIF(H179:AL179,"LV/BL")*4/8+COUNTIF(H179:AL179,"BL/2")*4/8</f>
        <v>0</v>
      </c>
      <c r="AU179" s="45">
        <f>COUNTIF(H179:AL179,$AU$4)</f>
        <v>0</v>
      </c>
      <c r="AV179" s="45">
        <f>COUNTIF(H179:AL179,$AV$4)</f>
        <v>0</v>
      </c>
      <c r="AW179" s="45">
        <f>COUNTIF(H179:AL179,$AW$4)</f>
        <v>4</v>
      </c>
      <c r="AX179" s="45">
        <f>COUNTIF(H179:AL179,$AX$4)</f>
        <v>0</v>
      </c>
      <c r="AY179" s="45">
        <f>COUNTIF(H179:AL179,$AY$4)</f>
        <v>0</v>
      </c>
      <c r="AZ179" s="45">
        <f>COUNTIF(H179:AL179,$AZ$4)</f>
        <v>0</v>
      </c>
      <c r="BA179" s="45">
        <f>COUNTIF(H179:AL179,$BA$4)</f>
        <v>0</v>
      </c>
      <c r="BB179" s="45">
        <f>COUNTIF(H179:AL179,$BB$4)</f>
        <v>0</v>
      </c>
      <c r="BC179" s="45">
        <f>COUNTIF(H179:AL179,$BC$4)</f>
        <v>0</v>
      </c>
      <c r="BD179" s="45">
        <f>COUNTIF(H179:AL179,$BD$4)</f>
        <v>0</v>
      </c>
      <c r="BE179" s="45">
        <f>COUNTIF(H179:AL179,$BE$4)</f>
        <v>0</v>
      </c>
      <c r="BF179" s="45">
        <f>COUNTIF(H179:AL179,$BF$4)</f>
        <v>0</v>
      </c>
      <c r="BG179" s="60" t="str">
        <f>VLOOKUP(B179,[2]Analyse!$A$2:$N$255,6,0)</f>
        <v>正常</v>
      </c>
      <c r="BH179" s="60"/>
      <c r="BI179" s="54"/>
    </row>
    <row r="180" spans="1:61">
      <c r="A180" s="73"/>
      <c r="B180" s="21"/>
      <c r="C180" s="24"/>
      <c r="D180" s="24"/>
      <c r="E180" s="32"/>
      <c r="F180" s="24"/>
      <c r="G180" s="24"/>
      <c r="H180" s="49"/>
      <c r="I180" s="49"/>
      <c r="J180" s="49"/>
      <c r="K180" s="49"/>
      <c r="L180" s="49"/>
      <c r="M180" s="49"/>
      <c r="N180" s="18"/>
      <c r="O180" s="49"/>
      <c r="P180" s="49"/>
      <c r="Q180" s="49"/>
      <c r="R180" s="49"/>
      <c r="S180" s="49"/>
      <c r="T180" s="49"/>
      <c r="U180" s="71"/>
      <c r="V180" s="49"/>
      <c r="W180" s="49"/>
      <c r="X180" s="49"/>
      <c r="Y180" s="49"/>
      <c r="Z180" s="49"/>
      <c r="AA180" s="49"/>
      <c r="AB180" s="18"/>
      <c r="AC180" s="49"/>
      <c r="AD180" s="49"/>
      <c r="AE180" s="49"/>
      <c r="AF180" s="49"/>
      <c r="AG180" s="49"/>
      <c r="AH180" s="49"/>
      <c r="AI180" s="18"/>
      <c r="AJ180" s="68"/>
      <c r="AK180" s="68"/>
      <c r="AL180" s="68"/>
      <c r="AM180" s="46">
        <f>+SUM(H180:AL180)</f>
        <v>0</v>
      </c>
      <c r="AN180" s="46"/>
      <c r="AO180" s="46"/>
      <c r="AP180" s="48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54"/>
      <c r="BH180" s="60" t="str">
        <f>VLOOKUP(B179,[2]Analyse!$A$2:$N$255,5,0)</f>
        <v>GWSI-D</v>
      </c>
      <c r="BI180" s="54"/>
    </row>
    <row r="181" spans="1:61">
      <c r="A181" s="72">
        <v>89</v>
      </c>
      <c r="B181" s="21" t="s">
        <v>302</v>
      </c>
      <c r="C181" s="21" t="s">
        <v>36</v>
      </c>
      <c r="D181" s="21" t="s">
        <v>37</v>
      </c>
      <c r="E181" s="32" t="str">
        <f>VLOOKUP(B181,[1]Sheet1!$B$5:$I$226,7,0)</f>
        <v>2013/10/03</v>
      </c>
      <c r="F181" s="21" t="s">
        <v>303</v>
      </c>
      <c r="G181" s="22" t="s">
        <v>304</v>
      </c>
      <c r="H181" s="49" t="s">
        <v>848</v>
      </c>
      <c r="I181" s="49" t="s">
        <v>848</v>
      </c>
      <c r="J181" s="49" t="s">
        <v>848</v>
      </c>
      <c r="K181" s="49" t="s">
        <v>861</v>
      </c>
      <c r="L181" s="49" t="s">
        <v>870</v>
      </c>
      <c r="M181" s="49" t="s">
        <v>870</v>
      </c>
      <c r="N181" s="18" t="s">
        <v>875</v>
      </c>
      <c r="O181" s="49" t="s">
        <v>870</v>
      </c>
      <c r="P181" s="49" t="s">
        <v>878</v>
      </c>
      <c r="Q181" s="49" t="s">
        <v>878</v>
      </c>
      <c r="R181" s="49" t="s">
        <v>878</v>
      </c>
      <c r="S181" s="49" t="s">
        <v>878</v>
      </c>
      <c r="T181" s="49" t="s">
        <v>889</v>
      </c>
      <c r="U181" s="71" t="s">
        <v>896</v>
      </c>
      <c r="V181" s="49" t="s">
        <v>900</v>
      </c>
      <c r="W181" s="49" t="s">
        <v>900</v>
      </c>
      <c r="X181" s="49" t="s">
        <v>900</v>
      </c>
      <c r="Y181" s="49" t="s">
        <v>909</v>
      </c>
      <c r="Z181" s="49" t="s">
        <v>909</v>
      </c>
      <c r="AA181" s="49" t="s">
        <v>919</v>
      </c>
      <c r="AB181" s="18" t="s">
        <v>925</v>
      </c>
      <c r="AC181" s="49" t="s">
        <v>918</v>
      </c>
      <c r="AD181" s="49" t="s">
        <v>919</v>
      </c>
      <c r="AE181" s="49" t="s">
        <v>919</v>
      </c>
      <c r="AF181" s="49" t="s">
        <v>930</v>
      </c>
      <c r="AG181" s="49" t="s">
        <v>930</v>
      </c>
      <c r="AH181" s="49" t="s">
        <v>930</v>
      </c>
      <c r="AI181" s="18" t="s">
        <v>936</v>
      </c>
      <c r="AJ181" s="68" t="s">
        <v>942</v>
      </c>
      <c r="AK181" s="68"/>
      <c r="AL181" s="68"/>
      <c r="AM181" s="45">
        <f>ROUND(SUM(H181:AL181),2)</f>
        <v>0</v>
      </c>
      <c r="AN181" s="45">
        <f>COUNTIF(H181:AL181,"F")+COUNTIF(H181:AL181,"LV/F")*4/8+COUNTIF(H181:AL181,"F/2")*4/8</f>
        <v>1</v>
      </c>
      <c r="AO181" s="45">
        <f>COUNTIF(H181:AL181,"O")+COUNTIF(H181:AL181,"LV/O")*4/8+COUNTIF(H181:AL181,"O/2")*4/8</f>
        <v>0</v>
      </c>
      <c r="AP181" s="45">
        <f>COUNTIF(H181:AL181,$AP$4)+4/8+4/8</f>
        <v>24</v>
      </c>
      <c r="AQ181" s="45">
        <f>COUNTIF(H181:AL181,$AQ$4)</f>
        <v>0</v>
      </c>
      <c r="AR181" s="45">
        <f>COUNTIF(H181:AL181,$AR$4)</f>
        <v>0</v>
      </c>
      <c r="AS181" s="45">
        <f>COUNTIF(H181:AL181,"B")+COUNTIF(H181:AL181,"LV/B")*4/8+COUNTIF(H181:AL181,"B/2")*4/8</f>
        <v>0</v>
      </c>
      <c r="AT181" s="45">
        <f>COUNTIF(H181:AL181,"BL")+COUNTIF(H181:AL181,"LV/BL")*4/8+COUNTIF(H181:AL181,"BL/2")*4/8</f>
        <v>0</v>
      </c>
      <c r="AU181" s="45">
        <f>COUNTIF(H181:AL181,$AU$4)</f>
        <v>0</v>
      </c>
      <c r="AV181" s="45">
        <f>COUNTIF(H181:AL181,$AV$4)</f>
        <v>0</v>
      </c>
      <c r="AW181" s="45">
        <f>COUNTIF(H181:AL181,$AW$4)</f>
        <v>4</v>
      </c>
      <c r="AX181" s="45">
        <f>COUNTIF(H181:AL181,$AX$4)</f>
        <v>0</v>
      </c>
      <c r="AY181" s="45">
        <f>COUNTIF(H181:AL181,$AY$4)</f>
        <v>0</v>
      </c>
      <c r="AZ181" s="45">
        <f>COUNTIF(H181:AL181,$AZ$4)</f>
        <v>0</v>
      </c>
      <c r="BA181" s="45">
        <f>COUNTIF(H181:AL181,$BA$4)</f>
        <v>0</v>
      </c>
      <c r="BB181" s="45">
        <f>COUNTIF(H181:AL181,$BB$4)</f>
        <v>0</v>
      </c>
      <c r="BC181" s="45">
        <f>COUNTIF(H181:AL181,$BC$4)</f>
        <v>0</v>
      </c>
      <c r="BD181" s="45">
        <f>COUNTIF(H181:AL181,$BD$4)</f>
        <v>0</v>
      </c>
      <c r="BE181" s="45">
        <f>COUNTIF(H181:AL181,$BE$4)</f>
        <v>0</v>
      </c>
      <c r="BF181" s="45">
        <f>COUNTIF(H181:AL181,$BF$4)</f>
        <v>0</v>
      </c>
      <c r="BG181" s="60" t="str">
        <f>VLOOKUP(B181,[2]Analyse!$A$2:$N$255,6,0)</f>
        <v>LV/F</v>
      </c>
      <c r="BH181" s="60"/>
      <c r="BI181" s="54"/>
    </row>
    <row r="182" spans="1:61">
      <c r="A182" s="73"/>
      <c r="B182" s="21"/>
      <c r="C182" s="24"/>
      <c r="D182" s="24"/>
      <c r="E182" s="32"/>
      <c r="F182" s="24"/>
      <c r="G182" s="24"/>
      <c r="H182" s="49"/>
      <c r="I182" s="49"/>
      <c r="J182" s="49"/>
      <c r="K182" s="49"/>
      <c r="L182" s="49"/>
      <c r="M182" s="49"/>
      <c r="N182" s="18"/>
      <c r="O182" s="49"/>
      <c r="P182" s="49"/>
      <c r="Q182" s="49"/>
      <c r="R182" s="49"/>
      <c r="S182" s="49"/>
      <c r="T182" s="49"/>
      <c r="U182" s="71"/>
      <c r="V182" s="49"/>
      <c r="W182" s="49"/>
      <c r="X182" s="49"/>
      <c r="Y182" s="49"/>
      <c r="Z182" s="49"/>
      <c r="AA182" s="49"/>
      <c r="AB182" s="18"/>
      <c r="AC182" s="49"/>
      <c r="AD182" s="49"/>
      <c r="AE182" s="49"/>
      <c r="AF182" s="49"/>
      <c r="AG182" s="49"/>
      <c r="AH182" s="49"/>
      <c r="AI182" s="18"/>
      <c r="AJ182" s="68"/>
      <c r="AK182" s="68"/>
      <c r="AL182" s="68"/>
      <c r="AM182" s="46">
        <f>+SUM(H182:AL182)</f>
        <v>0</v>
      </c>
      <c r="AN182" s="46"/>
      <c r="AO182" s="46"/>
      <c r="AP182" s="48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54"/>
      <c r="BH182" s="60" t="str">
        <f>VLOOKUP(B181,[2]Analyse!$A$2:$N$255,5,0)</f>
        <v>隨縣班</v>
      </c>
      <c r="BI182" s="54"/>
    </row>
    <row r="183" spans="1:61">
      <c r="A183" s="72">
        <v>90</v>
      </c>
      <c r="B183" s="21" t="s">
        <v>305</v>
      </c>
      <c r="C183" s="21" t="s">
        <v>36</v>
      </c>
      <c r="D183" s="21" t="s">
        <v>37</v>
      </c>
      <c r="E183" s="32" t="str">
        <f>VLOOKUP(B183,[1]Sheet1!$B$5:$I$226,7,0)</f>
        <v>2016/10/27</v>
      </c>
      <c r="F183" s="21" t="s">
        <v>306</v>
      </c>
      <c r="G183" s="22" t="s">
        <v>307</v>
      </c>
      <c r="H183" s="49" t="s">
        <v>855</v>
      </c>
      <c r="I183" s="49" t="s">
        <v>848</v>
      </c>
      <c r="J183" s="49" t="s">
        <v>848</v>
      </c>
      <c r="K183" s="49" t="s">
        <v>861</v>
      </c>
      <c r="L183" s="49" t="s">
        <v>870</v>
      </c>
      <c r="M183" s="49" t="s">
        <v>870</v>
      </c>
      <c r="N183" s="18" t="s">
        <v>875</v>
      </c>
      <c r="O183" s="49" t="s">
        <v>870</v>
      </c>
      <c r="P183" s="49" t="s">
        <v>878</v>
      </c>
      <c r="Q183" s="49" t="s">
        <v>878</v>
      </c>
      <c r="R183" s="49" t="s">
        <v>878</v>
      </c>
      <c r="S183" s="49" t="s">
        <v>878</v>
      </c>
      <c r="T183" s="49" t="s">
        <v>889</v>
      </c>
      <c r="U183" s="71" t="s">
        <v>896</v>
      </c>
      <c r="V183" s="49" t="s">
        <v>900</v>
      </c>
      <c r="W183" s="49" t="s">
        <v>900</v>
      </c>
      <c r="X183" s="49" t="s">
        <v>900</v>
      </c>
      <c r="Y183" s="49" t="s">
        <v>909</v>
      </c>
      <c r="Z183" s="49" t="s">
        <v>909</v>
      </c>
      <c r="AA183" s="49" t="s">
        <v>920</v>
      </c>
      <c r="AB183" s="18" t="s">
        <v>925</v>
      </c>
      <c r="AC183" s="49" t="s">
        <v>919</v>
      </c>
      <c r="AD183" s="49" t="s">
        <v>919</v>
      </c>
      <c r="AE183" s="49" t="s">
        <v>919</v>
      </c>
      <c r="AF183" s="49" t="s">
        <v>930</v>
      </c>
      <c r="AG183" s="49" t="s">
        <v>930</v>
      </c>
      <c r="AH183" s="49" t="s">
        <v>930</v>
      </c>
      <c r="AI183" s="18" t="s">
        <v>936</v>
      </c>
      <c r="AJ183" s="68" t="s">
        <v>941</v>
      </c>
      <c r="AK183" s="68"/>
      <c r="AL183" s="68"/>
      <c r="AM183" s="45">
        <f>ROUND(SUM(H183:AL183),2)</f>
        <v>0</v>
      </c>
      <c r="AN183" s="45">
        <f>COUNTIF(H183:AL183,"F")+COUNTIF(H183:AL183,"LV/F")*4/8+COUNTIF(H183:AL183,"F/2")*4/8</f>
        <v>1</v>
      </c>
      <c r="AO183" s="45">
        <f>COUNTIF(H183:AL183,"O")+COUNTIF(H183:AL183,"LV/O")*4/8+COUNTIF(H183:AL183,"O/2")*4/8</f>
        <v>0</v>
      </c>
      <c r="AP183" s="45">
        <f>COUNTIF(H183:AL183,$AP$4)</f>
        <v>23</v>
      </c>
      <c r="AQ183" s="45">
        <f>COUNTIF(H183:AL183,$AQ$4)</f>
        <v>0</v>
      </c>
      <c r="AR183" s="45">
        <f>COUNTIF(H183:AL183,$AR$4)</f>
        <v>0</v>
      </c>
      <c r="AS183" s="45">
        <f>COUNTIF(H183:AL183,"B")+COUNTIF(H183:AL183,"LV/B")*4/8+COUNTIF(H183:AL183,"B/2")*4/8</f>
        <v>0</v>
      </c>
      <c r="AT183" s="45">
        <f>COUNTIF(H183:AL183,"BL")+COUNTIF(H183:AL183,"LV/BL")*4/8+COUNTIF(H183:AL183,"BL/2")*4/8</f>
        <v>0</v>
      </c>
      <c r="AU183" s="45">
        <f>COUNTIF(H183:AL183,$AU$4)</f>
        <v>0</v>
      </c>
      <c r="AV183" s="45">
        <f>COUNTIF(H183:AL183,$AV$4)</f>
        <v>0</v>
      </c>
      <c r="AW183" s="45">
        <f>COUNTIF(H183:AL183,$AW$4)</f>
        <v>5</v>
      </c>
      <c r="AX183" s="45">
        <f>COUNTIF(H183:AL183,$AX$4)</f>
        <v>0</v>
      </c>
      <c r="AY183" s="45">
        <f>COUNTIF(H183:AL183,$AY$4)</f>
        <v>0</v>
      </c>
      <c r="AZ183" s="45">
        <f>COUNTIF(H183:AL183,$AZ$4)</f>
        <v>0</v>
      </c>
      <c r="BA183" s="45">
        <f>COUNTIF(H183:AL183,$BA$4)</f>
        <v>0</v>
      </c>
      <c r="BB183" s="45">
        <f>COUNTIF(H183:AL183,$BB$4)</f>
        <v>0</v>
      </c>
      <c r="BC183" s="45">
        <f>COUNTIF(H183:AL183,$BC$4)</f>
        <v>0</v>
      </c>
      <c r="BD183" s="45">
        <f>COUNTIF(H183:AL183,$BD$4)</f>
        <v>0</v>
      </c>
      <c r="BE183" s="45">
        <f>COUNTIF(H183:AL183,$BE$4)</f>
        <v>0</v>
      </c>
      <c r="BF183" s="45">
        <f>COUNTIF(H183:AL183,$BF$4)</f>
        <v>0</v>
      </c>
      <c r="BG183" s="60" t="str">
        <f>VLOOKUP(B183,[2]Analyse!$A$2:$N$255,6,0)</f>
        <v>正常</v>
      </c>
      <c r="BH183" s="60"/>
      <c r="BI183" s="54"/>
    </row>
    <row r="184" spans="1:61">
      <c r="A184" s="73"/>
      <c r="B184" s="21"/>
      <c r="C184" s="24"/>
      <c r="D184" s="24"/>
      <c r="E184" s="32"/>
      <c r="F184" s="24"/>
      <c r="G184" s="24"/>
      <c r="H184" s="49"/>
      <c r="I184" s="49">
        <v>5.5</v>
      </c>
      <c r="J184" s="49">
        <v>5.5</v>
      </c>
      <c r="K184" s="49">
        <v>5.5</v>
      </c>
      <c r="L184" s="49">
        <v>5.5</v>
      </c>
      <c r="M184" s="49">
        <v>5.5</v>
      </c>
      <c r="N184" s="18"/>
      <c r="O184" s="49">
        <v>5.5</v>
      </c>
      <c r="P184" s="49">
        <v>5.5</v>
      </c>
      <c r="Q184" s="49">
        <v>5.5</v>
      </c>
      <c r="R184" s="49">
        <v>5.5</v>
      </c>
      <c r="S184" s="49">
        <v>5.5</v>
      </c>
      <c r="T184" s="49">
        <v>5.5</v>
      </c>
      <c r="U184" s="71"/>
      <c r="V184" s="49">
        <v>5.5</v>
      </c>
      <c r="W184" s="49">
        <v>5.5</v>
      </c>
      <c r="X184" s="49">
        <v>5.5</v>
      </c>
      <c r="Y184" s="49">
        <v>5.5</v>
      </c>
      <c r="Z184" s="49">
        <v>5.5</v>
      </c>
      <c r="AA184" s="49"/>
      <c r="AB184" s="18"/>
      <c r="AC184" s="49">
        <v>5.5</v>
      </c>
      <c r="AD184" s="49">
        <v>5.5</v>
      </c>
      <c r="AE184" s="49">
        <v>5.5</v>
      </c>
      <c r="AF184" s="49">
        <v>5.5</v>
      </c>
      <c r="AG184" s="49">
        <v>5.5</v>
      </c>
      <c r="AH184" s="49">
        <v>5.5</v>
      </c>
      <c r="AI184" s="18"/>
      <c r="AJ184" s="68">
        <v>5.5</v>
      </c>
      <c r="AK184" s="68"/>
      <c r="AL184" s="68"/>
      <c r="AM184" s="46">
        <f>+SUM(H184:AL184)</f>
        <v>126.5</v>
      </c>
      <c r="AN184" s="46"/>
      <c r="AO184" s="46"/>
      <c r="AP184" s="48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54"/>
      <c r="BH184" s="60" t="str">
        <f>VLOOKUP(B183,[2]Analyse!$A$2:$N$255,5,0)</f>
        <v>N</v>
      </c>
      <c r="BI184" s="54"/>
    </row>
    <row r="185" spans="1:61">
      <c r="A185" s="72">
        <v>91</v>
      </c>
      <c r="B185" s="21" t="s">
        <v>308</v>
      </c>
      <c r="C185" s="21" t="s">
        <v>36</v>
      </c>
      <c r="D185" s="21" t="s">
        <v>37</v>
      </c>
      <c r="E185" s="32" t="str">
        <f>VLOOKUP(B185,[1]Sheet1!$B$5:$I$226,7,0)</f>
        <v>2016/10/18</v>
      </c>
      <c r="F185" s="21" t="s">
        <v>309</v>
      </c>
      <c r="G185" s="22" t="s">
        <v>310</v>
      </c>
      <c r="H185" s="49" t="s">
        <v>848</v>
      </c>
      <c r="I185" s="49" t="s">
        <v>848</v>
      </c>
      <c r="J185" s="49" t="s">
        <v>848</v>
      </c>
      <c r="K185" s="49" t="s">
        <v>861</v>
      </c>
      <c r="L185" s="49" t="s">
        <v>875</v>
      </c>
      <c r="M185" s="49" t="s">
        <v>870</v>
      </c>
      <c r="N185" s="18" t="s">
        <v>870</v>
      </c>
      <c r="O185" s="49" t="s">
        <v>869</v>
      </c>
      <c r="P185" s="49" t="s">
        <v>878</v>
      </c>
      <c r="Q185" s="49" t="s">
        <v>878</v>
      </c>
      <c r="R185" s="49" t="s">
        <v>878</v>
      </c>
      <c r="S185" s="49" t="s">
        <v>884</v>
      </c>
      <c r="T185" s="49" t="s">
        <v>889</v>
      </c>
      <c r="U185" s="71" t="s">
        <v>889</v>
      </c>
      <c r="V185" s="49" t="s">
        <v>900</v>
      </c>
      <c r="W185" s="49" t="s">
        <v>900</v>
      </c>
      <c r="X185" s="49" t="s">
        <v>900</v>
      </c>
      <c r="Y185" s="49" t="s">
        <v>909</v>
      </c>
      <c r="Z185" s="49" t="s">
        <v>914</v>
      </c>
      <c r="AA185" s="49" t="s">
        <v>919</v>
      </c>
      <c r="AB185" s="18" t="s">
        <v>919</v>
      </c>
      <c r="AC185" s="49" t="s">
        <v>919</v>
      </c>
      <c r="AD185" s="49" t="s">
        <v>919</v>
      </c>
      <c r="AE185" s="49" t="s">
        <v>919</v>
      </c>
      <c r="AF185" s="49" t="s">
        <v>930</v>
      </c>
      <c r="AG185" s="49" t="s">
        <v>936</v>
      </c>
      <c r="AH185" s="49" t="s">
        <v>930</v>
      </c>
      <c r="AI185" s="18" t="s">
        <v>930</v>
      </c>
      <c r="AJ185" s="68" t="s">
        <v>941</v>
      </c>
      <c r="AK185" s="68"/>
      <c r="AL185" s="68"/>
      <c r="AM185" s="45">
        <f>ROUND(SUM(H185:AL185),2)</f>
        <v>0</v>
      </c>
      <c r="AN185" s="45">
        <f>COUNTIF(H185:AL185,"F")+COUNTIF(H185:AL185,"LV/F")*4/8+COUNTIF(H185:AL185,"F/2")*4/8</f>
        <v>0.5</v>
      </c>
      <c r="AO185" s="45">
        <f>COUNTIF(H185:AL185,"O")+COUNTIF(H185:AL185,"LV/O")*4/8+COUNTIF(H185:AL185,"O/2")*4/8</f>
        <v>0</v>
      </c>
      <c r="AP185" s="45">
        <f>COUNTIF(H185:AL185,$AP$4)+4/8</f>
        <v>24.5</v>
      </c>
      <c r="AQ185" s="45">
        <f>COUNTIF(H185:AL185,$AQ$4)</f>
        <v>0</v>
      </c>
      <c r="AR185" s="45">
        <f>COUNTIF(H185:AL185,$AR$4)</f>
        <v>0</v>
      </c>
      <c r="AS185" s="45">
        <f>COUNTIF(H185:AL185,"B")+COUNTIF(H185:AL185,"LV/B")*4/8+COUNTIF(H185:AL185,"B/2")*4/8</f>
        <v>0</v>
      </c>
      <c r="AT185" s="45">
        <f>COUNTIF(H185:AL185,"BL")+COUNTIF(H185:AL185,"LV/BL")*4/8+COUNTIF(H185:AL185,"BL/2")*4/8</f>
        <v>0</v>
      </c>
      <c r="AU185" s="45">
        <f>COUNTIF(H185:AL185,$AU$4)</f>
        <v>0</v>
      </c>
      <c r="AV185" s="45">
        <f>COUNTIF(H185:AL185,$AV$4)</f>
        <v>0</v>
      </c>
      <c r="AW185" s="45">
        <f>COUNTIF(H185:AL185,$AW$4)</f>
        <v>4</v>
      </c>
      <c r="AX185" s="45">
        <f>COUNTIF(H185:AL185,$AX$4)</f>
        <v>0</v>
      </c>
      <c r="AY185" s="45">
        <f>COUNTIF(H185:AL185,$AY$4)</f>
        <v>0</v>
      </c>
      <c r="AZ185" s="45">
        <f>COUNTIF(H185:AL185,$AZ$4)</f>
        <v>0</v>
      </c>
      <c r="BA185" s="45">
        <f>COUNTIF(H185:AL185,$BA$4)</f>
        <v>0</v>
      </c>
      <c r="BB185" s="45">
        <f>COUNTIF(H185:AL185,$BB$4)</f>
        <v>0</v>
      </c>
      <c r="BC185" s="45">
        <f>COUNTIF(H185:AL185,$BC$4)</f>
        <v>0</v>
      </c>
      <c r="BD185" s="45">
        <f>COUNTIF(H185:AL185,$BD$4)</f>
        <v>0</v>
      </c>
      <c r="BE185" s="45">
        <f>COUNTIF(H185:AL185,$BE$4)</f>
        <v>0</v>
      </c>
      <c r="BF185" s="45">
        <f>COUNTIF(H185:AL185,$BF$4)</f>
        <v>0</v>
      </c>
      <c r="BG185" s="60" t="str">
        <f>VLOOKUP(B185,[2]Analyse!$A$2:$N$255,6,0)</f>
        <v>正常</v>
      </c>
      <c r="BH185" s="60"/>
      <c r="BI185" s="54"/>
    </row>
    <row r="186" spans="1:61">
      <c r="A186" s="73"/>
      <c r="B186" s="21"/>
      <c r="C186" s="24"/>
      <c r="D186" s="24"/>
      <c r="E186" s="32"/>
      <c r="F186" s="24"/>
      <c r="G186" s="24"/>
      <c r="H186" s="49">
        <v>5.5</v>
      </c>
      <c r="I186" s="49">
        <v>5.5</v>
      </c>
      <c r="J186" s="49">
        <v>5.5</v>
      </c>
      <c r="K186" s="49">
        <v>5.5</v>
      </c>
      <c r="L186" s="49"/>
      <c r="M186" s="49">
        <v>5.5</v>
      </c>
      <c r="N186" s="18">
        <v>5.5</v>
      </c>
      <c r="O186" s="49">
        <v>4</v>
      </c>
      <c r="P186" s="49">
        <v>5.5</v>
      </c>
      <c r="Q186" s="49">
        <v>5.5</v>
      </c>
      <c r="R186" s="49">
        <v>5.5</v>
      </c>
      <c r="S186" s="49"/>
      <c r="T186" s="49">
        <v>5.5</v>
      </c>
      <c r="U186" s="71">
        <v>5.5</v>
      </c>
      <c r="V186" s="49">
        <v>5.5</v>
      </c>
      <c r="W186" s="49">
        <v>5.5</v>
      </c>
      <c r="X186" s="49">
        <v>5.5</v>
      </c>
      <c r="Y186" s="49">
        <v>5.5</v>
      </c>
      <c r="Z186" s="49"/>
      <c r="AA186" s="49">
        <v>5.5</v>
      </c>
      <c r="AB186" s="18">
        <v>5.5</v>
      </c>
      <c r="AC186" s="49">
        <v>5.5</v>
      </c>
      <c r="AD186" s="49">
        <v>5.5</v>
      </c>
      <c r="AE186" s="49">
        <v>5.5</v>
      </c>
      <c r="AF186" s="49">
        <v>5.5</v>
      </c>
      <c r="AG186" s="49"/>
      <c r="AH186" s="49">
        <v>5.5</v>
      </c>
      <c r="AI186" s="18">
        <v>5.5</v>
      </c>
      <c r="AJ186" s="68">
        <v>5.5</v>
      </c>
      <c r="AK186" s="68"/>
      <c r="AL186" s="68"/>
      <c r="AM186" s="46">
        <f>+SUM(H186:AL186)</f>
        <v>136</v>
      </c>
      <c r="AN186" s="46"/>
      <c r="AO186" s="46"/>
      <c r="AP186" s="48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54"/>
      <c r="BH186" s="60" t="str">
        <f>VLOOKUP(B185,[2]Analyse!$A$2:$N$255,5,0)</f>
        <v>N</v>
      </c>
      <c r="BI186" s="54"/>
    </row>
    <row r="187" spans="1:61">
      <c r="A187" s="72">
        <v>92</v>
      </c>
      <c r="B187" s="21" t="s">
        <v>311</v>
      </c>
      <c r="C187" s="21" t="s">
        <v>36</v>
      </c>
      <c r="D187" s="21" t="s">
        <v>37</v>
      </c>
      <c r="E187" s="32" t="str">
        <f>VLOOKUP(B187,[1]Sheet1!$B$5:$I$226,7,0)</f>
        <v>2016/11/08</v>
      </c>
      <c r="F187" s="21" t="s">
        <v>312</v>
      </c>
      <c r="G187" s="22" t="s">
        <v>313</v>
      </c>
      <c r="H187" s="49" t="s">
        <v>848</v>
      </c>
      <c r="I187" s="49" t="s">
        <v>848</v>
      </c>
      <c r="J187" s="49" t="s">
        <v>855</v>
      </c>
      <c r="K187" s="49" t="s">
        <v>861</v>
      </c>
      <c r="L187" s="49" t="s">
        <v>870</v>
      </c>
      <c r="M187" s="49" t="s">
        <v>870</v>
      </c>
      <c r="N187" s="18" t="s">
        <v>870</v>
      </c>
      <c r="O187" s="49" t="s">
        <v>870</v>
      </c>
      <c r="P187" s="49" t="s">
        <v>878</v>
      </c>
      <c r="Q187" s="49" t="s">
        <v>884</v>
      </c>
      <c r="R187" s="49" t="s">
        <v>878</v>
      </c>
      <c r="S187" s="49" t="s">
        <v>878</v>
      </c>
      <c r="T187" s="49" t="s">
        <v>889</v>
      </c>
      <c r="U187" s="71" t="s">
        <v>889</v>
      </c>
      <c r="V187" s="49" t="s">
        <v>900</v>
      </c>
      <c r="W187" s="49" t="s">
        <v>900</v>
      </c>
      <c r="X187" s="49" t="s">
        <v>906</v>
      </c>
      <c r="Y187" s="49" t="s">
        <v>909</v>
      </c>
      <c r="Z187" s="49" t="s">
        <v>909</v>
      </c>
      <c r="AA187" s="49" t="s">
        <v>919</v>
      </c>
      <c r="AB187" s="18" t="s">
        <v>919</v>
      </c>
      <c r="AC187" s="49" t="s">
        <v>919</v>
      </c>
      <c r="AD187" s="49" t="s">
        <v>919</v>
      </c>
      <c r="AE187" s="49" t="s">
        <v>925</v>
      </c>
      <c r="AF187" s="49" t="s">
        <v>930</v>
      </c>
      <c r="AG187" s="49" t="s">
        <v>930</v>
      </c>
      <c r="AH187" s="49" t="s">
        <v>930</v>
      </c>
      <c r="AI187" s="18" t="s">
        <v>930</v>
      </c>
      <c r="AJ187" s="68" t="s">
        <v>941</v>
      </c>
      <c r="AK187" s="68"/>
      <c r="AL187" s="68"/>
      <c r="AM187" s="45">
        <f>ROUND(SUM(H187:AL187),2)</f>
        <v>0</v>
      </c>
      <c r="AN187" s="45">
        <f>COUNTIF(H187:AL187,"F")+COUNTIF(H187:AL187,"LV/F")*4/8+COUNTIF(H187:AL187,"F/2")*4/8</f>
        <v>0</v>
      </c>
      <c r="AO187" s="45">
        <f>COUNTIF(H187:AL187,"O")+COUNTIF(H187:AL187,"LV/O")*4/8+COUNTIF(H187:AL187,"O/2")*4/8</f>
        <v>0</v>
      </c>
      <c r="AP187" s="45">
        <f>COUNTIF(H187:AL187,$AP$4)</f>
        <v>25</v>
      </c>
      <c r="AQ187" s="45">
        <f>COUNTIF(H187:AL187,$AQ$4)</f>
        <v>0</v>
      </c>
      <c r="AR187" s="45">
        <f>COUNTIF(H187:AL187,$AR$4)</f>
        <v>0</v>
      </c>
      <c r="AS187" s="45">
        <f>COUNTIF(H187:AL187,"B")+COUNTIF(H187:AL187,"LV/B")*4/8+COUNTIF(H187:AL187,"B/2")*4/8</f>
        <v>0</v>
      </c>
      <c r="AT187" s="45">
        <f>COUNTIF(H187:AL187,"BL")+COUNTIF(H187:AL187,"LV/BL")*4/8+COUNTIF(H187:AL187,"BL/2")*4/8</f>
        <v>0</v>
      </c>
      <c r="AU187" s="45">
        <f>COUNTIF(H187:AL187,$AU$4)</f>
        <v>0</v>
      </c>
      <c r="AV187" s="45">
        <f>COUNTIF(H187:AL187,$AV$4)</f>
        <v>0</v>
      </c>
      <c r="AW187" s="45">
        <f>COUNTIF(H187:AL187,$AW$4)</f>
        <v>4</v>
      </c>
      <c r="AX187" s="45">
        <f>COUNTIF(H187:AL187,$AX$4)</f>
        <v>0</v>
      </c>
      <c r="AY187" s="45">
        <f>COUNTIF(H187:AL187,$AY$4)</f>
        <v>0</v>
      </c>
      <c r="AZ187" s="45">
        <f>COUNTIF(H187:AL187,$AZ$4)</f>
        <v>0</v>
      </c>
      <c r="BA187" s="45">
        <f>COUNTIF(H187:AL187,$BA$4)</f>
        <v>0</v>
      </c>
      <c r="BB187" s="45">
        <f>COUNTIF(H187:AL187,$BB$4)</f>
        <v>0</v>
      </c>
      <c r="BC187" s="45">
        <f>COUNTIF(H187:AL187,$BC$4)</f>
        <v>0</v>
      </c>
      <c r="BD187" s="45">
        <f>COUNTIF(H187:AL187,$BD$4)</f>
        <v>0</v>
      </c>
      <c r="BE187" s="45">
        <f>COUNTIF(H187:AL187,$BE$4)</f>
        <v>0</v>
      </c>
      <c r="BF187" s="45">
        <f>COUNTIF(H187:AL187,$BF$4)</f>
        <v>0</v>
      </c>
      <c r="BG187" s="60" t="str">
        <f>VLOOKUP(B187,[2]Analyse!$A$2:$N$255,6,0)</f>
        <v>正常</v>
      </c>
      <c r="BH187" s="60"/>
      <c r="BI187" s="54"/>
    </row>
    <row r="188" spans="1:61">
      <c r="A188" s="73"/>
      <c r="B188" s="21"/>
      <c r="C188" s="24"/>
      <c r="D188" s="24"/>
      <c r="E188" s="32"/>
      <c r="F188" s="24"/>
      <c r="G188" s="24"/>
      <c r="H188" s="49"/>
      <c r="I188" s="49"/>
      <c r="J188" s="49"/>
      <c r="K188" s="49"/>
      <c r="L188" s="49"/>
      <c r="M188" s="49"/>
      <c r="N188" s="18"/>
      <c r="O188" s="49"/>
      <c r="P188" s="49"/>
      <c r="Q188" s="49"/>
      <c r="R188" s="49"/>
      <c r="S188" s="49"/>
      <c r="T188" s="49"/>
      <c r="U188" s="71"/>
      <c r="V188" s="49"/>
      <c r="W188" s="49"/>
      <c r="X188" s="49"/>
      <c r="Y188" s="49"/>
      <c r="Z188" s="49"/>
      <c r="AA188" s="49"/>
      <c r="AB188" s="18"/>
      <c r="AC188" s="49"/>
      <c r="AD188" s="49"/>
      <c r="AE188" s="49"/>
      <c r="AF188" s="49"/>
      <c r="AG188" s="49"/>
      <c r="AH188" s="49"/>
      <c r="AI188" s="18"/>
      <c r="AJ188" s="68"/>
      <c r="AK188" s="68"/>
      <c r="AL188" s="68"/>
      <c r="AM188" s="46">
        <f>+SUM(H188:AL188)</f>
        <v>0</v>
      </c>
      <c r="AN188" s="46"/>
      <c r="AO188" s="46"/>
      <c r="AP188" s="48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54"/>
      <c r="BH188" s="60" t="str">
        <f>VLOOKUP(B187,[2]Analyse!$A$2:$N$255,5,0)</f>
        <v>GWSI-D</v>
      </c>
      <c r="BI188" s="54"/>
    </row>
    <row r="189" spans="1:61">
      <c r="A189" s="72">
        <v>93</v>
      </c>
      <c r="B189" s="21" t="s">
        <v>314</v>
      </c>
      <c r="C189" s="21" t="s">
        <v>36</v>
      </c>
      <c r="D189" s="21" t="s">
        <v>37</v>
      </c>
      <c r="E189" s="32" t="str">
        <f>VLOOKUP(B189,[1]Sheet1!$B$5:$I$226,7,0)</f>
        <v>2016/12/06</v>
      </c>
      <c r="F189" s="21" t="s">
        <v>315</v>
      </c>
      <c r="G189" s="22" t="s">
        <v>316</v>
      </c>
      <c r="H189" s="49" t="s">
        <v>848</v>
      </c>
      <c r="I189" s="49" t="s">
        <v>848</v>
      </c>
      <c r="J189" s="49" t="s">
        <v>848</v>
      </c>
      <c r="K189" s="49" t="s">
        <v>861</v>
      </c>
      <c r="L189" s="49" t="s">
        <v>870</v>
      </c>
      <c r="M189" s="49" t="s">
        <v>875</v>
      </c>
      <c r="N189" s="18" t="s">
        <v>870</v>
      </c>
      <c r="O189" s="49" t="s">
        <v>870</v>
      </c>
      <c r="P189" s="49" t="s">
        <v>878</v>
      </c>
      <c r="Q189" s="49" t="s">
        <v>878</v>
      </c>
      <c r="R189" s="49" t="s">
        <v>878</v>
      </c>
      <c r="S189" s="49" t="s">
        <v>878</v>
      </c>
      <c r="T189" s="49" t="s">
        <v>896</v>
      </c>
      <c r="U189" s="71" t="s">
        <v>889</v>
      </c>
      <c r="V189" s="49" t="s">
        <v>900</v>
      </c>
      <c r="W189" s="49" t="s">
        <v>900</v>
      </c>
      <c r="X189" s="49" t="s">
        <v>900</v>
      </c>
      <c r="Y189" s="49" t="s">
        <v>909</v>
      </c>
      <c r="Z189" s="49" t="s">
        <v>917</v>
      </c>
      <c r="AA189" s="49" t="s">
        <v>925</v>
      </c>
      <c r="AB189" s="18" t="s">
        <v>920</v>
      </c>
      <c r="AC189" s="49" t="s">
        <v>919</v>
      </c>
      <c r="AD189" s="49" t="s">
        <v>919</v>
      </c>
      <c r="AE189" s="49" t="s">
        <v>919</v>
      </c>
      <c r="AF189" s="49" t="s">
        <v>930</v>
      </c>
      <c r="AG189" s="49" t="s">
        <v>930</v>
      </c>
      <c r="AH189" s="49" t="s">
        <v>936</v>
      </c>
      <c r="AI189" s="18" t="s">
        <v>930</v>
      </c>
      <c r="AJ189" s="68" t="s">
        <v>941</v>
      </c>
      <c r="AK189" s="68"/>
      <c r="AL189" s="68"/>
      <c r="AM189" s="45">
        <f>ROUND(SUM(H189:AL189),2)</f>
        <v>0</v>
      </c>
      <c r="AN189" s="45">
        <f>COUNTIF(H189:AL189,"F")+COUNTIF(H189:AL189,"LV/F")*4/8+COUNTIF(H189:AL189,"F/2")*4/8</f>
        <v>1</v>
      </c>
      <c r="AO189" s="45">
        <f>COUNTIF(H189:AL189,"O")+COUNTIF(H189:AL189,"LV/O")*4/8+COUNTIF(H189:AL189,"O/2")*4/8</f>
        <v>0</v>
      </c>
      <c r="AP189" s="45">
        <f>COUNTIF(H189:AL189,$AP$4)</f>
        <v>23</v>
      </c>
      <c r="AQ189" s="45">
        <f>COUNTIF(H189:AL189,$AQ$4)</f>
        <v>0</v>
      </c>
      <c r="AR189" s="45">
        <f>COUNTIF(H189:AL189,$AR$4)</f>
        <v>0</v>
      </c>
      <c r="AS189" s="45">
        <f>COUNTIF(H189:AL189,"B")+COUNTIF(H189:AL189,"LV/B")*4/8+COUNTIF(H189:AL189,"B/2")*4/8</f>
        <v>0</v>
      </c>
      <c r="AT189" s="45">
        <f>COUNTIF(H189:AL189,"BL")+COUNTIF(H189:AL189,"LV/BL")*4/8+COUNTIF(H189:AL189,"BL/2")*4/8</f>
        <v>1</v>
      </c>
      <c r="AU189" s="45">
        <f>COUNTIF(H189:AL189,$AU$4)</f>
        <v>0</v>
      </c>
      <c r="AV189" s="45">
        <f>COUNTIF(H189:AL189,$AV$4)</f>
        <v>0</v>
      </c>
      <c r="AW189" s="45">
        <f>COUNTIF(H189:AL189,$AW$4)</f>
        <v>4</v>
      </c>
      <c r="AX189" s="45">
        <f>COUNTIF(H189:AL189,$AX$4)</f>
        <v>0</v>
      </c>
      <c r="AY189" s="45">
        <f>COUNTIF(H189:AL189,$AY$4)</f>
        <v>0</v>
      </c>
      <c r="AZ189" s="45">
        <f>COUNTIF(H189:AL189,$AZ$4)</f>
        <v>0</v>
      </c>
      <c r="BA189" s="45">
        <f>COUNTIF(H189:AL189,$BA$4)</f>
        <v>0</v>
      </c>
      <c r="BB189" s="45">
        <f>COUNTIF(H189:AL189,$BB$4)</f>
        <v>0</v>
      </c>
      <c r="BC189" s="45">
        <f>COUNTIF(H189:AL189,$BC$4)</f>
        <v>0</v>
      </c>
      <c r="BD189" s="45">
        <f>COUNTIF(H189:AL189,$BD$4)</f>
        <v>0</v>
      </c>
      <c r="BE189" s="45">
        <f>COUNTIF(H189:AL189,$BE$4)</f>
        <v>0</v>
      </c>
      <c r="BF189" s="45">
        <f>COUNTIF(H189:AL189,$BF$4)</f>
        <v>0</v>
      </c>
      <c r="BG189" s="60" t="str">
        <f>VLOOKUP(B189,[2]Analyse!$A$2:$N$255,6,0)</f>
        <v>正常</v>
      </c>
      <c r="BH189" s="60"/>
      <c r="BI189" s="54"/>
    </row>
    <row r="190" spans="1:61">
      <c r="A190" s="73"/>
      <c r="B190" s="21"/>
      <c r="C190" s="24"/>
      <c r="D190" s="24"/>
      <c r="E190" s="32"/>
      <c r="F190" s="24"/>
      <c r="G190" s="24"/>
      <c r="H190" s="49"/>
      <c r="I190" s="49"/>
      <c r="J190" s="49"/>
      <c r="K190" s="49"/>
      <c r="L190" s="49"/>
      <c r="M190" s="49"/>
      <c r="N190" s="18"/>
      <c r="O190" s="49"/>
      <c r="P190" s="49"/>
      <c r="Q190" s="49"/>
      <c r="R190" s="49"/>
      <c r="S190" s="49"/>
      <c r="T190" s="49"/>
      <c r="U190" s="71"/>
      <c r="V190" s="49"/>
      <c r="W190" s="49"/>
      <c r="X190" s="49"/>
      <c r="Y190" s="49"/>
      <c r="Z190" s="49"/>
      <c r="AA190" s="49"/>
      <c r="AB190" s="18"/>
      <c r="AC190" s="49"/>
      <c r="AD190" s="49"/>
      <c r="AE190" s="49"/>
      <c r="AF190" s="49"/>
      <c r="AG190" s="49"/>
      <c r="AH190" s="49"/>
      <c r="AI190" s="18"/>
      <c r="AJ190" s="68"/>
      <c r="AK190" s="68"/>
      <c r="AL190" s="68"/>
      <c r="AM190" s="46">
        <f>+SUM(H190:AL190)</f>
        <v>0</v>
      </c>
      <c r="AN190" s="46"/>
      <c r="AO190" s="46"/>
      <c r="AP190" s="48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54"/>
      <c r="BH190" s="60" t="str">
        <f>VLOOKUP(B189,[2]Analyse!$A$2:$N$255,5,0)</f>
        <v>GWSI-D</v>
      </c>
      <c r="BI190" s="54"/>
    </row>
    <row r="191" spans="1:61">
      <c r="A191" s="72">
        <v>94</v>
      </c>
      <c r="B191" s="21" t="s">
        <v>317</v>
      </c>
      <c r="C191" s="21" t="s">
        <v>36</v>
      </c>
      <c r="D191" s="21" t="s">
        <v>37</v>
      </c>
      <c r="E191" s="32" t="str">
        <f>VLOOKUP(B191,[1]Sheet1!$B$5:$I$226,7,0)</f>
        <v>2016/12/08</v>
      </c>
      <c r="F191" s="21" t="s">
        <v>318</v>
      </c>
      <c r="G191" s="22" t="s">
        <v>319</v>
      </c>
      <c r="H191" s="49" t="s">
        <v>850</v>
      </c>
      <c r="I191" s="49" t="s">
        <v>855</v>
      </c>
      <c r="J191" s="49" t="s">
        <v>848</v>
      </c>
      <c r="K191" s="49" t="s">
        <v>861</v>
      </c>
      <c r="L191" s="49" t="s">
        <v>870</v>
      </c>
      <c r="M191" s="49" t="s">
        <v>870</v>
      </c>
      <c r="N191" s="18" t="s">
        <v>870</v>
      </c>
      <c r="O191" s="49" t="s">
        <v>870</v>
      </c>
      <c r="P191" s="49" t="s">
        <v>884</v>
      </c>
      <c r="Q191" s="49" t="s">
        <v>878</v>
      </c>
      <c r="R191" s="49" t="s">
        <v>878</v>
      </c>
      <c r="S191" s="49" t="s">
        <v>878</v>
      </c>
      <c r="T191" s="49" t="s">
        <v>889</v>
      </c>
      <c r="U191" s="71" t="s">
        <v>889</v>
      </c>
      <c r="V191" s="49" t="s">
        <v>900</v>
      </c>
      <c r="W191" s="49" t="s">
        <v>906</v>
      </c>
      <c r="X191" s="49" t="s">
        <v>900</v>
      </c>
      <c r="Y191" s="49" t="s">
        <v>909</v>
      </c>
      <c r="Z191" s="49" t="s">
        <v>909</v>
      </c>
      <c r="AA191" s="49" t="s">
        <v>919</v>
      </c>
      <c r="AB191" s="18" t="s">
        <v>919</v>
      </c>
      <c r="AC191" s="49" t="s">
        <v>919</v>
      </c>
      <c r="AD191" s="49" t="s">
        <v>925</v>
      </c>
      <c r="AE191" s="49" t="s">
        <v>919</v>
      </c>
      <c r="AF191" s="49" t="s">
        <v>930</v>
      </c>
      <c r="AG191" s="49" t="s">
        <v>930</v>
      </c>
      <c r="AH191" s="49" t="s">
        <v>930</v>
      </c>
      <c r="AI191" s="18" t="s">
        <v>930</v>
      </c>
      <c r="AJ191" s="68" t="s">
        <v>941</v>
      </c>
      <c r="AK191" s="68"/>
      <c r="AL191" s="68"/>
      <c r="AM191" s="45">
        <f>ROUND(SUM(H191:AL191),2)</f>
        <v>0</v>
      </c>
      <c r="AN191" s="45">
        <f>COUNTIF(H191:AL191,"F")+COUNTIF(H191:AL191,"LV/F")*4/8+COUNTIF(H191:AL191,"F/2")*4/8</f>
        <v>1</v>
      </c>
      <c r="AO191" s="45">
        <f>COUNTIF(H191:AL191,"O")+COUNTIF(H191:AL191,"LV/O")*4/8+COUNTIF(H191:AL191,"O/2")*4/8</f>
        <v>0</v>
      </c>
      <c r="AP191" s="45">
        <f>COUNTIF(H191:AL191,$AP$4)</f>
        <v>24</v>
      </c>
      <c r="AQ191" s="45">
        <f>COUNTIF(H191:AL191,$AQ$4)</f>
        <v>0</v>
      </c>
      <c r="AR191" s="45">
        <f>COUNTIF(H191:AL191,$AR$4)</f>
        <v>0</v>
      </c>
      <c r="AS191" s="45">
        <f>COUNTIF(H191:AL191,"B")+COUNTIF(H191:AL191,"LV/B")*4/8+COUNTIF(H191:AL191,"B/2")*4/8</f>
        <v>0</v>
      </c>
      <c r="AT191" s="45">
        <f>COUNTIF(H191:AL191,"BL")+COUNTIF(H191:AL191,"LV/BL")*4/8+COUNTIF(H191:AL191,"BL/2")*4/8</f>
        <v>0</v>
      </c>
      <c r="AU191" s="45">
        <f>COUNTIF(H191:AL191,$AU$4)</f>
        <v>0</v>
      </c>
      <c r="AV191" s="45">
        <f>COUNTIF(H191:AL191,$AV$4)</f>
        <v>0</v>
      </c>
      <c r="AW191" s="45">
        <f>COUNTIF(H191:AL191,$AW$4)</f>
        <v>4</v>
      </c>
      <c r="AX191" s="45">
        <f>COUNTIF(H191:AL191,$AX$4)</f>
        <v>0</v>
      </c>
      <c r="AY191" s="45">
        <f>COUNTIF(H191:AL191,$AY$4)</f>
        <v>0</v>
      </c>
      <c r="AZ191" s="45">
        <f>COUNTIF(H191:AL191,$AZ$4)</f>
        <v>0</v>
      </c>
      <c r="BA191" s="45">
        <f>COUNTIF(H191:AL191,$BA$4)</f>
        <v>0</v>
      </c>
      <c r="BB191" s="45">
        <f>COUNTIF(H191:AL191,$BB$4)</f>
        <v>0</v>
      </c>
      <c r="BC191" s="45">
        <f>COUNTIF(H191:AL191,$BC$4)</f>
        <v>0</v>
      </c>
      <c r="BD191" s="45">
        <f>COUNTIF(H191:AL191,$BD$4)</f>
        <v>0</v>
      </c>
      <c r="BE191" s="45">
        <f>COUNTIF(H191:AL191,$BE$4)</f>
        <v>0</v>
      </c>
      <c r="BF191" s="45">
        <f>COUNTIF(H191:AL191,$BF$4)</f>
        <v>0</v>
      </c>
      <c r="BG191" s="60" t="str">
        <f>VLOOKUP(B191,[2]Analyse!$A$2:$N$255,6,0)</f>
        <v>正常</v>
      </c>
      <c r="BH191" s="60"/>
      <c r="BI191" s="54"/>
    </row>
    <row r="192" spans="1:61">
      <c r="A192" s="73"/>
      <c r="B192" s="21"/>
      <c r="C192" s="24"/>
      <c r="D192" s="24"/>
      <c r="E192" s="32"/>
      <c r="F192" s="24"/>
      <c r="G192" s="24"/>
      <c r="H192" s="49"/>
      <c r="I192" s="49"/>
      <c r="J192" s="49"/>
      <c r="K192" s="49"/>
      <c r="L192" s="49"/>
      <c r="M192" s="49"/>
      <c r="N192" s="18"/>
      <c r="O192" s="49"/>
      <c r="P192" s="49"/>
      <c r="Q192" s="49"/>
      <c r="R192" s="49"/>
      <c r="S192" s="49"/>
      <c r="T192" s="49"/>
      <c r="U192" s="71"/>
      <c r="V192" s="49"/>
      <c r="W192" s="49"/>
      <c r="X192" s="49"/>
      <c r="Y192" s="49"/>
      <c r="Z192" s="49"/>
      <c r="AA192" s="49"/>
      <c r="AB192" s="18"/>
      <c r="AC192" s="49"/>
      <c r="AD192" s="49"/>
      <c r="AE192" s="49"/>
      <c r="AF192" s="49"/>
      <c r="AG192" s="49"/>
      <c r="AH192" s="49"/>
      <c r="AI192" s="18"/>
      <c r="AJ192" s="68"/>
      <c r="AK192" s="68"/>
      <c r="AL192" s="68"/>
      <c r="AM192" s="46">
        <f>+SUM(H192:AL192)</f>
        <v>0</v>
      </c>
      <c r="AN192" s="46"/>
      <c r="AO192" s="46"/>
      <c r="AP192" s="48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54"/>
      <c r="BH192" s="60" t="str">
        <f>VLOOKUP(B191,[2]Analyse!$A$2:$N$255,5,0)</f>
        <v>GWSI-D</v>
      </c>
      <c r="BI192" s="54"/>
    </row>
    <row r="193" spans="1:61">
      <c r="A193" s="72">
        <v>95</v>
      </c>
      <c r="B193" s="21" t="s">
        <v>320</v>
      </c>
      <c r="C193" s="21" t="s">
        <v>36</v>
      </c>
      <c r="D193" s="21" t="s">
        <v>37</v>
      </c>
      <c r="E193" s="32" t="str">
        <f>VLOOKUP(B193,[1]Sheet1!$B$5:$I$226,7,0)</f>
        <v>2016/12/20</v>
      </c>
      <c r="F193" s="21" t="s">
        <v>321</v>
      </c>
      <c r="G193" s="22" t="s">
        <v>322</v>
      </c>
      <c r="H193" s="49" t="s">
        <v>848</v>
      </c>
      <c r="I193" s="49" t="s">
        <v>848</v>
      </c>
      <c r="J193" s="49" t="s">
        <v>848</v>
      </c>
      <c r="K193" s="49" t="s">
        <v>861</v>
      </c>
      <c r="L193" s="49" t="s">
        <v>870</v>
      </c>
      <c r="M193" s="49" t="s">
        <v>875</v>
      </c>
      <c r="N193" s="18" t="s">
        <v>870</v>
      </c>
      <c r="O193" s="49" t="s">
        <v>870</v>
      </c>
      <c r="P193" s="49" t="s">
        <v>878</v>
      </c>
      <c r="Q193" s="49" t="s">
        <v>878</v>
      </c>
      <c r="R193" s="49" t="s">
        <v>880</v>
      </c>
      <c r="S193" s="49" t="s">
        <v>880</v>
      </c>
      <c r="T193" s="49" t="s">
        <v>896</v>
      </c>
      <c r="U193" s="71" t="s">
        <v>890</v>
      </c>
      <c r="V193" s="49" t="s">
        <v>900</v>
      </c>
      <c r="W193" s="49" t="s">
        <v>900</v>
      </c>
      <c r="X193" s="49" t="s">
        <v>901</v>
      </c>
      <c r="Y193" s="49" t="s">
        <v>910</v>
      </c>
      <c r="Z193" s="49" t="s">
        <v>909</v>
      </c>
      <c r="AA193" s="49" t="s">
        <v>925</v>
      </c>
      <c r="AB193" s="18" t="s">
        <v>919</v>
      </c>
      <c r="AC193" s="49" t="s">
        <v>919</v>
      </c>
      <c r="AD193" s="49" t="s">
        <v>919</v>
      </c>
      <c r="AE193" s="49" t="s">
        <v>919</v>
      </c>
      <c r="AF193" s="49" t="s">
        <v>930</v>
      </c>
      <c r="AG193" s="49" t="s">
        <v>930</v>
      </c>
      <c r="AH193" s="49" t="s">
        <v>936</v>
      </c>
      <c r="AI193" s="18" t="s">
        <v>930</v>
      </c>
      <c r="AJ193" s="68" t="s">
        <v>941</v>
      </c>
      <c r="AK193" s="68"/>
      <c r="AL193" s="68"/>
      <c r="AM193" s="45">
        <f>ROUND(SUM(H193:AL193),2)</f>
        <v>0</v>
      </c>
      <c r="AN193" s="45">
        <f>COUNTIF(H193:AL193,"F")+COUNTIF(H193:AL193,"LV/F")*4/8+COUNTIF(H193:AL193,"F/2")*4/8</f>
        <v>5</v>
      </c>
      <c r="AO193" s="45">
        <f>COUNTIF(H193:AL193,"O")+COUNTIF(H193:AL193,"LV/O")*4/8+COUNTIF(H193:AL193,"O/2")*4/8</f>
        <v>0</v>
      </c>
      <c r="AP193" s="45">
        <f>COUNTIF(H193:AL193,$AP$4)</f>
        <v>20</v>
      </c>
      <c r="AQ193" s="45">
        <f>COUNTIF(H193:AL193,$AQ$4)</f>
        <v>0</v>
      </c>
      <c r="AR193" s="45">
        <f>COUNTIF(H193:AL193,$AR$4)</f>
        <v>0</v>
      </c>
      <c r="AS193" s="45">
        <f>COUNTIF(H193:AL193,"B")+COUNTIF(H193:AL193,"LV/B")*4/8+COUNTIF(H193:AL193,"B/2")*4/8</f>
        <v>0</v>
      </c>
      <c r="AT193" s="45">
        <f>COUNTIF(H193:AL193,"BL")+COUNTIF(H193:AL193,"LV/BL")*4/8+COUNTIF(H193:AL193,"BL/2")*4/8</f>
        <v>0</v>
      </c>
      <c r="AU193" s="45">
        <f>COUNTIF(H193:AL193,$AU$4)</f>
        <v>0</v>
      </c>
      <c r="AV193" s="45">
        <f>COUNTIF(H193:AL193,$AV$4)</f>
        <v>0</v>
      </c>
      <c r="AW193" s="45">
        <f>COUNTIF(H193:AL193,$AW$4)</f>
        <v>4</v>
      </c>
      <c r="AX193" s="45">
        <f>COUNTIF(H193:AL193,$AX$4)</f>
        <v>0</v>
      </c>
      <c r="AY193" s="45">
        <f>COUNTIF(H193:AL193,$AY$4)</f>
        <v>0</v>
      </c>
      <c r="AZ193" s="45">
        <f>COUNTIF(H193:AL193,$AZ$4)</f>
        <v>0</v>
      </c>
      <c r="BA193" s="45">
        <f>COUNTIF(H193:AL193,$BA$4)</f>
        <v>0</v>
      </c>
      <c r="BB193" s="45">
        <f>COUNTIF(H193:AL193,$BB$4)</f>
        <v>0</v>
      </c>
      <c r="BC193" s="45">
        <f>COUNTIF(H193:AL193,$BC$4)</f>
        <v>0</v>
      </c>
      <c r="BD193" s="45">
        <f>COUNTIF(H193:AL193,$BD$4)</f>
        <v>0</v>
      </c>
      <c r="BE193" s="45">
        <f>COUNTIF(H193:AL193,$BE$4)</f>
        <v>0</v>
      </c>
      <c r="BF193" s="45">
        <f>COUNTIF(H193:AL193,$BF$4)</f>
        <v>0</v>
      </c>
      <c r="BG193" s="60" t="str">
        <f>VLOOKUP(B193,[2]Analyse!$A$2:$N$255,6,0)</f>
        <v>正常</v>
      </c>
      <c r="BH193" s="60"/>
      <c r="BI193" s="54"/>
    </row>
    <row r="194" spans="1:61">
      <c r="A194" s="73"/>
      <c r="B194" s="21"/>
      <c r="C194" s="24"/>
      <c r="D194" s="24"/>
      <c r="E194" s="32"/>
      <c r="F194" s="24"/>
      <c r="G194" s="24"/>
      <c r="H194" s="49"/>
      <c r="I194" s="49"/>
      <c r="J194" s="49"/>
      <c r="K194" s="49"/>
      <c r="L194" s="49"/>
      <c r="M194" s="49"/>
      <c r="N194" s="18"/>
      <c r="O194" s="49"/>
      <c r="P194" s="49"/>
      <c r="Q194" s="49"/>
      <c r="R194" s="49"/>
      <c r="S194" s="49"/>
      <c r="T194" s="49"/>
      <c r="U194" s="71"/>
      <c r="V194" s="49"/>
      <c r="W194" s="49"/>
      <c r="X194" s="49"/>
      <c r="Y194" s="49"/>
      <c r="Z194" s="49"/>
      <c r="AA194" s="49"/>
      <c r="AB194" s="18"/>
      <c r="AC194" s="49"/>
      <c r="AD194" s="49"/>
      <c r="AE194" s="49"/>
      <c r="AF194" s="49"/>
      <c r="AG194" s="49"/>
      <c r="AH194" s="49"/>
      <c r="AI194" s="18"/>
      <c r="AJ194" s="68"/>
      <c r="AK194" s="68"/>
      <c r="AL194" s="68"/>
      <c r="AM194" s="46">
        <f>+SUM(H194:AL194)</f>
        <v>0</v>
      </c>
      <c r="AN194" s="46"/>
      <c r="AO194" s="46"/>
      <c r="AP194" s="48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54"/>
      <c r="BH194" s="60" t="str">
        <f>VLOOKUP(B193,[2]Analyse!$A$2:$N$255,5,0)</f>
        <v>SI-D TS</v>
      </c>
      <c r="BI194" s="54"/>
    </row>
    <row r="195" spans="1:61">
      <c r="A195" s="72">
        <v>96</v>
      </c>
      <c r="B195" s="21" t="s">
        <v>323</v>
      </c>
      <c r="C195" s="21" t="s">
        <v>36</v>
      </c>
      <c r="D195" s="21" t="s">
        <v>37</v>
      </c>
      <c r="E195" s="32" t="str">
        <f>VLOOKUP(B195,[1]Sheet1!$B$5:$I$226,7,0)</f>
        <v>2016/12/20</v>
      </c>
      <c r="F195" s="21" t="s">
        <v>324</v>
      </c>
      <c r="G195" s="22" t="s">
        <v>325</v>
      </c>
      <c r="H195" s="49" t="s">
        <v>855</v>
      </c>
      <c r="I195" s="49" t="s">
        <v>850</v>
      </c>
      <c r="J195" s="49" t="s">
        <v>848</v>
      </c>
      <c r="K195" s="49" t="s">
        <v>861</v>
      </c>
      <c r="L195" s="49" t="s">
        <v>870</v>
      </c>
      <c r="M195" s="49" t="s">
        <v>870</v>
      </c>
      <c r="N195" s="18" t="s">
        <v>870</v>
      </c>
      <c r="O195" s="49" t="s">
        <v>875</v>
      </c>
      <c r="P195" s="49" t="s">
        <v>878</v>
      </c>
      <c r="Q195" s="49" t="s">
        <v>878</v>
      </c>
      <c r="R195" s="49" t="s">
        <v>878</v>
      </c>
      <c r="S195" s="49" t="s">
        <v>878</v>
      </c>
      <c r="T195" s="49" t="s">
        <v>889</v>
      </c>
      <c r="U195" s="71" t="s">
        <v>889</v>
      </c>
      <c r="V195" s="49" t="s">
        <v>906</v>
      </c>
      <c r="W195" s="49" t="s">
        <v>900</v>
      </c>
      <c r="X195" s="49" t="s">
        <v>900</v>
      </c>
      <c r="Y195" s="49" t="s">
        <v>909</v>
      </c>
      <c r="Z195" s="49" t="s">
        <v>909</v>
      </c>
      <c r="AA195" s="49" t="s">
        <v>918</v>
      </c>
      <c r="AB195" s="18" t="s">
        <v>848</v>
      </c>
      <c r="AC195" s="49" t="s">
        <v>925</v>
      </c>
      <c r="AD195" s="49" t="s">
        <v>919</v>
      </c>
      <c r="AE195" s="49" t="s">
        <v>919</v>
      </c>
      <c r="AF195" s="49" t="s">
        <v>930</v>
      </c>
      <c r="AG195" s="49" t="s">
        <v>930</v>
      </c>
      <c r="AH195" s="49" t="s">
        <v>930</v>
      </c>
      <c r="AI195" s="18" t="s">
        <v>930</v>
      </c>
      <c r="AJ195" s="68" t="s">
        <v>948</v>
      </c>
      <c r="AK195" s="68"/>
      <c r="AL195" s="68"/>
      <c r="AM195" s="45">
        <f>ROUND(SUM(H195:AL195),2)</f>
        <v>0</v>
      </c>
      <c r="AN195" s="45">
        <f>COUNTIF(H195:AL195,"F")+COUNTIF(H195:AL195,"LV/F")*4/8+COUNTIF(H195:AL195,"F/2")*4/8</f>
        <v>1.5</v>
      </c>
      <c r="AO195" s="45">
        <f>COUNTIF(H195:AL195,"O")+COUNTIF(H195:AL195,"LV/O")*4/8+COUNTIF(H195:AL195,"O/2")*4/8</f>
        <v>0</v>
      </c>
      <c r="AP195" s="45">
        <f>COUNTIF(H195:AL195,$AP$4)+4/8</f>
        <v>22.5</v>
      </c>
      <c r="AQ195" s="45">
        <f>COUNTIF(H195:AL195,$AQ$4)</f>
        <v>0</v>
      </c>
      <c r="AR195" s="45">
        <f>COUNTIF(H195:AL195,$AR$4)</f>
        <v>0</v>
      </c>
      <c r="AS195" s="45">
        <f>COUNTIF(H195:AL195,"B")+COUNTIF(H195:AL195,"LV/B")*4/8+COUNTIF(H195:AL195,"B/2")*4/8</f>
        <v>0</v>
      </c>
      <c r="AT195" s="45">
        <f>COUNTIF(H195:AL195,"BL")+COUNTIF(H195:AL195,"LV/BL")*4/8+COUNTIF(H195:AL195,"BL/2")*4/8</f>
        <v>0</v>
      </c>
      <c r="AU195" s="45">
        <f>COUNTIF(H195:AL195,$AU$4)</f>
        <v>0</v>
      </c>
      <c r="AV195" s="45">
        <f>COUNTIF(H195:AL195,$AV$4)</f>
        <v>0</v>
      </c>
      <c r="AW195" s="45">
        <f>COUNTIF(H195:AL195,$AW$4)</f>
        <v>5</v>
      </c>
      <c r="AX195" s="45">
        <f>COUNTIF(H195:AL195,$AX$4)</f>
        <v>0</v>
      </c>
      <c r="AY195" s="45">
        <f>COUNTIF(H195:AL195,$AY$4)</f>
        <v>0</v>
      </c>
      <c r="AZ195" s="45">
        <f>COUNTIF(H195:AL195,$AZ$4)</f>
        <v>0</v>
      </c>
      <c r="BA195" s="45">
        <f>COUNTIF(H195:AL195,$BA$4)</f>
        <v>0</v>
      </c>
      <c r="BB195" s="45">
        <f>COUNTIF(H195:AL195,$BB$4)</f>
        <v>0</v>
      </c>
      <c r="BC195" s="45">
        <f>COUNTIF(H195:AL195,$BC$4)</f>
        <v>0</v>
      </c>
      <c r="BD195" s="45">
        <f>COUNTIF(H195:AL195,$BD$4)</f>
        <v>0</v>
      </c>
      <c r="BE195" s="45">
        <f>COUNTIF(H195:AL195,$BE$4)</f>
        <v>0</v>
      </c>
      <c r="BF195" s="45">
        <f>COUNTIF(H195:AL195,$BF$4)</f>
        <v>0</v>
      </c>
      <c r="BG195" s="60" t="str">
        <f>VLOOKUP(B195,[2]Analyse!$A$2:$N$255,6,0)</f>
        <v>輪班休息</v>
      </c>
      <c r="BH195" s="60"/>
      <c r="BI195" s="54"/>
    </row>
    <row r="196" spans="1:61">
      <c r="A196" s="73"/>
      <c r="B196" s="21"/>
      <c r="C196" s="24"/>
      <c r="D196" s="24"/>
      <c r="E196" s="32"/>
      <c r="F196" s="24"/>
      <c r="G196" s="24"/>
      <c r="H196" s="49"/>
      <c r="I196" s="49"/>
      <c r="J196" s="49">
        <v>5.5</v>
      </c>
      <c r="K196" s="49">
        <v>5.5</v>
      </c>
      <c r="L196" s="49">
        <v>5.5</v>
      </c>
      <c r="M196" s="49">
        <v>5.5</v>
      </c>
      <c r="N196" s="18">
        <v>5.5</v>
      </c>
      <c r="O196" s="49"/>
      <c r="P196" s="49">
        <v>5.5</v>
      </c>
      <c r="Q196" s="49">
        <v>5.5</v>
      </c>
      <c r="R196" s="49">
        <v>5.5</v>
      </c>
      <c r="S196" s="49">
        <v>5.5</v>
      </c>
      <c r="T196" s="49">
        <v>5.5</v>
      </c>
      <c r="U196" s="71">
        <v>5.5</v>
      </c>
      <c r="V196" s="49"/>
      <c r="W196" s="49">
        <v>5.5</v>
      </c>
      <c r="X196" s="49">
        <v>5.5</v>
      </c>
      <c r="Y196" s="49">
        <v>5.5</v>
      </c>
      <c r="Z196" s="49">
        <v>5.5</v>
      </c>
      <c r="AA196" s="49">
        <v>4</v>
      </c>
      <c r="AB196" s="18">
        <v>5.5</v>
      </c>
      <c r="AC196" s="49"/>
      <c r="AD196" s="49">
        <v>5.5</v>
      </c>
      <c r="AE196" s="49">
        <v>5.5</v>
      </c>
      <c r="AF196" s="49">
        <v>5.5</v>
      </c>
      <c r="AG196" s="49">
        <v>5.5</v>
      </c>
      <c r="AH196" s="49">
        <v>5.5</v>
      </c>
      <c r="AI196" s="18">
        <v>5.5</v>
      </c>
      <c r="AJ196" s="68"/>
      <c r="AK196" s="68"/>
      <c r="AL196" s="68"/>
      <c r="AM196" s="46">
        <f>+SUM(H196:AL196)</f>
        <v>125</v>
      </c>
      <c r="AN196" s="46"/>
      <c r="AO196" s="46"/>
      <c r="AP196" s="48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54"/>
      <c r="BH196" s="60" t="str">
        <f>VLOOKUP(B195,[2]Analyse!$A$2:$N$255,5,0)</f>
        <v>GWSI-N</v>
      </c>
      <c r="BI196" s="54"/>
    </row>
    <row r="197" spans="1:61">
      <c r="A197" s="72">
        <v>97</v>
      </c>
      <c r="B197" s="21" t="s">
        <v>326</v>
      </c>
      <c r="C197" s="21" t="s">
        <v>36</v>
      </c>
      <c r="D197" s="21" t="s">
        <v>37</v>
      </c>
      <c r="E197" s="32" t="str">
        <f>VLOOKUP(B197,[1]Sheet1!$B$5:$I$226,7,0)</f>
        <v>2016/12/26</v>
      </c>
      <c r="F197" s="21" t="s">
        <v>327</v>
      </c>
      <c r="G197" s="22" t="s">
        <v>328</v>
      </c>
      <c r="H197" s="49" t="s">
        <v>850</v>
      </c>
      <c r="I197" s="49" t="s">
        <v>855</v>
      </c>
      <c r="J197" s="49" t="s">
        <v>848</v>
      </c>
      <c r="K197" s="49" t="s">
        <v>861</v>
      </c>
      <c r="L197" s="49" t="s">
        <v>870</v>
      </c>
      <c r="M197" s="49" t="s">
        <v>870</v>
      </c>
      <c r="N197" s="18" t="s">
        <v>870</v>
      </c>
      <c r="O197" s="49" t="s">
        <v>869</v>
      </c>
      <c r="P197" s="49" t="s">
        <v>884</v>
      </c>
      <c r="Q197" s="49" t="s">
        <v>878</v>
      </c>
      <c r="R197" s="49" t="s">
        <v>878</v>
      </c>
      <c r="S197" s="49" t="s">
        <v>878</v>
      </c>
      <c r="T197" s="49" t="s">
        <v>889</v>
      </c>
      <c r="U197" s="71" t="s">
        <v>889</v>
      </c>
      <c r="V197" s="49" t="s">
        <v>900</v>
      </c>
      <c r="W197" s="49" t="s">
        <v>906</v>
      </c>
      <c r="X197" s="49" t="s">
        <v>900</v>
      </c>
      <c r="Y197" s="49" t="s">
        <v>909</v>
      </c>
      <c r="Z197" s="49" t="s">
        <v>909</v>
      </c>
      <c r="AA197" s="49" t="s">
        <v>919</v>
      </c>
      <c r="AB197" s="18" t="s">
        <v>919</v>
      </c>
      <c r="AC197" s="49" t="s">
        <v>920</v>
      </c>
      <c r="AD197" s="49" t="s">
        <v>925</v>
      </c>
      <c r="AE197" s="49" t="s">
        <v>919</v>
      </c>
      <c r="AF197" s="49" t="s">
        <v>930</v>
      </c>
      <c r="AG197" s="49" t="s">
        <v>930</v>
      </c>
      <c r="AH197" s="49" t="s">
        <v>930</v>
      </c>
      <c r="AI197" s="18" t="s">
        <v>930</v>
      </c>
      <c r="AJ197" s="68" t="s">
        <v>941</v>
      </c>
      <c r="AK197" s="68"/>
      <c r="AL197" s="68"/>
      <c r="AM197" s="45">
        <f>ROUND(SUM(H197:AL197),2)</f>
        <v>0</v>
      </c>
      <c r="AN197" s="45">
        <f>COUNTIF(H197:AL197,"F")+COUNTIF(H197:AL197,"LV/F")*4/8+COUNTIF(H197:AL197,"F/2")*4/8</f>
        <v>2.5</v>
      </c>
      <c r="AO197" s="45">
        <f>COUNTIF(H197:AL197,"O")+COUNTIF(H197:AL197,"LV/O")*4/8+COUNTIF(H197:AL197,"O/2")*4/8</f>
        <v>0</v>
      </c>
      <c r="AP197" s="45">
        <f>COUNTIF(H197:AL197,$AP$4)+4/8</f>
        <v>22.5</v>
      </c>
      <c r="AQ197" s="45">
        <f>COUNTIF(H197:AL197,$AQ$4)</f>
        <v>0</v>
      </c>
      <c r="AR197" s="45">
        <f>COUNTIF(H197:AL197,$AR$4)</f>
        <v>0</v>
      </c>
      <c r="AS197" s="45">
        <f>COUNTIF(H197:AL197,"B")+COUNTIF(H197:AL197,"LV/B")*4/8+COUNTIF(H197:AL197,"B/2")*4/8</f>
        <v>0</v>
      </c>
      <c r="AT197" s="45">
        <f>COUNTIF(H197:AL197,"BL")+COUNTIF(H197:AL197,"LV/BL")*4/8+COUNTIF(H197:AL197,"BL/2")*4/8</f>
        <v>0</v>
      </c>
      <c r="AU197" s="45">
        <f>COUNTIF(H197:AL197,$AU$4)</f>
        <v>0</v>
      </c>
      <c r="AV197" s="45">
        <f>COUNTIF(H197:AL197,$AV$4)</f>
        <v>0</v>
      </c>
      <c r="AW197" s="45">
        <f>COUNTIF(H197:AL197,$AW$4)</f>
        <v>4</v>
      </c>
      <c r="AX197" s="45">
        <f>COUNTIF(H197:AL197,$AX$4)</f>
        <v>0</v>
      </c>
      <c r="AY197" s="45">
        <f>COUNTIF(H197:AL197,$AY$4)</f>
        <v>0</v>
      </c>
      <c r="AZ197" s="45">
        <f>COUNTIF(H197:AL197,$AZ$4)</f>
        <v>0</v>
      </c>
      <c r="BA197" s="45">
        <f>COUNTIF(H197:AL197,$BA$4)</f>
        <v>0</v>
      </c>
      <c r="BB197" s="45">
        <f>COUNTIF(H197:AL197,$BB$4)</f>
        <v>0</v>
      </c>
      <c r="BC197" s="45">
        <f>COUNTIF(H197:AL197,$BC$4)</f>
        <v>0</v>
      </c>
      <c r="BD197" s="45">
        <f>COUNTIF(H197:AL197,$BD$4)</f>
        <v>0</v>
      </c>
      <c r="BE197" s="45">
        <f>COUNTIF(H197:AL197,$BE$4)</f>
        <v>0</v>
      </c>
      <c r="BF197" s="45">
        <f>COUNTIF(H197:AL197,$BF$4)</f>
        <v>0</v>
      </c>
      <c r="BG197" s="60" t="str">
        <f>VLOOKUP(B197,[2]Analyse!$A$2:$N$255,6,0)</f>
        <v>正常</v>
      </c>
      <c r="BH197" s="60"/>
      <c r="BI197" s="54"/>
    </row>
    <row r="198" spans="1:61">
      <c r="A198" s="73"/>
      <c r="B198" s="21"/>
      <c r="C198" s="24"/>
      <c r="D198" s="24"/>
      <c r="E198" s="32"/>
      <c r="F198" s="24"/>
      <c r="G198" s="24"/>
      <c r="H198" s="49"/>
      <c r="I198" s="49"/>
      <c r="J198" s="49"/>
      <c r="K198" s="49"/>
      <c r="L198" s="49"/>
      <c r="M198" s="49"/>
      <c r="N198" s="18"/>
      <c r="O198" s="49"/>
      <c r="P198" s="49"/>
      <c r="Q198" s="49"/>
      <c r="R198" s="49"/>
      <c r="S198" s="49"/>
      <c r="T198" s="49"/>
      <c r="U198" s="71"/>
      <c r="V198" s="49"/>
      <c r="W198" s="49"/>
      <c r="X198" s="49"/>
      <c r="Y198" s="49"/>
      <c r="Z198" s="49"/>
      <c r="AA198" s="49"/>
      <c r="AB198" s="18"/>
      <c r="AC198" s="49"/>
      <c r="AD198" s="49"/>
      <c r="AE198" s="49"/>
      <c r="AF198" s="49"/>
      <c r="AG198" s="49"/>
      <c r="AH198" s="49"/>
      <c r="AI198" s="18"/>
      <c r="AJ198" s="68"/>
      <c r="AK198" s="68"/>
      <c r="AL198" s="68"/>
      <c r="AM198" s="46">
        <f>+SUM(H198:AL198)</f>
        <v>0</v>
      </c>
      <c r="AN198" s="46"/>
      <c r="AO198" s="46"/>
      <c r="AP198" s="48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54"/>
      <c r="BH198" s="60" t="str">
        <f>VLOOKUP(B197,[2]Analyse!$A$2:$N$255,5,0)</f>
        <v>GWSI-D</v>
      </c>
      <c r="BI198" s="54"/>
    </row>
    <row r="199" spans="1:61">
      <c r="A199" s="72">
        <v>98</v>
      </c>
      <c r="B199" s="21" t="s">
        <v>329</v>
      </c>
      <c r="C199" s="21" t="s">
        <v>36</v>
      </c>
      <c r="D199" s="21" t="s">
        <v>37</v>
      </c>
      <c r="E199" s="32" t="str">
        <f>VLOOKUP(B199,[1]Sheet1!$B$5:$I$226,7,0)</f>
        <v>2017/02/13</v>
      </c>
      <c r="F199" s="21" t="s">
        <v>907</v>
      </c>
      <c r="G199" s="22" t="s">
        <v>331</v>
      </c>
      <c r="H199" s="49" t="s">
        <v>853</v>
      </c>
      <c r="I199" s="49" t="s">
        <v>853</v>
      </c>
      <c r="J199" s="49" t="s">
        <v>853</v>
      </c>
      <c r="K199" s="49" t="s">
        <v>865</v>
      </c>
      <c r="L199" s="49" t="s">
        <v>873</v>
      </c>
      <c r="M199" s="49" t="s">
        <v>873</v>
      </c>
      <c r="N199" s="18" t="s">
        <v>873</v>
      </c>
      <c r="O199" s="49" t="s">
        <v>873</v>
      </c>
      <c r="P199" s="49" t="s">
        <v>882</v>
      </c>
      <c r="Q199" s="49" t="s">
        <v>882</v>
      </c>
      <c r="R199" s="49" t="s">
        <v>880</v>
      </c>
      <c r="S199" s="49" t="s">
        <v>880</v>
      </c>
      <c r="T199" s="49" t="s">
        <v>890</v>
      </c>
      <c r="U199" s="71" t="s">
        <v>896</v>
      </c>
      <c r="V199" s="49" t="s">
        <v>902</v>
      </c>
      <c r="W199" s="49" t="s">
        <v>902</v>
      </c>
      <c r="X199" s="49" t="s">
        <v>902</v>
      </c>
      <c r="Y199" s="49" t="s">
        <v>911</v>
      </c>
      <c r="Z199" s="49" t="s">
        <v>911</v>
      </c>
      <c r="AA199" s="49" t="s">
        <v>921</v>
      </c>
      <c r="AB199" s="18" t="s">
        <v>925</v>
      </c>
      <c r="AC199" s="49" t="s">
        <v>922</v>
      </c>
      <c r="AD199" s="49" t="s">
        <v>922</v>
      </c>
      <c r="AE199" s="49" t="s">
        <v>922</v>
      </c>
      <c r="AF199" s="49" t="s">
        <v>933</v>
      </c>
      <c r="AG199" s="49" t="s">
        <v>933</v>
      </c>
      <c r="AH199" s="49" t="s">
        <v>933</v>
      </c>
      <c r="AI199" s="18" t="s">
        <v>936</v>
      </c>
      <c r="AJ199" s="68" t="s">
        <v>940</v>
      </c>
      <c r="AK199" s="68"/>
      <c r="AL199" s="68"/>
      <c r="AM199" s="45">
        <f>ROUND(SUM(H199:AL199),2)</f>
        <v>0</v>
      </c>
      <c r="AN199" s="45">
        <f>COUNTIF(H199:AL199,"F")+COUNTIF(H199:AL199,"LV/F")*4/8+COUNTIF(H199:AL199,"F/2")*4/8</f>
        <v>3</v>
      </c>
      <c r="AO199" s="45">
        <f>COUNTIF(H199:AL199,"O")+COUNTIF(H199:AL199,"LV/O")*4/8+COUNTIF(H199:AL199,"O/2")*4/8</f>
        <v>6</v>
      </c>
      <c r="AP199" s="45">
        <f>COUNTIF(H199:AL199,$AP$4)</f>
        <v>0</v>
      </c>
      <c r="AQ199" s="45">
        <f>COUNTIF(H199:AL199,$AQ$4)</f>
        <v>0</v>
      </c>
      <c r="AR199" s="45">
        <f>COUNTIF(H199:AL199,$AR$4)</f>
        <v>0</v>
      </c>
      <c r="AS199" s="45">
        <f>COUNTIF(H199:AL199,"B")+COUNTIF(H199:AL199,"LV/B")*4/8+COUNTIF(H199:AL199,"B/2")*4/8</f>
        <v>0</v>
      </c>
      <c r="AT199" s="45">
        <f>COUNTIF(H199:AL199,"BL")+COUNTIF(H199:AL199,"LV/BL")*4/8+COUNTIF(H199:AL199,"BL/2")*4/8</f>
        <v>0</v>
      </c>
      <c r="AU199" s="45">
        <f>COUNTIF(H199:AL199,$AU$4)</f>
        <v>0</v>
      </c>
      <c r="AV199" s="45">
        <f>COUNTIF(H199:AL199,$AV$4)</f>
        <v>0</v>
      </c>
      <c r="AW199" s="45">
        <f>COUNTIF(H199:AL199,$AW$4)</f>
        <v>3</v>
      </c>
      <c r="AX199" s="45">
        <f>COUNTIF(H199:AL199,$AX$4)</f>
        <v>0</v>
      </c>
      <c r="AY199" s="45">
        <f>COUNTIF(H199:AL199,$AY$4)</f>
        <v>0</v>
      </c>
      <c r="AZ199" s="45">
        <f>COUNTIF(H199:AL199,$AZ$4)</f>
        <v>0</v>
      </c>
      <c r="BA199" s="45">
        <f>COUNTIF(H199:AL199,$BA$4)</f>
        <v>0</v>
      </c>
      <c r="BB199" s="45">
        <f>COUNTIF(H199:AL199,$BB$4)</f>
        <v>0</v>
      </c>
      <c r="BC199" s="45">
        <f>COUNTIF(H199:AL199,$BC$4)</f>
        <v>7</v>
      </c>
      <c r="BD199" s="45">
        <f>COUNTIF(H199:AL199,$BD$4)</f>
        <v>10</v>
      </c>
      <c r="BE199" s="45">
        <f>COUNTIF(H199:AL199,$BE$4)</f>
        <v>0</v>
      </c>
      <c r="BF199" s="45">
        <f>COUNTIF(H199:AL199,$BF$4)</f>
        <v>0</v>
      </c>
      <c r="BG199" s="60" t="str">
        <f>VLOOKUP(B199,[2]Analyse!$A$2:$N$255,6,0)</f>
        <v>停薪留職</v>
      </c>
      <c r="BH199" s="60"/>
      <c r="BI199" s="54"/>
    </row>
    <row r="200" spans="1:61">
      <c r="A200" s="73"/>
      <c r="B200" s="21"/>
      <c r="C200" s="24"/>
      <c r="D200" s="24"/>
      <c r="E200" s="32"/>
      <c r="F200" s="24"/>
      <c r="G200" s="24"/>
      <c r="H200" s="49"/>
      <c r="I200" s="49"/>
      <c r="J200" s="49"/>
      <c r="K200" s="49"/>
      <c r="L200" s="49"/>
      <c r="M200" s="49"/>
      <c r="N200" s="18"/>
      <c r="O200" s="49"/>
      <c r="P200" s="49"/>
      <c r="Q200" s="49"/>
      <c r="R200" s="49"/>
      <c r="S200" s="49"/>
      <c r="T200" s="49"/>
      <c r="U200" s="71"/>
      <c r="V200" s="49"/>
      <c r="W200" s="49"/>
      <c r="X200" s="49"/>
      <c r="Y200" s="49"/>
      <c r="Z200" s="49"/>
      <c r="AA200" s="49"/>
      <c r="AB200" s="18"/>
      <c r="AC200" s="49"/>
      <c r="AD200" s="49"/>
      <c r="AE200" s="49"/>
      <c r="AF200" s="49"/>
      <c r="AG200" s="49"/>
      <c r="AH200" s="49"/>
      <c r="AI200" s="18"/>
      <c r="AJ200" s="68"/>
      <c r="AK200" s="68"/>
      <c r="AL200" s="68"/>
      <c r="AM200" s="46">
        <f>+SUM(H200:AL200)</f>
        <v>0</v>
      </c>
      <c r="AN200" s="46"/>
      <c r="AO200" s="46"/>
      <c r="AP200" s="48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54"/>
      <c r="BH200" s="60" t="str">
        <f>VLOOKUP(B199,[2]Analyse!$A$2:$N$255,5,0)</f>
        <v>GWSMT-DC</v>
      </c>
      <c r="BI200" s="54"/>
    </row>
    <row r="201" spans="1:61">
      <c r="A201" s="72">
        <v>99</v>
      </c>
      <c r="B201" s="21" t="s">
        <v>332</v>
      </c>
      <c r="C201" s="21" t="s">
        <v>36</v>
      </c>
      <c r="D201" s="21" t="s">
        <v>37</v>
      </c>
      <c r="E201" s="32" t="str">
        <f>VLOOKUP(B201,[1]Sheet1!$B$5:$I$226,7,0)</f>
        <v>2017/02/13</v>
      </c>
      <c r="F201" s="21" t="s">
        <v>333</v>
      </c>
      <c r="G201" s="22" t="s">
        <v>334</v>
      </c>
      <c r="H201" s="49">
        <v>1</v>
      </c>
      <c r="I201" s="49" t="s">
        <v>848</v>
      </c>
      <c r="J201" s="49" t="s">
        <v>855</v>
      </c>
      <c r="K201" s="49" t="s">
        <v>868</v>
      </c>
      <c r="L201" s="49" t="s">
        <v>876</v>
      </c>
      <c r="M201" s="49" t="s">
        <v>876</v>
      </c>
      <c r="N201" s="18" t="s">
        <v>876</v>
      </c>
      <c r="O201" s="49" t="s">
        <v>876</v>
      </c>
      <c r="P201" s="49" t="s">
        <v>885</v>
      </c>
      <c r="Q201" s="49" t="s">
        <v>885</v>
      </c>
      <c r="R201" s="49" t="s">
        <v>885</v>
      </c>
      <c r="S201" s="49" t="s">
        <v>885</v>
      </c>
      <c r="T201" s="49" t="s">
        <v>856</v>
      </c>
      <c r="U201" s="71" t="s">
        <v>898</v>
      </c>
      <c r="V201" s="49" t="s">
        <v>856</v>
      </c>
      <c r="W201" s="49" t="s">
        <v>856</v>
      </c>
      <c r="X201" s="49" t="s">
        <v>856</v>
      </c>
      <c r="Y201" s="49" t="s">
        <v>915</v>
      </c>
      <c r="Z201" s="49" t="s">
        <v>915</v>
      </c>
      <c r="AA201" s="49" t="s">
        <v>926</v>
      </c>
      <c r="AB201" s="18" t="s">
        <v>926</v>
      </c>
      <c r="AC201" s="49" t="s">
        <v>926</v>
      </c>
      <c r="AD201" s="49" t="s">
        <v>926</v>
      </c>
      <c r="AE201" s="49" t="s">
        <v>926</v>
      </c>
      <c r="AF201" s="49" t="s">
        <v>937</v>
      </c>
      <c r="AG201" s="49" t="s">
        <v>937</v>
      </c>
      <c r="AH201" s="49" t="s">
        <v>937</v>
      </c>
      <c r="AI201" s="18" t="s">
        <v>937</v>
      </c>
      <c r="AJ201" s="68" t="s">
        <v>949</v>
      </c>
      <c r="AK201" s="68"/>
      <c r="AL201" s="68"/>
      <c r="AM201" s="45">
        <f>ROUND(SUM(H201:AL201),2)</f>
        <v>1</v>
      </c>
      <c r="AN201" s="45">
        <f>COUNTIF(H201:AL201,"F")+COUNTIF(H201:AL201,"LV/F")*4/8+COUNTIF(H201:AL201,"F/2")*4/8</f>
        <v>0</v>
      </c>
      <c r="AO201" s="45">
        <f>COUNTIF(H201:AL201,"O")+COUNTIF(H201:AL201,"LV/O")*4/8+COUNTIF(H201:AL201,"O/2")*4/8</f>
        <v>0</v>
      </c>
      <c r="AP201" s="45">
        <f>COUNTIF(H201:AL201,$AP$4)</f>
        <v>1</v>
      </c>
      <c r="AQ201" s="45">
        <f>COUNTIF(H201:AL201,$AQ$4)</f>
        <v>0</v>
      </c>
      <c r="AR201" s="45">
        <f>COUNTIF(H201:AL201,$AR$4)</f>
        <v>0</v>
      </c>
      <c r="AS201" s="45">
        <f>COUNTIF(H201:AL201,"B")+COUNTIF(H201:AL201,"LV/B")*4/8+COUNTIF(H201:AL201,"B/2")*4/8</f>
        <v>0</v>
      </c>
      <c r="AT201" s="45">
        <f>COUNTIF(H201:AL201,"BL")+COUNTIF(H201:AL201,"LV/BL")*4/8+COUNTIF(H201:AL201,"BL/2")*4/8</f>
        <v>0</v>
      </c>
      <c r="AU201" s="45">
        <f>COUNTIF(H201:AL201,$AU$4)</f>
        <v>0</v>
      </c>
      <c r="AV201" s="45">
        <f>COUNTIF(H201:AL201,$AV$4)</f>
        <v>0</v>
      </c>
      <c r="AW201" s="45">
        <f>COUNTIF(H201:AL201,$AW$4)</f>
        <v>1</v>
      </c>
      <c r="AX201" s="45">
        <f>COUNTIF(H201:AL201,$AX$4)</f>
        <v>0</v>
      </c>
      <c r="AY201" s="45">
        <f>COUNTIF(H201:AL201,$AY$4)</f>
        <v>0</v>
      </c>
      <c r="AZ201" s="45">
        <f>COUNTIF(H201:AL201,$AZ$4)</f>
        <v>0</v>
      </c>
      <c r="BA201" s="45">
        <f>COUNTIF(H201:AL201,$BA$4)</f>
        <v>26</v>
      </c>
      <c r="BB201" s="45">
        <f>COUNTIF(H201:AL201,$BB$4)</f>
        <v>0</v>
      </c>
      <c r="BC201" s="45">
        <f>COUNTIF(H201:AL201,$BC$4)</f>
        <v>0</v>
      </c>
      <c r="BD201" s="45">
        <f>COUNTIF(H201:AL201,$BD$4)</f>
        <v>0</v>
      </c>
      <c r="BE201" s="45">
        <f>COUNTIF(H201:AL201,$BE$4)</f>
        <v>0</v>
      </c>
      <c r="BF201" s="45">
        <f>COUNTIF(H201:AL201,$BF$4)</f>
        <v>0</v>
      </c>
      <c r="BG201" s="60" t="e">
        <f>VLOOKUP(B201,[2]Analyse!$A$2:$N$255,6,0)</f>
        <v>#N/A</v>
      </c>
      <c r="BH201" s="60"/>
      <c r="BI201" s="54"/>
    </row>
    <row r="202" spans="1:61">
      <c r="A202" s="73"/>
      <c r="B202" s="21"/>
      <c r="C202" s="24"/>
      <c r="D202" s="24"/>
      <c r="E202" s="32"/>
      <c r="F202" s="24"/>
      <c r="G202" s="24"/>
      <c r="H202" s="49"/>
      <c r="I202" s="49"/>
      <c r="J202" s="49"/>
      <c r="K202" s="49"/>
      <c r="L202" s="49"/>
      <c r="M202" s="49"/>
      <c r="N202" s="18"/>
      <c r="O202" s="49"/>
      <c r="P202" s="49"/>
      <c r="Q202" s="49"/>
      <c r="R202" s="49"/>
      <c r="S202" s="49"/>
      <c r="T202" s="49"/>
      <c r="U202" s="71"/>
      <c r="V202" s="49"/>
      <c r="W202" s="49"/>
      <c r="X202" s="49"/>
      <c r="Y202" s="49"/>
      <c r="Z202" s="49"/>
      <c r="AA202" s="49"/>
      <c r="AB202" s="18"/>
      <c r="AC202" s="49"/>
      <c r="AD202" s="49"/>
      <c r="AE202" s="49"/>
      <c r="AF202" s="49"/>
      <c r="AG202" s="49"/>
      <c r="AH202" s="49"/>
      <c r="AI202" s="18"/>
      <c r="AJ202" s="68"/>
      <c r="AK202" s="68"/>
      <c r="AL202" s="68"/>
      <c r="AM202" s="46">
        <f>+SUM(H202:AL202)</f>
        <v>0</v>
      </c>
      <c r="AN202" s="46"/>
      <c r="AO202" s="46"/>
      <c r="AP202" s="48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54"/>
      <c r="BH202" s="60" t="e">
        <f>VLOOKUP(B201,[2]Analyse!$A$2:$N$255,5,0)</f>
        <v>#N/A</v>
      </c>
      <c r="BI202" s="54"/>
    </row>
    <row r="203" spans="1:61">
      <c r="A203" s="72">
        <v>100</v>
      </c>
      <c r="B203" s="21" t="s">
        <v>335</v>
      </c>
      <c r="C203" s="21" t="s">
        <v>36</v>
      </c>
      <c r="D203" s="21" t="s">
        <v>37</v>
      </c>
      <c r="E203" s="32" t="str">
        <f>VLOOKUP(B203,[1]Sheet1!$B$5:$I$226,7,0)</f>
        <v>2017/02/13</v>
      </c>
      <c r="F203" s="21" t="s">
        <v>336</v>
      </c>
      <c r="G203" s="22" t="s">
        <v>337</v>
      </c>
      <c r="H203" s="49" t="s">
        <v>855</v>
      </c>
      <c r="I203" s="49" t="s">
        <v>848</v>
      </c>
      <c r="J203" s="49" t="s">
        <v>848</v>
      </c>
      <c r="K203" s="49" t="s">
        <v>861</v>
      </c>
      <c r="L203" s="49" t="s">
        <v>870</v>
      </c>
      <c r="M203" s="49" t="s">
        <v>870</v>
      </c>
      <c r="N203" s="18" t="s">
        <v>875</v>
      </c>
      <c r="O203" s="49" t="s">
        <v>870</v>
      </c>
      <c r="P203" s="49" t="s">
        <v>878</v>
      </c>
      <c r="Q203" s="49" t="s">
        <v>878</v>
      </c>
      <c r="R203" s="49" t="s">
        <v>878</v>
      </c>
      <c r="S203" s="49" t="s">
        <v>878</v>
      </c>
      <c r="T203" s="49" t="s">
        <v>889</v>
      </c>
      <c r="U203" s="71" t="s">
        <v>896</v>
      </c>
      <c r="V203" s="49" t="s">
        <v>900</v>
      </c>
      <c r="W203" s="49" t="s">
        <v>900</v>
      </c>
      <c r="X203" s="49" t="s">
        <v>900</v>
      </c>
      <c r="Y203" s="49" t="s">
        <v>909</v>
      </c>
      <c r="Z203" s="49" t="s">
        <v>909</v>
      </c>
      <c r="AA203" s="49" t="s">
        <v>919</v>
      </c>
      <c r="AB203" s="18" t="s">
        <v>925</v>
      </c>
      <c r="AC203" s="49" t="s">
        <v>919</v>
      </c>
      <c r="AD203" s="49" t="s">
        <v>920</v>
      </c>
      <c r="AE203" s="49" t="s">
        <v>920</v>
      </c>
      <c r="AF203" s="49" t="s">
        <v>929</v>
      </c>
      <c r="AG203" s="49" t="s">
        <v>930</v>
      </c>
      <c r="AH203" s="49" t="s">
        <v>930</v>
      </c>
      <c r="AI203" s="18" t="s">
        <v>936</v>
      </c>
      <c r="AJ203" s="68" t="s">
        <v>941</v>
      </c>
      <c r="AK203" s="68"/>
      <c r="AL203" s="68"/>
      <c r="AM203" s="45">
        <f>ROUND(SUM(H203:AL203),2)</f>
        <v>0</v>
      </c>
      <c r="AN203" s="45">
        <f>COUNTIF(H203:AL203,"F")+COUNTIF(H203:AL203,"LV/F")*4/8+COUNTIF(H203:AL203,"F/2")*4/8</f>
        <v>2.5</v>
      </c>
      <c r="AO203" s="45">
        <f>COUNTIF(H203:AL203,"O")+COUNTIF(H203:AL203,"LV/O")*4/8+COUNTIF(H203:AL203,"O/2")*4/8</f>
        <v>0</v>
      </c>
      <c r="AP203" s="45">
        <f>COUNTIF(H203:AL203,$AP$4)+4/8</f>
        <v>21.5</v>
      </c>
      <c r="AQ203" s="45">
        <f>COUNTIF(H203:AL203,$AQ$4)</f>
        <v>0</v>
      </c>
      <c r="AR203" s="45">
        <f>COUNTIF(H203:AL203,$AR$4)</f>
        <v>0</v>
      </c>
      <c r="AS203" s="45">
        <f>COUNTIF(H203:AL203,"B")+COUNTIF(H203:AL203,"LV/B")*4/8+COUNTIF(H203:AL203,"B/2")*4/8</f>
        <v>0</v>
      </c>
      <c r="AT203" s="45">
        <f>COUNTIF(H203:AL203,"BL")+COUNTIF(H203:AL203,"LV/BL")*4/8+COUNTIF(H203:AL203,"BL/2")*4/8</f>
        <v>0</v>
      </c>
      <c r="AU203" s="45">
        <f>COUNTIF(H203:AL203,$AU$4)</f>
        <v>0</v>
      </c>
      <c r="AV203" s="45">
        <f>COUNTIF(H203:AL203,$AV$4)</f>
        <v>0</v>
      </c>
      <c r="AW203" s="45">
        <f>COUNTIF(H203:AL203,$AW$4)</f>
        <v>5</v>
      </c>
      <c r="AX203" s="45">
        <f>COUNTIF(H203:AL203,$AX$4)</f>
        <v>0</v>
      </c>
      <c r="AY203" s="45">
        <f>COUNTIF(H203:AL203,$AY$4)</f>
        <v>0</v>
      </c>
      <c r="AZ203" s="45">
        <f>COUNTIF(H203:AL203,$AZ$4)</f>
        <v>0</v>
      </c>
      <c r="BA203" s="45">
        <f>COUNTIF(H203:AL203,$BA$4)</f>
        <v>0</v>
      </c>
      <c r="BB203" s="45">
        <f>COUNTIF(H203:AL203,$BB$4)</f>
        <v>0</v>
      </c>
      <c r="BC203" s="45">
        <f>COUNTIF(H203:AL203,$BC$4)</f>
        <v>0</v>
      </c>
      <c r="BD203" s="45">
        <f>COUNTIF(H203:AL203,$BD$4)</f>
        <v>0</v>
      </c>
      <c r="BE203" s="45">
        <f>COUNTIF(H203:AL203,$BE$4)</f>
        <v>0</v>
      </c>
      <c r="BF203" s="45">
        <f>COUNTIF(H203:AL203,$BF$4)</f>
        <v>0</v>
      </c>
      <c r="BG203" s="60" t="str">
        <f>VLOOKUP(B203,[2]Analyse!$A$2:$N$255,6,0)</f>
        <v>正常</v>
      </c>
      <c r="BH203" s="60"/>
      <c r="BI203" s="54"/>
    </row>
    <row r="204" spans="1:61">
      <c r="A204" s="73"/>
      <c r="B204" s="21"/>
      <c r="C204" s="24"/>
      <c r="D204" s="24"/>
      <c r="E204" s="32"/>
      <c r="F204" s="24"/>
      <c r="G204" s="24"/>
      <c r="H204" s="49"/>
      <c r="I204" s="49"/>
      <c r="J204" s="49"/>
      <c r="K204" s="49"/>
      <c r="L204" s="49"/>
      <c r="M204" s="49"/>
      <c r="N204" s="18"/>
      <c r="O204" s="49"/>
      <c r="P204" s="49"/>
      <c r="Q204" s="49"/>
      <c r="R204" s="49"/>
      <c r="S204" s="49"/>
      <c r="T204" s="49"/>
      <c r="U204" s="71"/>
      <c r="V204" s="49"/>
      <c r="W204" s="49"/>
      <c r="X204" s="49"/>
      <c r="Y204" s="49"/>
      <c r="Z204" s="49"/>
      <c r="AA204" s="49"/>
      <c r="AB204" s="18"/>
      <c r="AC204" s="49"/>
      <c r="AD204" s="49"/>
      <c r="AE204" s="49"/>
      <c r="AF204" s="49"/>
      <c r="AG204" s="49"/>
      <c r="AH204" s="49"/>
      <c r="AI204" s="18"/>
      <c r="AJ204" s="68"/>
      <c r="AK204" s="68"/>
      <c r="AL204" s="68"/>
      <c r="AM204" s="46">
        <f>+SUM(H204:AL204)</f>
        <v>0</v>
      </c>
      <c r="AN204" s="46"/>
      <c r="AO204" s="46"/>
      <c r="AP204" s="48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54"/>
      <c r="BH204" s="60" t="str">
        <f>VLOOKUP(B203,[2]Analyse!$A$2:$N$255,5,0)</f>
        <v>GWSI-D</v>
      </c>
      <c r="BI204" s="54"/>
    </row>
    <row r="205" spans="1:61">
      <c r="A205" s="72">
        <v>101</v>
      </c>
      <c r="B205" s="21" t="s">
        <v>338</v>
      </c>
      <c r="C205" s="21" t="s">
        <v>36</v>
      </c>
      <c r="D205" s="21" t="s">
        <v>37</v>
      </c>
      <c r="E205" s="32" t="str">
        <f>VLOOKUP(B205,[1]Sheet1!$B$5:$I$226,7,0)</f>
        <v>2017/02/13</v>
      </c>
      <c r="F205" s="21" t="s">
        <v>339</v>
      </c>
      <c r="G205" s="22" t="s">
        <v>340</v>
      </c>
      <c r="H205" s="49" t="s">
        <v>855</v>
      </c>
      <c r="I205" s="49" t="s">
        <v>848</v>
      </c>
      <c r="J205" s="49" t="s">
        <v>848</v>
      </c>
      <c r="K205" s="49" t="s">
        <v>861</v>
      </c>
      <c r="L205" s="49" t="s">
        <v>870</v>
      </c>
      <c r="M205" s="49" t="s">
        <v>870</v>
      </c>
      <c r="N205" s="18" t="s">
        <v>870</v>
      </c>
      <c r="O205" s="49" t="s">
        <v>875</v>
      </c>
      <c r="P205" s="49" t="s">
        <v>878</v>
      </c>
      <c r="Q205" s="49" t="s">
        <v>878</v>
      </c>
      <c r="R205" s="49" t="s">
        <v>878</v>
      </c>
      <c r="S205" s="49" t="s">
        <v>878</v>
      </c>
      <c r="T205" s="49" t="s">
        <v>889</v>
      </c>
      <c r="U205" s="71" t="s">
        <v>889</v>
      </c>
      <c r="V205" s="49" t="s">
        <v>906</v>
      </c>
      <c r="W205" s="49" t="s">
        <v>900</v>
      </c>
      <c r="X205" s="49" t="s">
        <v>900</v>
      </c>
      <c r="Y205" s="49" t="s">
        <v>909</v>
      </c>
      <c r="Z205" s="49" t="s">
        <v>909</v>
      </c>
      <c r="AA205" s="49" t="s">
        <v>919</v>
      </c>
      <c r="AB205" s="18" t="s">
        <v>919</v>
      </c>
      <c r="AC205" s="49" t="s">
        <v>925</v>
      </c>
      <c r="AD205" s="49" t="s">
        <v>919</v>
      </c>
      <c r="AE205" s="49" t="s">
        <v>919</v>
      </c>
      <c r="AF205" s="49" t="s">
        <v>930</v>
      </c>
      <c r="AG205" s="49" t="s">
        <v>930</v>
      </c>
      <c r="AH205" s="49" t="s">
        <v>931</v>
      </c>
      <c r="AI205" s="18" t="s">
        <v>929</v>
      </c>
      <c r="AJ205" s="68" t="s">
        <v>948</v>
      </c>
      <c r="AK205" s="68"/>
      <c r="AL205" s="68"/>
      <c r="AM205" s="45">
        <f>ROUND(SUM(H205:AL205),2)</f>
        <v>0</v>
      </c>
      <c r="AN205" s="45">
        <f>COUNTIF(H205:AL205,"F")+COUNTIF(H205:AL205,"LV/F")*4/8+COUNTIF(H205:AL205,"F/2")*4/8</f>
        <v>1.5</v>
      </c>
      <c r="AO205" s="45">
        <f>COUNTIF(H205:AL205,"O")+COUNTIF(H205:AL205,"LV/O")*4/8+COUNTIF(H205:AL205,"O/2")*4/8</f>
        <v>0</v>
      </c>
      <c r="AP205" s="45">
        <f>COUNTIF(H205:AL205,$AP$4)+4/8</f>
        <v>22.5</v>
      </c>
      <c r="AQ205" s="45">
        <f>COUNTIF(H205:AL205,$AQ$4)</f>
        <v>0</v>
      </c>
      <c r="AR205" s="45">
        <f>COUNTIF(H205:AL205,$AR$4)</f>
        <v>0</v>
      </c>
      <c r="AS205" s="45">
        <f>COUNTIF(H205:AL205,"B")+COUNTIF(H205:AL205,"LV/B")*4/8+COUNTIF(H205:AL205,"B/2")*4/8</f>
        <v>0</v>
      </c>
      <c r="AT205" s="45">
        <f>COUNTIF(H205:AL205,"BL")+COUNTIF(H205:AL205,"LV/BL")*4/8+COUNTIF(H205:AL205,"BL/2")*4/8</f>
        <v>0</v>
      </c>
      <c r="AU205" s="45">
        <f>COUNTIF(H205:AL205,$AU$4)</f>
        <v>0</v>
      </c>
      <c r="AV205" s="45">
        <f>COUNTIF(H205:AL205,$AV$4)</f>
        <v>0</v>
      </c>
      <c r="AW205" s="45">
        <f>COUNTIF(H205:AL205,$AW$4)</f>
        <v>5</v>
      </c>
      <c r="AX205" s="45">
        <f>COUNTIF(H205:AL205,$AX$4)</f>
        <v>0</v>
      </c>
      <c r="AY205" s="45">
        <f>COUNTIF(H205:AL205,$AY$4)</f>
        <v>0</v>
      </c>
      <c r="AZ205" s="45">
        <f>COUNTIF(H205:AL205,$AZ$4)</f>
        <v>0</v>
      </c>
      <c r="BA205" s="45">
        <f>COUNTIF(H205:AL205,$BA$4)</f>
        <v>0</v>
      </c>
      <c r="BB205" s="45">
        <f>COUNTIF(H205:AL205,$BB$4)</f>
        <v>0</v>
      </c>
      <c r="BC205" s="45">
        <f>COUNTIF(H205:AL205,$BC$4)</f>
        <v>0</v>
      </c>
      <c r="BD205" s="45">
        <f>COUNTIF(H205:AL205,$BD$4)</f>
        <v>0</v>
      </c>
      <c r="BE205" s="45">
        <f>COUNTIF(H205:AL205,$BE$4)</f>
        <v>0</v>
      </c>
      <c r="BF205" s="45">
        <f>COUNTIF(H205:AL205,$BF$4)</f>
        <v>0</v>
      </c>
      <c r="BG205" s="60" t="str">
        <f>VLOOKUP(B205,[2]Analyse!$A$2:$N$255,6,0)</f>
        <v>輪班休息</v>
      </c>
      <c r="BH205" s="60"/>
      <c r="BI205" s="54"/>
    </row>
    <row r="206" spans="1:61">
      <c r="A206" s="73"/>
      <c r="B206" s="21"/>
      <c r="C206" s="24"/>
      <c r="D206" s="24"/>
      <c r="E206" s="32"/>
      <c r="F206" s="24"/>
      <c r="G206" s="24"/>
      <c r="H206" s="49"/>
      <c r="I206" s="49">
        <v>5.5</v>
      </c>
      <c r="J206" s="49">
        <v>5.5</v>
      </c>
      <c r="K206" s="49">
        <v>5.5</v>
      </c>
      <c r="L206" s="49">
        <v>5.5</v>
      </c>
      <c r="M206" s="49">
        <v>5.5</v>
      </c>
      <c r="N206" s="18">
        <v>5.5</v>
      </c>
      <c r="O206" s="49"/>
      <c r="P206" s="49">
        <v>5.5</v>
      </c>
      <c r="Q206" s="49">
        <v>5.5</v>
      </c>
      <c r="R206" s="49">
        <v>5.5</v>
      </c>
      <c r="S206" s="49">
        <v>5.5</v>
      </c>
      <c r="T206" s="49">
        <v>5.5</v>
      </c>
      <c r="U206" s="71">
        <v>5.5</v>
      </c>
      <c r="V206" s="49"/>
      <c r="W206" s="49">
        <v>5.5</v>
      </c>
      <c r="X206" s="49">
        <v>5.5</v>
      </c>
      <c r="Y206" s="49">
        <v>5.5</v>
      </c>
      <c r="Z206" s="49">
        <v>5.5</v>
      </c>
      <c r="AA206" s="49">
        <v>5.5</v>
      </c>
      <c r="AB206" s="18">
        <v>5.5</v>
      </c>
      <c r="AC206" s="49"/>
      <c r="AD206" s="49">
        <v>5.5</v>
      </c>
      <c r="AE206" s="49">
        <v>5.5</v>
      </c>
      <c r="AF206" s="49">
        <v>5.5</v>
      </c>
      <c r="AG206" s="49">
        <v>5.5</v>
      </c>
      <c r="AH206" s="49"/>
      <c r="AI206" s="18">
        <v>4</v>
      </c>
      <c r="AJ206" s="68"/>
      <c r="AK206" s="68"/>
      <c r="AL206" s="68"/>
      <c r="AM206" s="46">
        <f>+SUM(H206:AL206)</f>
        <v>125</v>
      </c>
      <c r="AN206" s="46"/>
      <c r="AO206" s="46"/>
      <c r="AP206" s="48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54"/>
      <c r="BH206" s="60" t="str">
        <f>VLOOKUP(B205,[2]Analyse!$A$2:$N$255,5,0)</f>
        <v>GWSI-N</v>
      </c>
      <c r="BI206" s="54"/>
    </row>
    <row r="207" spans="1:61">
      <c r="A207" s="72">
        <v>102</v>
      </c>
      <c r="B207" s="21" t="s">
        <v>341</v>
      </c>
      <c r="C207" s="21" t="s">
        <v>36</v>
      </c>
      <c r="D207" s="21" t="s">
        <v>37</v>
      </c>
      <c r="E207" s="32" t="str">
        <f>VLOOKUP(B207,[1]Sheet1!$B$5:$I$226,7,0)</f>
        <v>2017/02/13</v>
      </c>
      <c r="F207" s="21" t="s">
        <v>342</v>
      </c>
      <c r="G207" s="22" t="s">
        <v>343</v>
      </c>
      <c r="H207" s="49" t="s">
        <v>848</v>
      </c>
      <c r="I207" s="49" t="s">
        <v>848</v>
      </c>
      <c r="J207" s="49" t="s">
        <v>848</v>
      </c>
      <c r="K207" s="49" t="s">
        <v>867</v>
      </c>
      <c r="L207" s="49" t="s">
        <v>870</v>
      </c>
      <c r="M207" s="49" t="s">
        <v>870</v>
      </c>
      <c r="N207" s="18" t="s">
        <v>870</v>
      </c>
      <c r="O207" s="49" t="s">
        <v>870</v>
      </c>
      <c r="P207" s="49" t="s">
        <v>878</v>
      </c>
      <c r="Q207" s="49" t="s">
        <v>878</v>
      </c>
      <c r="R207" s="49" t="s">
        <v>884</v>
      </c>
      <c r="S207" s="49" t="s">
        <v>878</v>
      </c>
      <c r="T207" s="49" t="s">
        <v>889</v>
      </c>
      <c r="U207" s="71" t="s">
        <v>889</v>
      </c>
      <c r="V207" s="49" t="s">
        <v>900</v>
      </c>
      <c r="W207" s="49" t="s">
        <v>900</v>
      </c>
      <c r="X207" s="49" t="s">
        <v>900</v>
      </c>
      <c r="Y207" s="49" t="s">
        <v>914</v>
      </c>
      <c r="Z207" s="49" t="s">
        <v>909</v>
      </c>
      <c r="AA207" s="49" t="s">
        <v>919</v>
      </c>
      <c r="AB207" s="18" t="s">
        <v>920</v>
      </c>
      <c r="AC207" s="49" t="s">
        <v>919</v>
      </c>
      <c r="AD207" s="49" t="s">
        <v>919</v>
      </c>
      <c r="AE207" s="49" t="s">
        <v>919</v>
      </c>
      <c r="AF207" s="49" t="s">
        <v>936</v>
      </c>
      <c r="AG207" s="49" t="s">
        <v>930</v>
      </c>
      <c r="AH207" s="49" t="s">
        <v>930</v>
      </c>
      <c r="AI207" s="18" t="s">
        <v>930</v>
      </c>
      <c r="AJ207" s="68" t="s">
        <v>941</v>
      </c>
      <c r="AK207" s="68"/>
      <c r="AL207" s="68"/>
      <c r="AM207" s="45">
        <f>ROUND(SUM(H207:AL207),2)</f>
        <v>0</v>
      </c>
      <c r="AN207" s="45">
        <f>COUNTIF(H207:AL207,"F")+COUNTIF(H207:AL207,"LV/F")*4/8+COUNTIF(H207:AL207,"F/2")*4/8</f>
        <v>1</v>
      </c>
      <c r="AO207" s="45">
        <f>COUNTIF(H207:AL207,"O")+COUNTIF(H207:AL207,"LV/O")*4/8+COUNTIF(H207:AL207,"O/2")*4/8</f>
        <v>0</v>
      </c>
      <c r="AP207" s="45">
        <f>COUNTIF(H207:AL207,$AP$4)</f>
        <v>24</v>
      </c>
      <c r="AQ207" s="45">
        <f>COUNTIF(H207:AL207,$AQ$4)</f>
        <v>0</v>
      </c>
      <c r="AR207" s="45">
        <f>COUNTIF(H207:AL207,$AR$4)</f>
        <v>0</v>
      </c>
      <c r="AS207" s="45">
        <f>COUNTIF(H207:AL207,"B")+COUNTIF(H207:AL207,"LV/B")*4/8+COUNTIF(H207:AL207,"B/2")*4/8</f>
        <v>0</v>
      </c>
      <c r="AT207" s="45">
        <f>COUNTIF(H207:AL207,"BL")+COUNTIF(H207:AL207,"LV/BL")*4/8+COUNTIF(H207:AL207,"BL/2")*4/8</f>
        <v>0</v>
      </c>
      <c r="AU207" s="45">
        <f>COUNTIF(H207:AL207,$AU$4)</f>
        <v>0</v>
      </c>
      <c r="AV207" s="45">
        <f>COUNTIF(H207:AL207,$AV$4)</f>
        <v>0</v>
      </c>
      <c r="AW207" s="45">
        <f>COUNTIF(H207:AL207,$AW$4)</f>
        <v>4</v>
      </c>
      <c r="AX207" s="45">
        <f>COUNTIF(H207:AL207,$AX$4)</f>
        <v>0</v>
      </c>
      <c r="AY207" s="45">
        <f>COUNTIF(H207:AL207,$AY$4)</f>
        <v>0</v>
      </c>
      <c r="AZ207" s="45">
        <f>COUNTIF(H207:AL207,$AZ$4)</f>
        <v>0</v>
      </c>
      <c r="BA207" s="45">
        <f>COUNTIF(H207:AL207,$BA$4)</f>
        <v>0</v>
      </c>
      <c r="BB207" s="45">
        <f>COUNTIF(H207:AL207,$BB$4)</f>
        <v>0</v>
      </c>
      <c r="BC207" s="45">
        <f>COUNTIF(H207:AL207,$BC$4)</f>
        <v>0</v>
      </c>
      <c r="BD207" s="45">
        <f>COUNTIF(H207:AL207,$BD$4)</f>
        <v>0</v>
      </c>
      <c r="BE207" s="45">
        <f>COUNTIF(H207:AL207,$BE$4)</f>
        <v>0</v>
      </c>
      <c r="BF207" s="45">
        <f>COUNTIF(H207:AL207,$BF$4)</f>
        <v>0</v>
      </c>
      <c r="BG207" s="60" t="str">
        <f>VLOOKUP(B207,[2]Analyse!$A$2:$N$255,6,0)</f>
        <v>正常</v>
      </c>
      <c r="BH207" s="60"/>
      <c r="BI207" s="54"/>
    </row>
    <row r="208" spans="1:61">
      <c r="A208" s="73"/>
      <c r="B208" s="21"/>
      <c r="C208" s="24"/>
      <c r="D208" s="24"/>
      <c r="E208" s="32"/>
      <c r="F208" s="24"/>
      <c r="G208" s="24"/>
      <c r="H208" s="49">
        <v>5.5</v>
      </c>
      <c r="I208" s="49">
        <v>5.5</v>
      </c>
      <c r="J208" s="49">
        <v>5.5</v>
      </c>
      <c r="K208" s="49"/>
      <c r="L208" s="49">
        <v>5.5</v>
      </c>
      <c r="M208" s="49">
        <v>5.5</v>
      </c>
      <c r="N208" s="18">
        <v>5.5</v>
      </c>
      <c r="O208" s="49">
        <v>5.5</v>
      </c>
      <c r="P208" s="49">
        <v>5.5</v>
      </c>
      <c r="Q208" s="49">
        <v>5.5</v>
      </c>
      <c r="R208" s="49"/>
      <c r="S208" s="49">
        <v>5.5</v>
      </c>
      <c r="T208" s="49">
        <v>5.5</v>
      </c>
      <c r="U208" s="71">
        <v>5.5</v>
      </c>
      <c r="V208" s="49">
        <v>5.5</v>
      </c>
      <c r="W208" s="49">
        <v>5.5</v>
      </c>
      <c r="X208" s="49">
        <v>5.5</v>
      </c>
      <c r="Y208" s="49"/>
      <c r="Z208" s="49">
        <v>5.5</v>
      </c>
      <c r="AA208" s="49">
        <v>5.5</v>
      </c>
      <c r="AB208" s="18"/>
      <c r="AC208" s="49">
        <v>5.5</v>
      </c>
      <c r="AD208" s="49">
        <v>5.5</v>
      </c>
      <c r="AE208" s="49">
        <v>5.5</v>
      </c>
      <c r="AF208" s="49"/>
      <c r="AG208" s="49">
        <v>5.5</v>
      </c>
      <c r="AH208" s="49">
        <v>5.5</v>
      </c>
      <c r="AI208" s="18">
        <v>5.5</v>
      </c>
      <c r="AJ208" s="68">
        <v>5.5</v>
      </c>
      <c r="AK208" s="68"/>
      <c r="AL208" s="68"/>
      <c r="AM208" s="46">
        <f>+SUM(H208:AL208)</f>
        <v>132</v>
      </c>
      <c r="AN208" s="46"/>
      <c r="AO208" s="46"/>
      <c r="AP208" s="48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54"/>
      <c r="BH208" s="60" t="str">
        <f>VLOOKUP(B207,[2]Analyse!$A$2:$N$255,5,0)</f>
        <v>N</v>
      </c>
      <c r="BI208" s="54"/>
    </row>
    <row r="209" spans="1:61">
      <c r="A209" s="72">
        <v>103</v>
      </c>
      <c r="B209" s="21" t="s">
        <v>344</v>
      </c>
      <c r="C209" s="21" t="s">
        <v>36</v>
      </c>
      <c r="D209" s="21" t="s">
        <v>37</v>
      </c>
      <c r="E209" s="32">
        <f>VLOOKUP(B209,[1]Sheet1!$B$5:$I$226,7,0)</f>
        <v>42782</v>
      </c>
      <c r="F209" s="21" t="s">
        <v>345</v>
      </c>
      <c r="G209" s="22" t="s">
        <v>346</v>
      </c>
      <c r="H209" s="49" t="s">
        <v>848</v>
      </c>
      <c r="I209" s="49" t="s">
        <v>848</v>
      </c>
      <c r="J209" s="49" t="s">
        <v>848</v>
      </c>
      <c r="K209" s="49" t="s">
        <v>861</v>
      </c>
      <c r="L209" s="49" t="s">
        <v>870</v>
      </c>
      <c r="M209" s="49" t="s">
        <v>869</v>
      </c>
      <c r="N209" s="18" t="s">
        <v>875</v>
      </c>
      <c r="O209" s="49" t="s">
        <v>870</v>
      </c>
      <c r="P209" s="49" t="s">
        <v>878</v>
      </c>
      <c r="Q209" s="49" t="s">
        <v>878</v>
      </c>
      <c r="R209" s="49" t="s">
        <v>878</v>
      </c>
      <c r="S209" s="49" t="s">
        <v>878</v>
      </c>
      <c r="T209" s="49" t="s">
        <v>889</v>
      </c>
      <c r="U209" s="71" t="s">
        <v>896</v>
      </c>
      <c r="V209" s="49" t="s">
        <v>900</v>
      </c>
      <c r="W209" s="49" t="s">
        <v>900</v>
      </c>
      <c r="X209" s="49" t="s">
        <v>900</v>
      </c>
      <c r="Y209" s="49" t="s">
        <v>909</v>
      </c>
      <c r="Z209" s="49" t="s">
        <v>908</v>
      </c>
      <c r="AA209" s="49" t="s">
        <v>920</v>
      </c>
      <c r="AB209" s="18" t="s">
        <v>925</v>
      </c>
      <c r="AC209" s="49" t="s">
        <v>918</v>
      </c>
      <c r="AD209" s="49" t="s">
        <v>919</v>
      </c>
      <c r="AE209" s="49" t="s">
        <v>919</v>
      </c>
      <c r="AF209" s="49" t="s">
        <v>930</v>
      </c>
      <c r="AG209" s="49" t="s">
        <v>930</v>
      </c>
      <c r="AH209" s="49" t="s">
        <v>931</v>
      </c>
      <c r="AI209" s="18" t="s">
        <v>936</v>
      </c>
      <c r="AJ209" s="68" t="s">
        <v>941</v>
      </c>
      <c r="AK209" s="68"/>
      <c r="AL209" s="68"/>
      <c r="AM209" s="45">
        <f>ROUND(SUM(H209:AL209),2)</f>
        <v>0</v>
      </c>
      <c r="AN209" s="45">
        <f>COUNTIF(H209:AL209,"F")+COUNTIF(H209:AL209,"LV/F")*4/8+COUNTIF(H209:AL209,"F/2")*4/8</f>
        <v>3.5</v>
      </c>
      <c r="AO209" s="45">
        <f>COUNTIF(H209:AL209,"O")+COUNTIF(H209:AL209,"LV/O")*4/8+COUNTIF(H209:AL209,"O/2")*4/8</f>
        <v>0</v>
      </c>
      <c r="AP209" s="45">
        <f>COUNTIF(H209:AL209,$AP$4)+4/8+4/8+4/8</f>
        <v>21.5</v>
      </c>
      <c r="AQ209" s="45">
        <f>COUNTIF(H209:AL209,$AQ$4)</f>
        <v>0</v>
      </c>
      <c r="AR209" s="45">
        <f>COUNTIF(H209:AL209,$AR$4)</f>
        <v>0</v>
      </c>
      <c r="AS209" s="45">
        <f>COUNTIF(H209:AL209,"B")+COUNTIF(H209:AL209,"LV/B")*4/8+COUNTIF(H209:AL209,"B/2")*4/8</f>
        <v>0</v>
      </c>
      <c r="AT209" s="45">
        <f>COUNTIF(H209:AL209,"BL")+COUNTIF(H209:AL209,"LV/BL")*4/8+COUNTIF(H209:AL209,"BL/2")*4/8</f>
        <v>0</v>
      </c>
      <c r="AU209" s="45">
        <f>COUNTIF(H209:AL209,$AU$4)</f>
        <v>0</v>
      </c>
      <c r="AV209" s="45">
        <f>COUNTIF(H209:AL209,$AV$4)</f>
        <v>0</v>
      </c>
      <c r="AW209" s="45">
        <f>COUNTIF(H209:AL209,$AW$4)</f>
        <v>4</v>
      </c>
      <c r="AX209" s="45">
        <f>COUNTIF(H209:AL209,$AX$4)</f>
        <v>0</v>
      </c>
      <c r="AY209" s="45">
        <f>COUNTIF(H209:AL209,$AY$4)</f>
        <v>0</v>
      </c>
      <c r="AZ209" s="45">
        <f>COUNTIF(H209:AL209,$AZ$4)</f>
        <v>0</v>
      </c>
      <c r="BA209" s="45">
        <f>COUNTIF(H209:AL209,$BA$4)</f>
        <v>0</v>
      </c>
      <c r="BB209" s="45">
        <f>COUNTIF(H209:AL209,$BB$4)</f>
        <v>0</v>
      </c>
      <c r="BC209" s="45">
        <f>COUNTIF(H209:AL209,$BC$4)</f>
        <v>0</v>
      </c>
      <c r="BD209" s="45">
        <f>COUNTIF(H209:AL209,$BD$4)</f>
        <v>0</v>
      </c>
      <c r="BE209" s="45">
        <f>COUNTIF(H209:AL209,$BE$4)</f>
        <v>0</v>
      </c>
      <c r="BF209" s="45">
        <f>COUNTIF(H209:AL209,$BF$4)</f>
        <v>0</v>
      </c>
      <c r="BG209" s="60" t="str">
        <f>VLOOKUP(B209,[2]Analyse!$A$2:$N$255,6,0)</f>
        <v>正常</v>
      </c>
      <c r="BH209" s="60"/>
      <c r="BI209" s="54"/>
    </row>
    <row r="210" spans="1:61">
      <c r="A210" s="73"/>
      <c r="B210" s="21"/>
      <c r="C210" s="24"/>
      <c r="D210" s="24"/>
      <c r="E210" s="32"/>
      <c r="F210" s="24"/>
      <c r="G210" s="24"/>
      <c r="H210" s="49"/>
      <c r="I210" s="49"/>
      <c r="J210" s="49"/>
      <c r="K210" s="49"/>
      <c r="L210" s="49"/>
      <c r="M210" s="49"/>
      <c r="N210" s="18"/>
      <c r="O210" s="49"/>
      <c r="P210" s="49"/>
      <c r="Q210" s="49"/>
      <c r="R210" s="49"/>
      <c r="S210" s="49"/>
      <c r="T210" s="49"/>
      <c r="U210" s="71"/>
      <c r="V210" s="49"/>
      <c r="W210" s="49"/>
      <c r="X210" s="49"/>
      <c r="Y210" s="49"/>
      <c r="Z210" s="49"/>
      <c r="AA210" s="49"/>
      <c r="AB210" s="18"/>
      <c r="AC210" s="49"/>
      <c r="AD210" s="49"/>
      <c r="AE210" s="49"/>
      <c r="AF210" s="49"/>
      <c r="AG210" s="49"/>
      <c r="AH210" s="49"/>
      <c r="AI210" s="18"/>
      <c r="AJ210" s="68"/>
      <c r="AK210" s="68"/>
      <c r="AL210" s="68"/>
      <c r="AM210" s="46">
        <f>+SUM(H210:AL210)</f>
        <v>0</v>
      </c>
      <c r="AN210" s="46"/>
      <c r="AO210" s="46"/>
      <c r="AP210" s="48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54"/>
      <c r="BH210" s="60" t="str">
        <f>VLOOKUP(B209,[2]Analyse!$A$2:$N$255,5,0)</f>
        <v>隨縣班</v>
      </c>
      <c r="BI210" s="54"/>
    </row>
    <row r="211" spans="1:61">
      <c r="A211" s="72">
        <v>104</v>
      </c>
      <c r="B211" s="21" t="s">
        <v>347</v>
      </c>
      <c r="C211" s="21" t="s">
        <v>36</v>
      </c>
      <c r="D211" s="21" t="s">
        <v>37</v>
      </c>
      <c r="E211" s="32" t="str">
        <f>VLOOKUP(B211,[1]Sheet1!$B$5:$I$226,7,0)</f>
        <v>2017/02/17</v>
      </c>
      <c r="F211" s="21" t="s">
        <v>348</v>
      </c>
      <c r="G211" s="22" t="s">
        <v>349</v>
      </c>
      <c r="H211" s="49" t="s">
        <v>848</v>
      </c>
      <c r="I211" s="49" t="s">
        <v>848</v>
      </c>
      <c r="J211" s="49" t="s">
        <v>848</v>
      </c>
      <c r="K211" s="49" t="s">
        <v>861</v>
      </c>
      <c r="L211" s="49" t="s">
        <v>870</v>
      </c>
      <c r="M211" s="49" t="s">
        <v>875</v>
      </c>
      <c r="N211" s="18" t="s">
        <v>870</v>
      </c>
      <c r="O211" s="49" t="s">
        <v>870</v>
      </c>
      <c r="P211" s="49" t="s">
        <v>878</v>
      </c>
      <c r="Q211" s="49" t="s">
        <v>878</v>
      </c>
      <c r="R211" s="49" t="s">
        <v>878</v>
      </c>
      <c r="S211" s="49" t="s">
        <v>878</v>
      </c>
      <c r="T211" s="49" t="s">
        <v>896</v>
      </c>
      <c r="U211" s="71" t="s">
        <v>889</v>
      </c>
      <c r="V211" s="49" t="s">
        <v>900</v>
      </c>
      <c r="W211" s="49" t="s">
        <v>900</v>
      </c>
      <c r="X211" s="49" t="s">
        <v>900</v>
      </c>
      <c r="Y211" s="49" t="s">
        <v>910</v>
      </c>
      <c r="Z211" s="49" t="s">
        <v>909</v>
      </c>
      <c r="AA211" s="49" t="s">
        <v>925</v>
      </c>
      <c r="AB211" s="18" t="s">
        <v>919</v>
      </c>
      <c r="AC211" s="49" t="s">
        <v>919</v>
      </c>
      <c r="AD211" s="49" t="s">
        <v>919</v>
      </c>
      <c r="AE211" s="49" t="s">
        <v>919</v>
      </c>
      <c r="AF211" s="49" t="s">
        <v>930</v>
      </c>
      <c r="AG211" s="49" t="s">
        <v>930</v>
      </c>
      <c r="AH211" s="49" t="s">
        <v>936</v>
      </c>
      <c r="AI211" s="18" t="s">
        <v>930</v>
      </c>
      <c r="AJ211" s="68" t="s">
        <v>941</v>
      </c>
      <c r="AK211" s="68"/>
      <c r="AL211" s="68"/>
      <c r="AM211" s="45">
        <f>ROUND(SUM(H211:AL211),2)</f>
        <v>0</v>
      </c>
      <c r="AN211" s="45">
        <f>COUNTIF(H211:AL211,"F")+COUNTIF(H211:AL211,"LV/F")*4/8+COUNTIF(H211:AL211,"F/2")*4/8</f>
        <v>1</v>
      </c>
      <c r="AO211" s="45">
        <f>COUNTIF(H211:AL211,"O")+COUNTIF(H211:AL211,"LV/O")*4/8+COUNTIF(H211:AL211,"O/2")*4/8</f>
        <v>0</v>
      </c>
      <c r="AP211" s="45">
        <f>COUNTIF(H211:AL211,$AP$4)</f>
        <v>24</v>
      </c>
      <c r="AQ211" s="45">
        <f>COUNTIF(H211:AL211,$AQ$4)</f>
        <v>0</v>
      </c>
      <c r="AR211" s="45">
        <f>COUNTIF(H211:AL211,$AR$4)</f>
        <v>0</v>
      </c>
      <c r="AS211" s="45">
        <f>COUNTIF(H211:AL211,"B")+COUNTIF(H211:AL211,"LV/B")*4/8+COUNTIF(H211:AL211,"B/2")*4/8</f>
        <v>0</v>
      </c>
      <c r="AT211" s="45">
        <f>COUNTIF(H211:AL211,"BL")+COUNTIF(H211:AL211,"LV/BL")*4/8+COUNTIF(H211:AL211,"BL/2")*4/8</f>
        <v>0</v>
      </c>
      <c r="AU211" s="45">
        <f>COUNTIF(H211:AL211,$AU$4)</f>
        <v>0</v>
      </c>
      <c r="AV211" s="45">
        <f>COUNTIF(H211:AL211,$AV$4)</f>
        <v>0</v>
      </c>
      <c r="AW211" s="45">
        <f>COUNTIF(H211:AL211,$AW$4)</f>
        <v>4</v>
      </c>
      <c r="AX211" s="45">
        <f>COUNTIF(H211:AL211,$AX$4)</f>
        <v>0</v>
      </c>
      <c r="AY211" s="45">
        <f>COUNTIF(H211:AL211,$AY$4)</f>
        <v>0</v>
      </c>
      <c r="AZ211" s="45">
        <f>COUNTIF(H211:AL211,$AZ$4)</f>
        <v>0</v>
      </c>
      <c r="BA211" s="45">
        <f>COUNTIF(H211:AL211,$BA$4)</f>
        <v>0</v>
      </c>
      <c r="BB211" s="45">
        <f>COUNTIF(H211:AL211,$BB$4)</f>
        <v>0</v>
      </c>
      <c r="BC211" s="45">
        <f>COUNTIF(H211:AL211,$BC$4)</f>
        <v>0</v>
      </c>
      <c r="BD211" s="45">
        <f>COUNTIF(H211:AL211,$BD$4)</f>
        <v>0</v>
      </c>
      <c r="BE211" s="45">
        <f>COUNTIF(H211:AL211,$BE$4)</f>
        <v>0</v>
      </c>
      <c r="BF211" s="45">
        <f>COUNTIF(H211:AL211,$BF$4)</f>
        <v>0</v>
      </c>
      <c r="BG211" s="60" t="str">
        <f>VLOOKUP(B211,[2]Analyse!$A$2:$N$255,6,0)</f>
        <v>正常</v>
      </c>
      <c r="BH211" s="60"/>
      <c r="BI211" s="54"/>
    </row>
    <row r="212" spans="1:61">
      <c r="A212" s="73"/>
      <c r="B212" s="21"/>
      <c r="C212" s="24"/>
      <c r="D212" s="24"/>
      <c r="E212" s="32"/>
      <c r="F212" s="24"/>
      <c r="G212" s="24"/>
      <c r="H212" s="49">
        <v>5.5</v>
      </c>
      <c r="I212" s="49">
        <v>5.5</v>
      </c>
      <c r="J212" s="49">
        <v>5.5</v>
      </c>
      <c r="K212" s="49">
        <v>5.5</v>
      </c>
      <c r="L212" s="49">
        <v>5.5</v>
      </c>
      <c r="M212" s="49"/>
      <c r="N212" s="18">
        <v>5.5</v>
      </c>
      <c r="O212" s="49">
        <v>5.5</v>
      </c>
      <c r="P212" s="49">
        <v>5.5</v>
      </c>
      <c r="Q212" s="49">
        <v>5.5</v>
      </c>
      <c r="R212" s="49">
        <v>5.5</v>
      </c>
      <c r="S212" s="49">
        <v>5.5</v>
      </c>
      <c r="T212" s="49"/>
      <c r="U212" s="71">
        <v>5.5</v>
      </c>
      <c r="V212" s="49">
        <v>5.5</v>
      </c>
      <c r="W212" s="49">
        <v>5.5</v>
      </c>
      <c r="X212" s="49">
        <v>5.5</v>
      </c>
      <c r="Y212" s="49"/>
      <c r="Z212" s="49">
        <v>5.5</v>
      </c>
      <c r="AA212" s="49"/>
      <c r="AB212" s="18">
        <v>5.5</v>
      </c>
      <c r="AC212" s="49">
        <v>5.5</v>
      </c>
      <c r="AD212" s="49">
        <v>5.5</v>
      </c>
      <c r="AE212" s="49">
        <v>5.5</v>
      </c>
      <c r="AF212" s="49">
        <v>5.5</v>
      </c>
      <c r="AG212" s="49">
        <v>5.5</v>
      </c>
      <c r="AH212" s="49"/>
      <c r="AI212" s="18">
        <v>5.5</v>
      </c>
      <c r="AJ212" s="68">
        <v>5.5</v>
      </c>
      <c r="AK212" s="68"/>
      <c r="AL212" s="68"/>
      <c r="AM212" s="46">
        <f>+SUM(H212:AL212)</f>
        <v>132</v>
      </c>
      <c r="AN212" s="46"/>
      <c r="AO212" s="46"/>
      <c r="AP212" s="48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54"/>
      <c r="BH212" s="60" t="str">
        <f>VLOOKUP(B211,[2]Analyse!$A$2:$N$255,5,0)</f>
        <v>N</v>
      </c>
      <c r="BI212" s="54"/>
    </row>
    <row r="213" spans="1:61">
      <c r="A213" s="72">
        <v>105</v>
      </c>
      <c r="B213" s="21" t="s">
        <v>350</v>
      </c>
      <c r="C213" s="21" t="s">
        <v>36</v>
      </c>
      <c r="D213" s="21" t="s">
        <v>37</v>
      </c>
      <c r="E213" s="32" t="str">
        <f>VLOOKUP(B213,[1]Sheet1!$B$5:$I$226,7,0)</f>
        <v>2017/02/17</v>
      </c>
      <c r="F213" s="21" t="s">
        <v>351</v>
      </c>
      <c r="G213" s="22" t="s">
        <v>352</v>
      </c>
      <c r="H213" s="49" t="s">
        <v>855</v>
      </c>
      <c r="I213" s="49" t="s">
        <v>848</v>
      </c>
      <c r="J213" s="49" t="s">
        <v>848</v>
      </c>
      <c r="K213" s="49" t="s">
        <v>861</v>
      </c>
      <c r="L213" s="49" t="s">
        <v>870</v>
      </c>
      <c r="M213" s="49" t="s">
        <v>870</v>
      </c>
      <c r="N213" s="18" t="s">
        <v>875</v>
      </c>
      <c r="O213" s="49" t="s">
        <v>870</v>
      </c>
      <c r="P213" s="49" t="s">
        <v>878</v>
      </c>
      <c r="Q213" s="49" t="s">
        <v>878</v>
      </c>
      <c r="R213" s="49" t="s">
        <v>878</v>
      </c>
      <c r="S213" s="49" t="s">
        <v>878</v>
      </c>
      <c r="T213" s="49" t="s">
        <v>889</v>
      </c>
      <c r="U213" s="71" t="s">
        <v>896</v>
      </c>
      <c r="V213" s="49" t="s">
        <v>900</v>
      </c>
      <c r="W213" s="49" t="s">
        <v>900</v>
      </c>
      <c r="X213" s="49" t="s">
        <v>900</v>
      </c>
      <c r="Y213" s="49" t="s">
        <v>909</v>
      </c>
      <c r="Z213" s="49" t="s">
        <v>909</v>
      </c>
      <c r="AA213" s="49" t="s">
        <v>919</v>
      </c>
      <c r="AB213" s="18" t="s">
        <v>925</v>
      </c>
      <c r="AC213" s="49" t="s">
        <v>919</v>
      </c>
      <c r="AD213" s="49" t="s">
        <v>919</v>
      </c>
      <c r="AE213" s="49" t="s">
        <v>919</v>
      </c>
      <c r="AF213" s="49" t="s">
        <v>930</v>
      </c>
      <c r="AG213" s="49" t="s">
        <v>931</v>
      </c>
      <c r="AH213" s="49" t="s">
        <v>931</v>
      </c>
      <c r="AI213" s="18" t="s">
        <v>936</v>
      </c>
      <c r="AJ213" s="68" t="s">
        <v>941</v>
      </c>
      <c r="AK213" s="68"/>
      <c r="AL213" s="68"/>
      <c r="AM213" s="45">
        <f>ROUND(SUM(H213:AL213),2)</f>
        <v>0</v>
      </c>
      <c r="AN213" s="45">
        <f>COUNTIF(H213:AL213,"F")+COUNTIF(H213:AL213,"LV/F")*4/8+COUNTIF(H213:AL213,"F/2")*4/8</f>
        <v>2</v>
      </c>
      <c r="AO213" s="45">
        <f>COUNTIF(H213:AL213,"O")+COUNTIF(H213:AL213,"LV/O")*4/8+COUNTIF(H213:AL213,"O/2")*4/8</f>
        <v>0</v>
      </c>
      <c r="AP213" s="45">
        <f>COUNTIF(H213:AL213,$AP$4)</f>
        <v>22</v>
      </c>
      <c r="AQ213" s="45">
        <f>COUNTIF(H213:AL213,$AQ$4)</f>
        <v>0</v>
      </c>
      <c r="AR213" s="45">
        <f>COUNTIF(H213:AL213,$AR$4)</f>
        <v>0</v>
      </c>
      <c r="AS213" s="45">
        <f>COUNTIF(H213:AL213,"B")+COUNTIF(H213:AL213,"LV/B")*4/8+COUNTIF(H213:AL213,"B/2")*4/8</f>
        <v>0</v>
      </c>
      <c r="AT213" s="45">
        <f>COUNTIF(H213:AL213,"BL")+COUNTIF(H213:AL213,"LV/BL")*4/8+COUNTIF(H213:AL213,"BL/2")*4/8</f>
        <v>0</v>
      </c>
      <c r="AU213" s="45">
        <f>COUNTIF(H213:AL213,$AU$4)</f>
        <v>0</v>
      </c>
      <c r="AV213" s="45">
        <f>COUNTIF(H213:AL213,$AV$4)</f>
        <v>0</v>
      </c>
      <c r="AW213" s="45">
        <f>COUNTIF(H213:AL213,$AW$4)</f>
        <v>5</v>
      </c>
      <c r="AX213" s="45">
        <f>COUNTIF(H213:AL213,$AX$4)</f>
        <v>0</v>
      </c>
      <c r="AY213" s="45">
        <f>COUNTIF(H213:AL213,$AY$4)</f>
        <v>0</v>
      </c>
      <c r="AZ213" s="45">
        <f>COUNTIF(H213:AL213,$AZ$4)</f>
        <v>0</v>
      </c>
      <c r="BA213" s="45">
        <f>COUNTIF(H213:AL213,$BA$4)</f>
        <v>0</v>
      </c>
      <c r="BB213" s="45">
        <f>COUNTIF(H213:AL213,$BB$4)</f>
        <v>0</v>
      </c>
      <c r="BC213" s="45">
        <f>COUNTIF(H213:AL213,$BC$4)</f>
        <v>0</v>
      </c>
      <c r="BD213" s="45">
        <f>COUNTIF(H213:AL213,$BD$4)</f>
        <v>0</v>
      </c>
      <c r="BE213" s="45">
        <f>COUNTIF(H213:AL213,$BE$4)</f>
        <v>0</v>
      </c>
      <c r="BF213" s="45">
        <f>COUNTIF(H213:AL213,$BF$4)</f>
        <v>0</v>
      </c>
      <c r="BG213" s="60" t="str">
        <f>VLOOKUP(B213,[2]Analyse!$A$2:$N$255,6,0)</f>
        <v>正常</v>
      </c>
      <c r="BH213" s="60"/>
      <c r="BI213" s="54"/>
    </row>
    <row r="214" spans="1:61">
      <c r="A214" s="73"/>
      <c r="B214" s="21"/>
      <c r="C214" s="24"/>
      <c r="D214" s="24"/>
      <c r="E214" s="32"/>
      <c r="F214" s="24"/>
      <c r="G214" s="24"/>
      <c r="H214" s="49"/>
      <c r="I214" s="49">
        <v>5.5</v>
      </c>
      <c r="J214" s="49">
        <v>5.5</v>
      </c>
      <c r="K214" s="49">
        <v>5.5</v>
      </c>
      <c r="L214" s="49">
        <v>5.5</v>
      </c>
      <c r="M214" s="49">
        <v>5.5</v>
      </c>
      <c r="N214" s="18"/>
      <c r="O214" s="49">
        <v>5.5</v>
      </c>
      <c r="P214" s="49">
        <v>5.5</v>
      </c>
      <c r="Q214" s="49">
        <v>5.5</v>
      </c>
      <c r="R214" s="49">
        <v>5.5</v>
      </c>
      <c r="S214" s="49">
        <v>5.5</v>
      </c>
      <c r="T214" s="49">
        <v>5.5</v>
      </c>
      <c r="U214" s="71"/>
      <c r="V214" s="49">
        <v>5.5</v>
      </c>
      <c r="W214" s="49">
        <v>5.5</v>
      </c>
      <c r="X214" s="49">
        <v>5.5</v>
      </c>
      <c r="Y214" s="49">
        <v>5.5</v>
      </c>
      <c r="Z214" s="49">
        <v>5.5</v>
      </c>
      <c r="AA214" s="49">
        <v>5.5</v>
      </c>
      <c r="AB214" s="18"/>
      <c r="AC214" s="49">
        <v>5.5</v>
      </c>
      <c r="AD214" s="49">
        <v>5.5</v>
      </c>
      <c r="AE214" s="49">
        <v>5.5</v>
      </c>
      <c r="AF214" s="49">
        <v>5.5</v>
      </c>
      <c r="AG214" s="49"/>
      <c r="AH214" s="49"/>
      <c r="AI214" s="18"/>
      <c r="AJ214" s="68">
        <v>5.5</v>
      </c>
      <c r="AK214" s="68"/>
      <c r="AL214" s="68"/>
      <c r="AM214" s="46">
        <f>+SUM(H214:AL214)</f>
        <v>121</v>
      </c>
      <c r="AN214" s="46"/>
      <c r="AO214" s="46"/>
      <c r="AP214" s="48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54"/>
      <c r="BH214" s="60" t="str">
        <f>VLOOKUP(B213,[2]Analyse!$A$2:$N$255,5,0)</f>
        <v>N</v>
      </c>
      <c r="BI214" s="54"/>
    </row>
    <row r="215" spans="1:61">
      <c r="A215" s="72">
        <v>106</v>
      </c>
      <c r="B215" s="21" t="s">
        <v>353</v>
      </c>
      <c r="C215" s="21" t="s">
        <v>36</v>
      </c>
      <c r="D215" s="21" t="s">
        <v>37</v>
      </c>
      <c r="E215" s="32" t="str">
        <f>VLOOKUP(B215,[1]Sheet1!$B$5:$I$226,7,0)</f>
        <v>2017/02/17</v>
      </c>
      <c r="F215" s="21" t="s">
        <v>354</v>
      </c>
      <c r="G215" s="22" t="s">
        <v>355</v>
      </c>
      <c r="H215" s="49" t="s">
        <v>848</v>
      </c>
      <c r="I215" s="49" t="s">
        <v>855</v>
      </c>
      <c r="J215" s="49" t="s">
        <v>848</v>
      </c>
      <c r="K215" s="49" t="s">
        <v>861</v>
      </c>
      <c r="L215" s="49" t="s">
        <v>870</v>
      </c>
      <c r="M215" s="49" t="s">
        <v>870</v>
      </c>
      <c r="N215" s="18" t="s">
        <v>870</v>
      </c>
      <c r="O215" s="49" t="s">
        <v>870</v>
      </c>
      <c r="P215" s="49" t="s">
        <v>884</v>
      </c>
      <c r="Q215" s="49" t="s">
        <v>878</v>
      </c>
      <c r="R215" s="49" t="s">
        <v>878</v>
      </c>
      <c r="S215" s="49" t="s">
        <v>878</v>
      </c>
      <c r="T215" s="49" t="s">
        <v>888</v>
      </c>
      <c r="U215" s="71" t="s">
        <v>889</v>
      </c>
      <c r="V215" s="49" t="s">
        <v>900</v>
      </c>
      <c r="W215" s="49" t="s">
        <v>906</v>
      </c>
      <c r="X215" s="49" t="s">
        <v>900</v>
      </c>
      <c r="Y215" s="49" t="s">
        <v>909</v>
      </c>
      <c r="Z215" s="49" t="s">
        <v>909</v>
      </c>
      <c r="AA215" s="49" t="s">
        <v>919</v>
      </c>
      <c r="AB215" s="18" t="s">
        <v>919</v>
      </c>
      <c r="AC215" s="49" t="s">
        <v>919</v>
      </c>
      <c r="AD215" s="49" t="s">
        <v>925</v>
      </c>
      <c r="AE215" s="49" t="s">
        <v>919</v>
      </c>
      <c r="AF215" s="49" t="s">
        <v>930</v>
      </c>
      <c r="AG215" s="49" t="s">
        <v>930</v>
      </c>
      <c r="AH215" s="49" t="s">
        <v>930</v>
      </c>
      <c r="AI215" s="18" t="s">
        <v>930</v>
      </c>
      <c r="AJ215" s="68" t="s">
        <v>941</v>
      </c>
      <c r="AK215" s="68"/>
      <c r="AL215" s="68"/>
      <c r="AM215" s="45">
        <f>ROUND(SUM(H215:AL215),2)</f>
        <v>0</v>
      </c>
      <c r="AN215" s="45">
        <f>COUNTIF(H215:AL215,"F")+COUNTIF(H215:AL215,"LV/F")*4/8+COUNTIF(H215:AL215,"F/2")*4/8</f>
        <v>0.5</v>
      </c>
      <c r="AO215" s="45">
        <f>COUNTIF(H215:AL215,"O")+COUNTIF(H215:AL215,"LV/O")*4/8+COUNTIF(H215:AL215,"O/2")*4/8</f>
        <v>0</v>
      </c>
      <c r="AP215" s="45">
        <f>COUNTIF(H215:AL215,$AP$4)+4/8</f>
        <v>24.5</v>
      </c>
      <c r="AQ215" s="45">
        <f>COUNTIF(H215:AL215,$AQ$4)</f>
        <v>0</v>
      </c>
      <c r="AR215" s="45">
        <f>COUNTIF(H215:AL215,$AR$4)</f>
        <v>0</v>
      </c>
      <c r="AS215" s="45">
        <f>COUNTIF(H215:AL215,"B")+COUNTIF(H215:AL215,"LV/B")*4/8+COUNTIF(H215:AL215,"B/2")*4/8</f>
        <v>0</v>
      </c>
      <c r="AT215" s="45">
        <f>COUNTIF(H215:AL215,"BL")+COUNTIF(H215:AL215,"LV/BL")*4/8+COUNTIF(H215:AL215,"BL/2")*4/8</f>
        <v>0</v>
      </c>
      <c r="AU215" s="45">
        <f>COUNTIF(H215:AL215,$AU$4)</f>
        <v>0</v>
      </c>
      <c r="AV215" s="45">
        <f>COUNTIF(H215:AL215,$AV$4)</f>
        <v>0</v>
      </c>
      <c r="AW215" s="45">
        <f>COUNTIF(H215:AL215,$AW$4)</f>
        <v>4</v>
      </c>
      <c r="AX215" s="45">
        <f>COUNTIF(H215:AL215,$AX$4)</f>
        <v>0</v>
      </c>
      <c r="AY215" s="45">
        <f>COUNTIF(H215:AL215,$AY$4)</f>
        <v>0</v>
      </c>
      <c r="AZ215" s="45">
        <f>COUNTIF(H215:AL215,$AZ$4)</f>
        <v>0</v>
      </c>
      <c r="BA215" s="45">
        <f>COUNTIF(H215:AL215,$BA$4)</f>
        <v>0</v>
      </c>
      <c r="BB215" s="45">
        <f>COUNTIF(H215:AL215,$BB$4)</f>
        <v>0</v>
      </c>
      <c r="BC215" s="45">
        <f>COUNTIF(H215:AL215,$BC$4)</f>
        <v>0</v>
      </c>
      <c r="BD215" s="45">
        <f>COUNTIF(H215:AL215,$BD$4)</f>
        <v>0</v>
      </c>
      <c r="BE215" s="45">
        <f>COUNTIF(H215:AL215,$BE$4)</f>
        <v>0</v>
      </c>
      <c r="BF215" s="45">
        <f>COUNTIF(H215:AL215,$BF$4)</f>
        <v>0</v>
      </c>
      <c r="BG215" s="60" t="str">
        <f>VLOOKUP(B215,[2]Analyse!$A$2:$N$255,6,0)</f>
        <v>正常</v>
      </c>
      <c r="BH215" s="60"/>
      <c r="BI215" s="54"/>
    </row>
    <row r="216" spans="1:61">
      <c r="A216" s="73"/>
      <c r="B216" s="21"/>
      <c r="C216" s="24"/>
      <c r="D216" s="24"/>
      <c r="E216" s="32"/>
      <c r="F216" s="24"/>
      <c r="G216" s="24"/>
      <c r="H216" s="49"/>
      <c r="I216" s="49"/>
      <c r="J216" s="49"/>
      <c r="K216" s="49"/>
      <c r="L216" s="49"/>
      <c r="M216" s="49"/>
      <c r="N216" s="18"/>
      <c r="O216" s="49"/>
      <c r="P216" s="49"/>
      <c r="Q216" s="49"/>
      <c r="R216" s="49"/>
      <c r="S216" s="49"/>
      <c r="T216" s="49"/>
      <c r="U216" s="71"/>
      <c r="V216" s="49"/>
      <c r="W216" s="49"/>
      <c r="X216" s="49"/>
      <c r="Y216" s="49"/>
      <c r="Z216" s="49"/>
      <c r="AA216" s="49"/>
      <c r="AB216" s="18"/>
      <c r="AC216" s="49"/>
      <c r="AD216" s="49"/>
      <c r="AE216" s="49"/>
      <c r="AF216" s="49"/>
      <c r="AG216" s="49"/>
      <c r="AH216" s="49"/>
      <c r="AI216" s="18"/>
      <c r="AJ216" s="68"/>
      <c r="AK216" s="68"/>
      <c r="AL216" s="68"/>
      <c r="AM216" s="46">
        <f>+SUM(H216:AL216)</f>
        <v>0</v>
      </c>
      <c r="AN216" s="46"/>
      <c r="AO216" s="46"/>
      <c r="AP216" s="48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54"/>
      <c r="BH216" s="60" t="str">
        <f>VLOOKUP(B215,[2]Analyse!$A$2:$N$255,5,0)</f>
        <v>GWSI-D</v>
      </c>
      <c r="BI216" s="54"/>
    </row>
    <row r="217" spans="1:61">
      <c r="A217" s="72">
        <v>107</v>
      </c>
      <c r="B217" s="21" t="s">
        <v>356</v>
      </c>
      <c r="C217" s="21" t="s">
        <v>36</v>
      </c>
      <c r="D217" s="21" t="s">
        <v>37</v>
      </c>
      <c r="E217" s="32" t="str">
        <f>VLOOKUP(B217,[1]Sheet1!$B$5:$I$226,7,0)</f>
        <v>2017/02/17</v>
      </c>
      <c r="F217" s="21" t="s">
        <v>357</v>
      </c>
      <c r="G217" s="22" t="s">
        <v>358</v>
      </c>
      <c r="H217" s="49" t="s">
        <v>853</v>
      </c>
      <c r="I217" s="49" t="s">
        <v>853</v>
      </c>
      <c r="J217" s="49" t="s">
        <v>853</v>
      </c>
      <c r="K217" s="49" t="s">
        <v>865</v>
      </c>
      <c r="L217" s="49" t="s">
        <v>873</v>
      </c>
      <c r="M217" s="49" t="s">
        <v>873</v>
      </c>
      <c r="N217" s="18" t="s">
        <v>873</v>
      </c>
      <c r="O217" s="49" t="s">
        <v>873</v>
      </c>
      <c r="P217" s="49" t="s">
        <v>882</v>
      </c>
      <c r="Q217" s="49" t="s">
        <v>882</v>
      </c>
      <c r="R217" s="49" t="s">
        <v>882</v>
      </c>
      <c r="S217" s="49" t="s">
        <v>882</v>
      </c>
      <c r="T217" s="49" t="s">
        <v>894</v>
      </c>
      <c r="U217" s="71" t="s">
        <v>894</v>
      </c>
      <c r="V217" s="49" t="s">
        <v>905</v>
      </c>
      <c r="W217" s="49" t="s">
        <v>905</v>
      </c>
      <c r="X217" s="49" t="s">
        <v>905</v>
      </c>
      <c r="Y217" s="49" t="s">
        <v>913</v>
      </c>
      <c r="Z217" s="49" t="s">
        <v>913</v>
      </c>
      <c r="AA217" s="49" t="s">
        <v>924</v>
      </c>
      <c r="AB217" s="18" t="s">
        <v>924</v>
      </c>
      <c r="AC217" s="49" t="s">
        <v>924</v>
      </c>
      <c r="AD217" s="49" t="s">
        <v>924</v>
      </c>
      <c r="AE217" s="49" t="s">
        <v>924</v>
      </c>
      <c r="AF217" s="49" t="s">
        <v>934</v>
      </c>
      <c r="AG217" s="49" t="s">
        <v>934</v>
      </c>
      <c r="AH217" s="49" t="s">
        <v>934</v>
      </c>
      <c r="AI217" s="18" t="s">
        <v>934</v>
      </c>
      <c r="AJ217" s="68" t="s">
        <v>947</v>
      </c>
      <c r="AK217" s="68"/>
      <c r="AL217" s="68"/>
      <c r="AM217" s="45">
        <f>ROUND(SUM(H217:AL217),2)</f>
        <v>0</v>
      </c>
      <c r="AN217" s="45">
        <f>COUNTIF(H217:AL217,"F")+COUNTIF(H217:AL217,"LV/F")*4/8+COUNTIF(H217:AL217,"F/2")*4/8</f>
        <v>0</v>
      </c>
      <c r="AO217" s="45">
        <f>COUNTIF(H217:AL217,"O")+COUNTIF(H217:AL217,"LV/O")*4/8+COUNTIF(H217:AL217,"O/2")*4/8</f>
        <v>0</v>
      </c>
      <c r="AP217" s="45">
        <f>COUNTIF(H217:AL217,$AP$4)</f>
        <v>0</v>
      </c>
      <c r="AQ217" s="45">
        <f>COUNTIF(H217:AL217,$AQ$4)</f>
        <v>0</v>
      </c>
      <c r="AR217" s="45">
        <f>COUNTIF(H217:AL217,$AR$4)</f>
        <v>0</v>
      </c>
      <c r="AS217" s="45">
        <f>COUNTIF(H217:AL217,"B")+COUNTIF(H217:AL217,"LV/B")*4/8+COUNTIF(H217:AL217,"B/2")*4/8</f>
        <v>0</v>
      </c>
      <c r="AT217" s="45">
        <f>COUNTIF(H217:AL217,"BL")+COUNTIF(H217:AL217,"LV/BL")*4/8+COUNTIF(H217:AL217,"BL/2")*4/8</f>
        <v>0</v>
      </c>
      <c r="AU217" s="45">
        <f>COUNTIF(H217:AL217,$AU$4)</f>
        <v>0</v>
      </c>
      <c r="AV217" s="45">
        <f>COUNTIF(H217:AL217,$AV$4)</f>
        <v>0</v>
      </c>
      <c r="AW217" s="45">
        <f>COUNTIF(H217:AL217,$AW$4)</f>
        <v>0</v>
      </c>
      <c r="AX217" s="45">
        <f>COUNTIF(H217:AL217,$AX$4)</f>
        <v>0</v>
      </c>
      <c r="AY217" s="45">
        <f>COUNTIF(H217:AL217,$AY$4)</f>
        <v>0</v>
      </c>
      <c r="AZ217" s="45">
        <f>COUNTIF(H217:AL217,$AZ$4)</f>
        <v>0</v>
      </c>
      <c r="BA217" s="45">
        <f>COUNTIF(H217:AL217,$BA$4)</f>
        <v>0</v>
      </c>
      <c r="BB217" s="45">
        <f>COUNTIF(H217:AL217,$BB$4)</f>
        <v>0</v>
      </c>
      <c r="BC217" s="45">
        <f>COUNTIF(H217:AL217,$BC$4)</f>
        <v>0</v>
      </c>
      <c r="BD217" s="45">
        <f>COUNTIF(H217:AL217,$BD$4)</f>
        <v>29</v>
      </c>
      <c r="BE217" s="45">
        <f>COUNTIF(H217:AL217,$BE$4)</f>
        <v>0</v>
      </c>
      <c r="BF217" s="45">
        <f>COUNTIF(H217:AL217,$BF$4)</f>
        <v>0</v>
      </c>
      <c r="BG217" s="60" t="str">
        <f>VLOOKUP(B217,[2]Analyse!$A$2:$N$255,6,0)</f>
        <v>產假</v>
      </c>
      <c r="BH217" s="60"/>
      <c r="BI217" s="54"/>
    </row>
    <row r="218" spans="1:61">
      <c r="A218" s="73"/>
      <c r="B218" s="21"/>
      <c r="C218" s="24"/>
      <c r="D218" s="24"/>
      <c r="E218" s="32"/>
      <c r="F218" s="24"/>
      <c r="G218" s="24"/>
      <c r="H218" s="49"/>
      <c r="I218" s="49"/>
      <c r="J218" s="49"/>
      <c r="K218" s="49"/>
      <c r="L218" s="49"/>
      <c r="M218" s="49"/>
      <c r="N218" s="18"/>
      <c r="O218" s="49"/>
      <c r="P218" s="49"/>
      <c r="Q218" s="49"/>
      <c r="R218" s="49"/>
      <c r="S218" s="49"/>
      <c r="T218" s="49"/>
      <c r="U218" s="71"/>
      <c r="V218" s="49"/>
      <c r="W218" s="49"/>
      <c r="X218" s="49"/>
      <c r="Y218" s="49"/>
      <c r="Z218" s="49"/>
      <c r="AA218" s="49"/>
      <c r="AB218" s="18"/>
      <c r="AC218" s="49"/>
      <c r="AD218" s="49"/>
      <c r="AE218" s="49"/>
      <c r="AF218" s="49"/>
      <c r="AG218" s="49"/>
      <c r="AH218" s="49"/>
      <c r="AI218" s="18"/>
      <c r="AJ218" s="68"/>
      <c r="AK218" s="68"/>
      <c r="AL218" s="68"/>
      <c r="AM218" s="46">
        <f>+SUM(H218:AL218)</f>
        <v>0</v>
      </c>
      <c r="AN218" s="46"/>
      <c r="AO218" s="46"/>
      <c r="AP218" s="48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54"/>
      <c r="BH218" s="60" t="str">
        <f>VLOOKUP(B217,[2]Analyse!$A$2:$N$255,5,0)</f>
        <v>GWSI-D</v>
      </c>
      <c r="BI218" s="54"/>
    </row>
    <row r="219" spans="1:61">
      <c r="A219" s="72">
        <v>108</v>
      </c>
      <c r="B219" s="21" t="s">
        <v>359</v>
      </c>
      <c r="C219" s="21" t="s">
        <v>36</v>
      </c>
      <c r="D219" s="21" t="s">
        <v>37</v>
      </c>
      <c r="E219" s="32" t="str">
        <f>VLOOKUP(B219,[1]Sheet1!$B$5:$I$226,7,0)</f>
        <v>2017/02/17</v>
      </c>
      <c r="F219" s="21" t="s">
        <v>360</v>
      </c>
      <c r="G219" s="22" t="s">
        <v>361</v>
      </c>
      <c r="H219" s="49" t="s">
        <v>848</v>
      </c>
      <c r="I219" s="49" t="s">
        <v>848</v>
      </c>
      <c r="J219" s="49" t="s">
        <v>848</v>
      </c>
      <c r="K219" s="49" t="s">
        <v>861</v>
      </c>
      <c r="L219" s="49" t="s">
        <v>875</v>
      </c>
      <c r="M219" s="49" t="s">
        <v>870</v>
      </c>
      <c r="N219" s="18" t="s">
        <v>870</v>
      </c>
      <c r="O219" s="49" t="s">
        <v>870</v>
      </c>
      <c r="P219" s="49" t="s">
        <v>878</v>
      </c>
      <c r="Q219" s="49" t="s">
        <v>878</v>
      </c>
      <c r="R219" s="49" t="s">
        <v>878</v>
      </c>
      <c r="S219" s="49" t="s">
        <v>884</v>
      </c>
      <c r="T219" s="49" t="s">
        <v>889</v>
      </c>
      <c r="U219" s="71" t="s">
        <v>889</v>
      </c>
      <c r="V219" s="49" t="s">
        <v>900</v>
      </c>
      <c r="W219" s="49" t="s">
        <v>900</v>
      </c>
      <c r="X219" s="49" t="s">
        <v>900</v>
      </c>
      <c r="Y219" s="49" t="s">
        <v>909</v>
      </c>
      <c r="Z219" s="49" t="s">
        <v>914</v>
      </c>
      <c r="AA219" s="49" t="s">
        <v>919</v>
      </c>
      <c r="AB219" s="18" t="s">
        <v>919</v>
      </c>
      <c r="AC219" s="49" t="s">
        <v>919</v>
      </c>
      <c r="AD219" s="49" t="s">
        <v>919</v>
      </c>
      <c r="AE219" s="49" t="s">
        <v>919</v>
      </c>
      <c r="AF219" s="49" t="s">
        <v>930</v>
      </c>
      <c r="AG219" s="49" t="s">
        <v>936</v>
      </c>
      <c r="AH219" s="49" t="s">
        <v>930</v>
      </c>
      <c r="AI219" s="18" t="s">
        <v>930</v>
      </c>
      <c r="AJ219" s="68" t="s">
        <v>941</v>
      </c>
      <c r="AK219" s="68"/>
      <c r="AL219" s="68"/>
      <c r="AM219" s="45">
        <f>ROUND(SUM(H219:AL219),2)</f>
        <v>0</v>
      </c>
      <c r="AN219" s="45">
        <f>COUNTIF(H219:AL219,"F")+COUNTIF(H219:AL219,"LV/F")*4/8+COUNTIF(H219:AL219,"F/2")*4/8</f>
        <v>0</v>
      </c>
      <c r="AO219" s="45">
        <f>COUNTIF(H219:AL219,"O")+COUNTIF(H219:AL219,"LV/O")*4/8+COUNTIF(H219:AL219,"O/2")*4/8</f>
        <v>0</v>
      </c>
      <c r="AP219" s="45">
        <f>COUNTIF(H219:AL219,$AP$4)</f>
        <v>25</v>
      </c>
      <c r="AQ219" s="45">
        <f>COUNTIF(H219:AL219,$AQ$4)</f>
        <v>0</v>
      </c>
      <c r="AR219" s="45">
        <f>COUNTIF(H219:AL219,$AR$4)</f>
        <v>0</v>
      </c>
      <c r="AS219" s="45">
        <f>COUNTIF(H219:AL219,"B")+COUNTIF(H219:AL219,"LV/B")*4/8+COUNTIF(H219:AL219,"B/2")*4/8</f>
        <v>0</v>
      </c>
      <c r="AT219" s="45">
        <f>COUNTIF(H219:AL219,"BL")+COUNTIF(H219:AL219,"LV/BL")*4/8+COUNTIF(H219:AL219,"BL/2")*4/8</f>
        <v>0</v>
      </c>
      <c r="AU219" s="45">
        <f>COUNTIF(H219:AL219,$AU$4)</f>
        <v>0</v>
      </c>
      <c r="AV219" s="45">
        <f>COUNTIF(H219:AL219,$AV$4)</f>
        <v>0</v>
      </c>
      <c r="AW219" s="45">
        <f>COUNTIF(H219:AL219,$AW$4)</f>
        <v>4</v>
      </c>
      <c r="AX219" s="45">
        <f>COUNTIF(H219:AL219,$AX$4)</f>
        <v>0</v>
      </c>
      <c r="AY219" s="45">
        <f>COUNTIF(H219:AL219,$AY$4)</f>
        <v>0</v>
      </c>
      <c r="AZ219" s="45">
        <f>COUNTIF(H219:AL219,$AZ$4)</f>
        <v>0</v>
      </c>
      <c r="BA219" s="45">
        <f>COUNTIF(H219:AL219,$BA$4)</f>
        <v>0</v>
      </c>
      <c r="BB219" s="45">
        <f>COUNTIF(H219:AL219,$BB$4)</f>
        <v>0</v>
      </c>
      <c r="BC219" s="45">
        <f>COUNTIF(H219:AL219,$BC$4)</f>
        <v>0</v>
      </c>
      <c r="BD219" s="45">
        <f>COUNTIF(H219:AL219,$BD$4)</f>
        <v>0</v>
      </c>
      <c r="BE219" s="45">
        <f>COUNTIF(H219:AL219,$BE$4)</f>
        <v>0</v>
      </c>
      <c r="BF219" s="45">
        <f>COUNTIF(H219:AL219,$BF$4)</f>
        <v>0</v>
      </c>
      <c r="BG219" s="60" t="str">
        <f>VLOOKUP(B219,[2]Analyse!$A$2:$N$255,6,0)</f>
        <v>正常</v>
      </c>
      <c r="BH219" s="60"/>
      <c r="BI219" s="54"/>
    </row>
    <row r="220" spans="1:61">
      <c r="A220" s="73"/>
      <c r="B220" s="21"/>
      <c r="C220" s="24"/>
      <c r="D220" s="24"/>
      <c r="E220" s="32"/>
      <c r="F220" s="24"/>
      <c r="G220" s="24"/>
      <c r="H220" s="49"/>
      <c r="I220" s="49"/>
      <c r="J220" s="49"/>
      <c r="K220" s="49"/>
      <c r="L220" s="49"/>
      <c r="M220" s="49"/>
      <c r="N220" s="18"/>
      <c r="O220" s="49"/>
      <c r="P220" s="49"/>
      <c r="Q220" s="49"/>
      <c r="R220" s="49"/>
      <c r="S220" s="49"/>
      <c r="T220" s="49"/>
      <c r="U220" s="71"/>
      <c r="V220" s="49"/>
      <c r="W220" s="49"/>
      <c r="X220" s="49"/>
      <c r="Y220" s="49"/>
      <c r="Z220" s="49"/>
      <c r="AA220" s="49"/>
      <c r="AB220" s="18"/>
      <c r="AC220" s="49"/>
      <c r="AD220" s="49"/>
      <c r="AE220" s="49"/>
      <c r="AF220" s="49"/>
      <c r="AG220" s="49"/>
      <c r="AH220" s="49"/>
      <c r="AI220" s="18"/>
      <c r="AJ220" s="68"/>
      <c r="AK220" s="68"/>
      <c r="AL220" s="68"/>
      <c r="AM220" s="46">
        <f>+SUM(H220:AL220)</f>
        <v>0</v>
      </c>
      <c r="AN220" s="46"/>
      <c r="AO220" s="46"/>
      <c r="AP220" s="48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54"/>
      <c r="BH220" s="60" t="str">
        <f>VLOOKUP(B219,[2]Analyse!$A$2:$N$255,5,0)</f>
        <v>GWSI-D</v>
      </c>
      <c r="BI220" s="54"/>
    </row>
    <row r="221" spans="1:61">
      <c r="A221" s="72">
        <v>109</v>
      </c>
      <c r="B221" s="21" t="s">
        <v>362</v>
      </c>
      <c r="C221" s="21" t="s">
        <v>36</v>
      </c>
      <c r="D221" s="21" t="s">
        <v>37</v>
      </c>
      <c r="E221" s="32" t="str">
        <f>VLOOKUP(B221,[1]Sheet1!$B$5:$I$226,7,0)</f>
        <v>2017/03/02</v>
      </c>
      <c r="F221" s="21" t="s">
        <v>363</v>
      </c>
      <c r="G221" s="22" t="s">
        <v>364</v>
      </c>
      <c r="H221" s="49" t="s">
        <v>855</v>
      </c>
      <c r="I221" s="49" t="s">
        <v>848</v>
      </c>
      <c r="J221" s="49" t="s">
        <v>848</v>
      </c>
      <c r="K221" s="49" t="s">
        <v>861</v>
      </c>
      <c r="L221" s="49" t="s">
        <v>870</v>
      </c>
      <c r="M221" s="49" t="s">
        <v>870</v>
      </c>
      <c r="N221" s="18" t="s">
        <v>870</v>
      </c>
      <c r="O221" s="49" t="s">
        <v>875</v>
      </c>
      <c r="P221" s="49" t="s">
        <v>878</v>
      </c>
      <c r="Q221" s="49" t="s">
        <v>878</v>
      </c>
      <c r="R221" s="49" t="s">
        <v>878</v>
      </c>
      <c r="S221" s="49" t="s">
        <v>878</v>
      </c>
      <c r="T221" s="49" t="s">
        <v>889</v>
      </c>
      <c r="U221" s="71" t="s">
        <v>889</v>
      </c>
      <c r="V221" s="49" t="s">
        <v>906</v>
      </c>
      <c r="W221" s="49" t="s">
        <v>900</v>
      </c>
      <c r="X221" s="49" t="s">
        <v>900</v>
      </c>
      <c r="Y221" s="49" t="s">
        <v>909</v>
      </c>
      <c r="Z221" s="49" t="s">
        <v>909</v>
      </c>
      <c r="AA221" s="49" t="s">
        <v>919</v>
      </c>
      <c r="AB221" s="18" t="s">
        <v>919</v>
      </c>
      <c r="AC221" s="49" t="s">
        <v>925</v>
      </c>
      <c r="AD221" s="49" t="s">
        <v>919</v>
      </c>
      <c r="AE221" s="49" t="s">
        <v>919</v>
      </c>
      <c r="AF221" s="49" t="s">
        <v>930</v>
      </c>
      <c r="AG221" s="49" t="s">
        <v>930</v>
      </c>
      <c r="AH221" s="49" t="s">
        <v>930</v>
      </c>
      <c r="AI221" s="18" t="s">
        <v>930</v>
      </c>
      <c r="AJ221" s="68" t="s">
        <v>948</v>
      </c>
      <c r="AK221" s="68"/>
      <c r="AL221" s="68"/>
      <c r="AM221" s="45">
        <f>ROUND(SUM(H221:AL221),2)</f>
        <v>0</v>
      </c>
      <c r="AN221" s="45">
        <f>COUNTIF(H221:AL221,"F")+COUNTIF(H221:AL221,"LV/F")*4/8+COUNTIF(H221:AL221,"F/2")*4/8</f>
        <v>0</v>
      </c>
      <c r="AO221" s="45">
        <f>COUNTIF(H221:AL221,"O")+COUNTIF(H221:AL221,"LV/O")*4/8+COUNTIF(H221:AL221,"O/2")*4/8</f>
        <v>0</v>
      </c>
      <c r="AP221" s="45">
        <f>COUNTIF(H221:AL221,$AP$4)</f>
        <v>24</v>
      </c>
      <c r="AQ221" s="45">
        <f>COUNTIF(H221:AL221,$AQ$4)</f>
        <v>0</v>
      </c>
      <c r="AR221" s="45">
        <f>COUNTIF(H221:AL221,$AR$4)</f>
        <v>0</v>
      </c>
      <c r="AS221" s="45">
        <f>COUNTIF(H221:AL221,"B")+COUNTIF(H221:AL221,"LV/B")*4/8+COUNTIF(H221:AL221,"B/2")*4/8</f>
        <v>0</v>
      </c>
      <c r="AT221" s="45">
        <f>COUNTIF(H221:AL221,"BL")+COUNTIF(H221:AL221,"LV/BL")*4/8+COUNTIF(H221:AL221,"BL/2")*4/8</f>
        <v>0</v>
      </c>
      <c r="AU221" s="45">
        <f>COUNTIF(H221:AL221,$AU$4)</f>
        <v>0</v>
      </c>
      <c r="AV221" s="45">
        <f>COUNTIF(H221:AL221,$AV$4)</f>
        <v>0</v>
      </c>
      <c r="AW221" s="45">
        <f>COUNTIF(H221:AL221,$AW$4)</f>
        <v>5</v>
      </c>
      <c r="AX221" s="45">
        <f>COUNTIF(H221:AL221,$AX$4)</f>
        <v>0</v>
      </c>
      <c r="AY221" s="45">
        <f>COUNTIF(H221:AL221,$AY$4)</f>
        <v>0</v>
      </c>
      <c r="AZ221" s="45">
        <f>COUNTIF(H221:AL221,$AZ$4)</f>
        <v>0</v>
      </c>
      <c r="BA221" s="45">
        <f>COUNTIF(H221:AL221,$BA$4)</f>
        <v>0</v>
      </c>
      <c r="BB221" s="45">
        <f>COUNTIF(H221:AL221,$BB$4)</f>
        <v>0</v>
      </c>
      <c r="BC221" s="45">
        <f>COUNTIF(H221:AL221,$BC$4)</f>
        <v>0</v>
      </c>
      <c r="BD221" s="45">
        <f>COUNTIF(H221:AL221,$BD$4)</f>
        <v>0</v>
      </c>
      <c r="BE221" s="45">
        <f>COUNTIF(H221:AL221,$BE$4)</f>
        <v>0</v>
      </c>
      <c r="BF221" s="45">
        <f>COUNTIF(H221:AL221,$BF$4)</f>
        <v>0</v>
      </c>
      <c r="BG221" s="60" t="str">
        <f>VLOOKUP(B221,[2]Analyse!$A$2:$N$255,6,0)</f>
        <v>輪班休息</v>
      </c>
      <c r="BH221" s="60"/>
      <c r="BI221" s="54"/>
    </row>
    <row r="222" spans="1:61">
      <c r="A222" s="73"/>
      <c r="B222" s="21"/>
      <c r="C222" s="24"/>
      <c r="D222" s="24"/>
      <c r="E222" s="32"/>
      <c r="F222" s="24"/>
      <c r="G222" s="24"/>
      <c r="H222" s="49"/>
      <c r="I222" s="49">
        <v>5.5</v>
      </c>
      <c r="J222" s="49">
        <v>5.5</v>
      </c>
      <c r="K222" s="49">
        <v>5.5</v>
      </c>
      <c r="L222" s="49">
        <v>5.5</v>
      </c>
      <c r="M222" s="49">
        <v>5.5</v>
      </c>
      <c r="N222" s="18">
        <v>5.5</v>
      </c>
      <c r="O222" s="49"/>
      <c r="P222" s="49">
        <v>5.5</v>
      </c>
      <c r="Q222" s="49">
        <v>5.5</v>
      </c>
      <c r="R222" s="49">
        <v>5.5</v>
      </c>
      <c r="S222" s="49">
        <v>5.5</v>
      </c>
      <c r="T222" s="49">
        <v>5.5</v>
      </c>
      <c r="U222" s="71">
        <v>5.5</v>
      </c>
      <c r="V222" s="49"/>
      <c r="W222" s="49">
        <v>5.5</v>
      </c>
      <c r="X222" s="49">
        <v>5.5</v>
      </c>
      <c r="Y222" s="49">
        <v>5.5</v>
      </c>
      <c r="Z222" s="49">
        <v>5.5</v>
      </c>
      <c r="AA222" s="49">
        <v>5.5</v>
      </c>
      <c r="AB222" s="18">
        <v>5.5</v>
      </c>
      <c r="AC222" s="49"/>
      <c r="AD222" s="49">
        <v>5.5</v>
      </c>
      <c r="AE222" s="49">
        <v>5.5</v>
      </c>
      <c r="AF222" s="49">
        <v>5.5</v>
      </c>
      <c r="AG222" s="49">
        <v>5.5</v>
      </c>
      <c r="AH222" s="49">
        <v>5.5</v>
      </c>
      <c r="AI222" s="18">
        <v>5.5</v>
      </c>
      <c r="AJ222" s="68"/>
      <c r="AK222" s="68"/>
      <c r="AL222" s="68"/>
      <c r="AM222" s="46">
        <f>+SUM(H222:AL222)</f>
        <v>132</v>
      </c>
      <c r="AN222" s="46"/>
      <c r="AO222" s="46"/>
      <c r="AP222" s="48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54"/>
      <c r="BH222" s="60" t="str">
        <f>VLOOKUP(B221,[2]Analyse!$A$2:$N$255,5,0)</f>
        <v>GWSI-N</v>
      </c>
      <c r="BI222" s="54"/>
    </row>
    <row r="223" spans="1:61">
      <c r="A223" s="72">
        <v>110</v>
      </c>
      <c r="B223" s="21" t="s">
        <v>365</v>
      </c>
      <c r="C223" s="21" t="s">
        <v>36</v>
      </c>
      <c r="D223" s="21" t="s">
        <v>37</v>
      </c>
      <c r="E223" s="32">
        <f>VLOOKUP(B223,[1]Sheet1!$B$5:$I$226,7,0)</f>
        <v>42768</v>
      </c>
      <c r="F223" s="21" t="s">
        <v>366</v>
      </c>
      <c r="G223" s="22" t="s">
        <v>367</v>
      </c>
      <c r="H223" s="49" t="s">
        <v>848</v>
      </c>
      <c r="I223" s="49" t="s">
        <v>848</v>
      </c>
      <c r="J223" s="49" t="s">
        <v>848</v>
      </c>
      <c r="K223" s="49" t="s">
        <v>860</v>
      </c>
      <c r="L223" s="49" t="s">
        <v>870</v>
      </c>
      <c r="M223" s="49" t="s">
        <v>870</v>
      </c>
      <c r="N223" s="18" t="s">
        <v>875</v>
      </c>
      <c r="O223" s="49" t="s">
        <v>870</v>
      </c>
      <c r="P223" s="49" t="s">
        <v>878</v>
      </c>
      <c r="Q223" s="49" t="s">
        <v>878</v>
      </c>
      <c r="R223" s="49" t="s">
        <v>878</v>
      </c>
      <c r="S223" s="49" t="s">
        <v>878</v>
      </c>
      <c r="T223" s="49" t="s">
        <v>889</v>
      </c>
      <c r="U223" s="71" t="s">
        <v>896</v>
      </c>
      <c r="V223" s="49" t="s">
        <v>900</v>
      </c>
      <c r="W223" s="49" t="s">
        <v>900</v>
      </c>
      <c r="X223" s="49" t="s">
        <v>900</v>
      </c>
      <c r="Y223" s="49" t="s">
        <v>909</v>
      </c>
      <c r="Z223" s="49" t="s">
        <v>908</v>
      </c>
      <c r="AA223" s="49" t="s">
        <v>919</v>
      </c>
      <c r="AB223" s="18" t="s">
        <v>925</v>
      </c>
      <c r="AC223" s="49" t="s">
        <v>919</v>
      </c>
      <c r="AD223" s="49" t="s">
        <v>919</v>
      </c>
      <c r="AE223" s="49" t="s">
        <v>919</v>
      </c>
      <c r="AF223" s="49" t="s">
        <v>930</v>
      </c>
      <c r="AG223" s="49" t="s">
        <v>930</v>
      </c>
      <c r="AH223" s="49" t="s">
        <v>930</v>
      </c>
      <c r="AI223" s="18" t="s">
        <v>936</v>
      </c>
      <c r="AJ223" s="68" t="s">
        <v>942</v>
      </c>
      <c r="AK223" s="68"/>
      <c r="AL223" s="68"/>
      <c r="AM223" s="45">
        <f>ROUND(SUM(H223:AL223),2)</f>
        <v>0</v>
      </c>
      <c r="AN223" s="45">
        <f>COUNTIF(H223:AL223,"F")+COUNTIF(H223:AL223,"LV/F")*4/8+COUNTIF(H223:AL223,"F/2")*4/8</f>
        <v>1.5</v>
      </c>
      <c r="AO223" s="45">
        <f>COUNTIF(H223:AL223,"O")+COUNTIF(H223:AL223,"LV/O")*4/8+COUNTIF(H223:AL223,"O/2")*4/8</f>
        <v>0</v>
      </c>
      <c r="AP223" s="45">
        <f>COUNTIF(H223:AL223,$AP$4)+4/8+4/8+4/8</f>
        <v>23.5</v>
      </c>
      <c r="AQ223" s="45">
        <f>COUNTIF(H223:AL223,$AQ$4)</f>
        <v>0</v>
      </c>
      <c r="AR223" s="45">
        <f>COUNTIF(H223:AL223,$AR$4)</f>
        <v>0</v>
      </c>
      <c r="AS223" s="45">
        <f>COUNTIF(H223:AL223,"B")+COUNTIF(H223:AL223,"LV/B")*4/8+COUNTIF(H223:AL223,"B/2")*4/8</f>
        <v>0</v>
      </c>
      <c r="AT223" s="45">
        <f>COUNTIF(H223:AL223,"BL")+COUNTIF(H223:AL223,"LV/BL")*4/8+COUNTIF(H223:AL223,"BL/2")*4/8</f>
        <v>0</v>
      </c>
      <c r="AU223" s="45">
        <f>COUNTIF(H223:AL223,$AU$4)</f>
        <v>0</v>
      </c>
      <c r="AV223" s="45">
        <f>COUNTIF(H223:AL223,$AV$4)</f>
        <v>0</v>
      </c>
      <c r="AW223" s="45">
        <f>COUNTIF(H223:AL223,$AW$4)</f>
        <v>4</v>
      </c>
      <c r="AX223" s="45">
        <f>COUNTIF(H223:AL223,$AX$4)</f>
        <v>0</v>
      </c>
      <c r="AY223" s="45">
        <f>COUNTIF(H223:AL223,$AY$4)</f>
        <v>0</v>
      </c>
      <c r="AZ223" s="45">
        <f>COUNTIF(H223:AL223,$AZ$4)</f>
        <v>0</v>
      </c>
      <c r="BA223" s="45">
        <f>COUNTIF(H223:AL223,$BA$4)</f>
        <v>0</v>
      </c>
      <c r="BB223" s="45">
        <f>COUNTIF(H223:AL223,$BB$4)</f>
        <v>0</v>
      </c>
      <c r="BC223" s="45">
        <f>COUNTIF(H223:AL223,$BC$4)</f>
        <v>0</v>
      </c>
      <c r="BD223" s="45">
        <f>COUNTIF(H223:AL223,$BD$4)</f>
        <v>0</v>
      </c>
      <c r="BE223" s="45">
        <f>COUNTIF(H223:AL223,$BE$4)</f>
        <v>0</v>
      </c>
      <c r="BF223" s="45">
        <f>COUNTIF(H223:AL223,$BF$4)</f>
        <v>0</v>
      </c>
      <c r="BG223" s="60" t="str">
        <f>VLOOKUP(B223,[2]Analyse!$A$2:$N$255,6,0)</f>
        <v>LV/F</v>
      </c>
      <c r="BH223" s="60"/>
      <c r="BI223" s="54"/>
    </row>
    <row r="224" spans="1:61">
      <c r="A224" s="73"/>
      <c r="B224" s="21"/>
      <c r="C224" s="24"/>
      <c r="D224" s="24"/>
      <c r="E224" s="32"/>
      <c r="F224" s="24"/>
      <c r="G224" s="24"/>
      <c r="H224" s="49"/>
      <c r="I224" s="49"/>
      <c r="J224" s="49"/>
      <c r="K224" s="49"/>
      <c r="L224" s="49"/>
      <c r="M224" s="49"/>
      <c r="N224" s="18"/>
      <c r="O224" s="49"/>
      <c r="P224" s="49"/>
      <c r="Q224" s="49"/>
      <c r="R224" s="49"/>
      <c r="S224" s="49"/>
      <c r="T224" s="49"/>
      <c r="U224" s="71"/>
      <c r="V224" s="49"/>
      <c r="W224" s="49"/>
      <c r="X224" s="49"/>
      <c r="Y224" s="49"/>
      <c r="Z224" s="49"/>
      <c r="AA224" s="49"/>
      <c r="AB224" s="18"/>
      <c r="AC224" s="49"/>
      <c r="AD224" s="49"/>
      <c r="AE224" s="49"/>
      <c r="AF224" s="49"/>
      <c r="AG224" s="49"/>
      <c r="AH224" s="49"/>
      <c r="AI224" s="18"/>
      <c r="AJ224" s="68"/>
      <c r="AK224" s="68"/>
      <c r="AL224" s="68"/>
      <c r="AM224" s="46">
        <f>+SUM(H224:AL224)</f>
        <v>0</v>
      </c>
      <c r="AN224" s="46"/>
      <c r="AO224" s="46"/>
      <c r="AP224" s="48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54"/>
      <c r="BH224" s="60" t="str">
        <f>VLOOKUP(B223,[2]Analyse!$A$2:$N$255,5,0)</f>
        <v>GWOA-D</v>
      </c>
      <c r="BI224" s="54"/>
    </row>
    <row r="225" spans="1:62">
      <c r="A225" s="72">
        <v>111</v>
      </c>
      <c r="B225" s="21" t="s">
        <v>368</v>
      </c>
      <c r="C225" s="21" t="s">
        <v>36</v>
      </c>
      <c r="D225" s="21" t="s">
        <v>37</v>
      </c>
      <c r="E225" s="32">
        <f>VLOOKUP(B225,[1]Sheet1!$B$5:$I$226,7,0)</f>
        <v>42805</v>
      </c>
      <c r="F225" s="21" t="s">
        <v>369</v>
      </c>
      <c r="G225" s="22" t="s">
        <v>370</v>
      </c>
      <c r="H225" s="49" t="s">
        <v>848</v>
      </c>
      <c r="I225" s="49" t="s">
        <v>848</v>
      </c>
      <c r="J225" s="49" t="s">
        <v>848</v>
      </c>
      <c r="K225" s="49" t="s">
        <v>861</v>
      </c>
      <c r="L225" s="49" t="s">
        <v>870</v>
      </c>
      <c r="M225" s="49" t="s">
        <v>870</v>
      </c>
      <c r="N225" s="18" t="s">
        <v>875</v>
      </c>
      <c r="O225" s="49" t="s">
        <v>870</v>
      </c>
      <c r="P225" s="49" t="s">
        <v>878</v>
      </c>
      <c r="Q225" s="49" t="s">
        <v>878</v>
      </c>
      <c r="R225" s="49" t="s">
        <v>878</v>
      </c>
      <c r="S225" s="49" t="s">
        <v>878</v>
      </c>
      <c r="T225" s="49" t="s">
        <v>889</v>
      </c>
      <c r="U225" s="71" t="s">
        <v>896</v>
      </c>
      <c r="V225" s="49" t="s">
        <v>900</v>
      </c>
      <c r="W225" s="49" t="s">
        <v>900</v>
      </c>
      <c r="X225" s="49" t="s">
        <v>900</v>
      </c>
      <c r="Y225" s="49" t="s">
        <v>909</v>
      </c>
      <c r="Z225" s="49" t="s">
        <v>909</v>
      </c>
      <c r="AA225" s="49" t="s">
        <v>919</v>
      </c>
      <c r="AB225" s="18" t="s">
        <v>925</v>
      </c>
      <c r="AC225" s="49" t="s">
        <v>919</v>
      </c>
      <c r="AD225" s="49" t="s">
        <v>919</v>
      </c>
      <c r="AE225" s="49" t="s">
        <v>919</v>
      </c>
      <c r="AF225" s="49" t="s">
        <v>930</v>
      </c>
      <c r="AG225" s="49" t="s">
        <v>930</v>
      </c>
      <c r="AH225" s="49" t="s">
        <v>930</v>
      </c>
      <c r="AI225" s="18" t="s">
        <v>936</v>
      </c>
      <c r="AJ225" s="68" t="s">
        <v>942</v>
      </c>
      <c r="AK225" s="68"/>
      <c r="AL225" s="68"/>
      <c r="AM225" s="45">
        <f>ROUND(SUM(H225:AL225),2)</f>
        <v>0</v>
      </c>
      <c r="AN225" s="45">
        <f>COUNTIF(H225:AL225,"F")+COUNTIF(H225:AL225,"LV/F")*4/8+COUNTIF(H225:AL225,"F/2")*4/8</f>
        <v>0.5</v>
      </c>
      <c r="AO225" s="45">
        <f>COUNTIF(H225:AL225,"O")+COUNTIF(H225:AL225,"LV/O")*4/8+COUNTIF(H225:AL225,"O/2")*4/8</f>
        <v>0</v>
      </c>
      <c r="AP225" s="45">
        <f>COUNTIF(H225:AL225,$AP$4)+4/8</f>
        <v>24.5</v>
      </c>
      <c r="AQ225" s="45">
        <f>COUNTIF(H225:AL225,$AQ$4)</f>
        <v>0</v>
      </c>
      <c r="AR225" s="45">
        <f>COUNTIF(H225:AL225,$AR$4)</f>
        <v>0</v>
      </c>
      <c r="AS225" s="45">
        <f>COUNTIF(H225:AL225,"B")+COUNTIF(H225:AL225,"LV/B")*4/8+COUNTIF(H225:AL225,"B/2")*4/8</f>
        <v>0</v>
      </c>
      <c r="AT225" s="45">
        <f>COUNTIF(H225:AL225,"BL")+COUNTIF(H225:AL225,"LV/BL")*4/8+COUNTIF(H225:AL225,"BL/2")*4/8</f>
        <v>0</v>
      </c>
      <c r="AU225" s="45">
        <f>COUNTIF(H225:AL225,$AU$4)</f>
        <v>0</v>
      </c>
      <c r="AV225" s="45">
        <f>COUNTIF(H225:AL225,$AV$4)</f>
        <v>0</v>
      </c>
      <c r="AW225" s="45">
        <f>COUNTIF(H225:AL225,$AW$4)</f>
        <v>4</v>
      </c>
      <c r="AX225" s="45">
        <f>COUNTIF(H225:AL225,$AX$4)</f>
        <v>0</v>
      </c>
      <c r="AY225" s="45">
        <f>COUNTIF(H225:AL225,$AY$4)</f>
        <v>0</v>
      </c>
      <c r="AZ225" s="45">
        <f>COUNTIF(H225:AL225,$AZ$4)</f>
        <v>0</v>
      </c>
      <c r="BA225" s="45">
        <f>COUNTIF(H225:AL225,$BA$4)</f>
        <v>0</v>
      </c>
      <c r="BB225" s="45">
        <f>COUNTIF(H225:AL225,$BB$4)</f>
        <v>0</v>
      </c>
      <c r="BC225" s="45">
        <f>COUNTIF(H225:AL225,$BC$4)</f>
        <v>0</v>
      </c>
      <c r="BD225" s="45">
        <f>COUNTIF(H225:AL225,$BD$4)</f>
        <v>0</v>
      </c>
      <c r="BE225" s="45">
        <f>COUNTIF(H225:AL225,$BE$4)</f>
        <v>0</v>
      </c>
      <c r="BF225" s="45">
        <f>COUNTIF(H225:AL225,$BF$4)</f>
        <v>0</v>
      </c>
      <c r="BG225" s="60" t="str">
        <f>VLOOKUP(B225,[2]Analyse!$A$2:$N$255,6,0)</f>
        <v>LV/F</v>
      </c>
      <c r="BH225" s="60"/>
      <c r="BI225" s="54"/>
    </row>
    <row r="226" spans="1:62">
      <c r="A226" s="73"/>
      <c r="B226" s="21"/>
      <c r="C226" s="24"/>
      <c r="D226" s="24"/>
      <c r="E226" s="32"/>
      <c r="F226" s="24"/>
      <c r="G226" s="24"/>
      <c r="H226" s="49"/>
      <c r="I226" s="49"/>
      <c r="J226" s="49"/>
      <c r="K226" s="49"/>
      <c r="L226" s="49"/>
      <c r="M226" s="49"/>
      <c r="N226" s="18"/>
      <c r="O226" s="49"/>
      <c r="P226" s="49"/>
      <c r="Q226" s="49"/>
      <c r="R226" s="49"/>
      <c r="S226" s="49"/>
      <c r="T226" s="49"/>
      <c r="U226" s="71"/>
      <c r="V226" s="49"/>
      <c r="W226" s="49"/>
      <c r="X226" s="49"/>
      <c r="Y226" s="49"/>
      <c r="Z226" s="49"/>
      <c r="AA226" s="49"/>
      <c r="AB226" s="18"/>
      <c r="AC226" s="49"/>
      <c r="AD226" s="49"/>
      <c r="AE226" s="49"/>
      <c r="AF226" s="49"/>
      <c r="AG226" s="49"/>
      <c r="AH226" s="49"/>
      <c r="AI226" s="18"/>
      <c r="AJ226" s="68"/>
      <c r="AK226" s="68"/>
      <c r="AL226" s="68"/>
      <c r="AM226" s="46">
        <f>+SUM(H226:AL226)</f>
        <v>0</v>
      </c>
      <c r="AN226" s="46"/>
      <c r="AO226" s="46"/>
      <c r="AP226" s="48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54"/>
      <c r="BH226" s="60" t="str">
        <f>VLOOKUP(B225,[2]Analyse!$A$2:$N$255,5,0)</f>
        <v>GWOA-D</v>
      </c>
      <c r="BI226" s="54"/>
    </row>
    <row r="227" spans="1:62">
      <c r="A227" s="72">
        <v>112</v>
      </c>
      <c r="B227" s="21" t="s">
        <v>371</v>
      </c>
      <c r="C227" s="21" t="s">
        <v>36</v>
      </c>
      <c r="D227" s="21" t="s">
        <v>37</v>
      </c>
      <c r="E227" s="32">
        <f>VLOOKUP(B227,[1]Sheet1!$B$5:$I$226,7,0)</f>
        <v>42805</v>
      </c>
      <c r="F227" s="21" t="s">
        <v>372</v>
      </c>
      <c r="G227" s="22" t="s">
        <v>373</v>
      </c>
      <c r="H227" s="49" t="s">
        <v>850</v>
      </c>
      <c r="I227" s="49" t="s">
        <v>848</v>
      </c>
      <c r="J227" s="49" t="s">
        <v>855</v>
      </c>
      <c r="K227" s="49" t="s">
        <v>861</v>
      </c>
      <c r="L227" s="49" t="s">
        <v>870</v>
      </c>
      <c r="M227" s="49" t="s">
        <v>870</v>
      </c>
      <c r="N227" s="18" t="s">
        <v>870</v>
      </c>
      <c r="O227" s="49" t="s">
        <v>870</v>
      </c>
      <c r="P227" s="49" t="s">
        <v>878</v>
      </c>
      <c r="Q227" s="49" t="s">
        <v>884</v>
      </c>
      <c r="R227" s="49" t="s">
        <v>878</v>
      </c>
      <c r="S227" s="49" t="s">
        <v>878</v>
      </c>
      <c r="T227" s="49" t="s">
        <v>888</v>
      </c>
      <c r="U227" s="71" t="s">
        <v>888</v>
      </c>
      <c r="V227" s="49" t="s">
        <v>900</v>
      </c>
      <c r="W227" s="49" t="s">
        <v>900</v>
      </c>
      <c r="X227" s="49" t="s">
        <v>906</v>
      </c>
      <c r="Y227" s="49" t="s">
        <v>909</v>
      </c>
      <c r="Z227" s="49" t="s">
        <v>909</v>
      </c>
      <c r="AA227" s="49" t="s">
        <v>919</v>
      </c>
      <c r="AB227" s="18" t="s">
        <v>918</v>
      </c>
      <c r="AC227" s="49" t="s">
        <v>919</v>
      </c>
      <c r="AD227" s="49" t="s">
        <v>919</v>
      </c>
      <c r="AE227" s="49" t="s">
        <v>925</v>
      </c>
      <c r="AF227" s="49" t="s">
        <v>930</v>
      </c>
      <c r="AG227" s="49" t="s">
        <v>930</v>
      </c>
      <c r="AH227" s="49" t="s">
        <v>931</v>
      </c>
      <c r="AI227" s="18" t="s">
        <v>930</v>
      </c>
      <c r="AJ227" s="68" t="s">
        <v>942</v>
      </c>
      <c r="AK227" s="68"/>
      <c r="AL227" s="68"/>
      <c r="AM227" s="45">
        <f>ROUND(SUM(H227:AL227),2)</f>
        <v>0</v>
      </c>
      <c r="AN227" s="45">
        <f>COUNTIF(H227:AL227,"F")+COUNTIF(H227:AL227,"LV/F")*4/8+COUNTIF(H227:AL227,"F/2")*4/8</f>
        <v>4</v>
      </c>
      <c r="AO227" s="45">
        <f>COUNTIF(H227:AL227,"O")+COUNTIF(H227:AL227,"LV/O")*4/8+COUNTIF(H227:AL227,"O/2")*4/8</f>
        <v>0</v>
      </c>
      <c r="AP227" s="45">
        <f>COUNTIF(H227:AL227,$AP$4)+4/8+4/8+4/8+4/8</f>
        <v>21</v>
      </c>
      <c r="AQ227" s="45">
        <f>COUNTIF(H227:AL227,$AQ$4)</f>
        <v>0</v>
      </c>
      <c r="AR227" s="45">
        <f>COUNTIF(H227:AL227,$AR$4)</f>
        <v>0</v>
      </c>
      <c r="AS227" s="45">
        <f>COUNTIF(H227:AL227,"B")+COUNTIF(H227:AL227,"LV/B")*4/8+COUNTIF(H227:AL227,"B/2")*4/8</f>
        <v>0</v>
      </c>
      <c r="AT227" s="45">
        <f>COUNTIF(H227:AL227,"BL")+COUNTIF(H227:AL227,"LV/BL")*4/8+COUNTIF(H227:AL227,"BL/2")*4/8</f>
        <v>0</v>
      </c>
      <c r="AU227" s="45">
        <f>COUNTIF(H227:AL227,$AU$4)</f>
        <v>0</v>
      </c>
      <c r="AV227" s="45">
        <f>COUNTIF(H227:AL227,$AV$4)</f>
        <v>0</v>
      </c>
      <c r="AW227" s="45">
        <f>COUNTIF(H227:AL227,$AW$4)</f>
        <v>4</v>
      </c>
      <c r="AX227" s="45">
        <f>COUNTIF(H227:AL227,$AX$4)</f>
        <v>0</v>
      </c>
      <c r="AY227" s="45">
        <f>COUNTIF(H227:AL227,$AY$4)</f>
        <v>0</v>
      </c>
      <c r="AZ227" s="45">
        <f>COUNTIF(H227:AL227,$AZ$4)</f>
        <v>0</v>
      </c>
      <c r="BA227" s="45">
        <f>COUNTIF(H227:AL227,$BA$4)</f>
        <v>0</v>
      </c>
      <c r="BB227" s="45">
        <f>COUNTIF(H227:AL227,$BB$4)</f>
        <v>0</v>
      </c>
      <c r="BC227" s="45">
        <f>COUNTIF(H227:AL227,$BC$4)</f>
        <v>0</v>
      </c>
      <c r="BD227" s="45">
        <f>COUNTIF(H227:AL227,$BD$4)</f>
        <v>0</v>
      </c>
      <c r="BE227" s="45">
        <f>COUNTIF(H227:AL227,$BE$4)</f>
        <v>0</v>
      </c>
      <c r="BF227" s="45">
        <f>COUNTIF(H227:AL227,$BF$4)</f>
        <v>0</v>
      </c>
      <c r="BG227" s="60" t="str">
        <f>VLOOKUP(B227,[2]Analyse!$A$2:$N$255,6,0)</f>
        <v>LV/F4.0</v>
      </c>
      <c r="BH227" s="60"/>
      <c r="BI227" s="54"/>
    </row>
    <row r="228" spans="1:62">
      <c r="A228" s="73"/>
      <c r="B228" s="21"/>
      <c r="C228" s="24"/>
      <c r="D228" s="24"/>
      <c r="E228" s="32"/>
      <c r="F228" s="24"/>
      <c r="G228" s="24"/>
      <c r="H228" s="49"/>
      <c r="I228" s="49">
        <v>5.5</v>
      </c>
      <c r="J228" s="49"/>
      <c r="K228" s="49">
        <v>5.5</v>
      </c>
      <c r="L228" s="49">
        <v>5.5</v>
      </c>
      <c r="M228" s="49">
        <v>5.5</v>
      </c>
      <c r="N228" s="18">
        <v>5.5</v>
      </c>
      <c r="O228" s="49">
        <v>5.5</v>
      </c>
      <c r="P228" s="49">
        <v>5.5</v>
      </c>
      <c r="Q228" s="49"/>
      <c r="R228" s="49">
        <v>5.5</v>
      </c>
      <c r="S228" s="49">
        <v>5.5</v>
      </c>
      <c r="T228" s="49">
        <v>4</v>
      </c>
      <c r="U228" s="71">
        <v>4</v>
      </c>
      <c r="V228" s="49">
        <v>5.5</v>
      </c>
      <c r="W228" s="49">
        <v>5.5</v>
      </c>
      <c r="X228" s="49"/>
      <c r="Y228" s="49">
        <v>5.5</v>
      </c>
      <c r="Z228" s="49">
        <v>5.5</v>
      </c>
      <c r="AA228" s="49">
        <v>5.5</v>
      </c>
      <c r="AB228" s="18">
        <v>4</v>
      </c>
      <c r="AC228" s="49">
        <v>5.5</v>
      </c>
      <c r="AD228" s="49">
        <v>5.5</v>
      </c>
      <c r="AE228" s="49"/>
      <c r="AF228" s="49">
        <v>5.5</v>
      </c>
      <c r="AG228" s="49">
        <v>5.5</v>
      </c>
      <c r="AH228" s="49"/>
      <c r="AI228" s="18">
        <v>5.5</v>
      </c>
      <c r="AJ228" s="68">
        <v>4</v>
      </c>
      <c r="AK228" s="68"/>
      <c r="AL228" s="68"/>
      <c r="AM228" s="46">
        <f>+SUM(H228:AL228)</f>
        <v>120.5</v>
      </c>
      <c r="AN228" s="46"/>
      <c r="AO228" s="46"/>
      <c r="AP228" s="48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54"/>
      <c r="BH228" s="60" t="str">
        <f>VLOOKUP(B227,[2]Analyse!$A$2:$N$255,5,0)</f>
        <v>N4.0</v>
      </c>
      <c r="BI228" s="54"/>
    </row>
    <row r="229" spans="1:62">
      <c r="A229" s="72">
        <v>113</v>
      </c>
      <c r="B229" s="21" t="s">
        <v>374</v>
      </c>
      <c r="C229" s="21" t="s">
        <v>36</v>
      </c>
      <c r="D229" s="21" t="s">
        <v>37</v>
      </c>
      <c r="E229" s="32">
        <f>VLOOKUP(B229,[1]Sheet1!$B$5:$I$226,7,0)</f>
        <v>42810</v>
      </c>
      <c r="F229" s="21" t="s">
        <v>375</v>
      </c>
      <c r="G229" s="22" t="s">
        <v>376</v>
      </c>
      <c r="H229" s="49" t="s">
        <v>855</v>
      </c>
      <c r="I229" s="49" t="s">
        <v>848</v>
      </c>
      <c r="J229" s="49" t="s">
        <v>848</v>
      </c>
      <c r="K229" s="49" t="s">
        <v>861</v>
      </c>
      <c r="L229" s="49" t="s">
        <v>870</v>
      </c>
      <c r="M229" s="49" t="s">
        <v>870</v>
      </c>
      <c r="N229" s="18" t="s">
        <v>870</v>
      </c>
      <c r="O229" s="49" t="s">
        <v>875</v>
      </c>
      <c r="P229" s="49" t="s">
        <v>878</v>
      </c>
      <c r="Q229" s="49" t="s">
        <v>878</v>
      </c>
      <c r="R229" s="49" t="s">
        <v>878</v>
      </c>
      <c r="S229" s="49" t="s">
        <v>878</v>
      </c>
      <c r="T229" s="49" t="s">
        <v>889</v>
      </c>
      <c r="U229" s="18" t="s">
        <v>889</v>
      </c>
      <c r="V229" s="49" t="s">
        <v>906</v>
      </c>
      <c r="W229" s="49" t="s">
        <v>901</v>
      </c>
      <c r="X229" s="49" t="s">
        <v>900</v>
      </c>
      <c r="Y229" s="49" t="s">
        <v>909</v>
      </c>
      <c r="Z229" s="49" t="s">
        <v>909</v>
      </c>
      <c r="AA229" s="49" t="s">
        <v>919</v>
      </c>
      <c r="AB229" s="18" t="s">
        <v>919</v>
      </c>
      <c r="AC229" s="49" t="s">
        <v>925</v>
      </c>
      <c r="AD229" s="49" t="s">
        <v>919</v>
      </c>
      <c r="AE229" s="49" t="s">
        <v>920</v>
      </c>
      <c r="AF229" s="49" t="s">
        <v>930</v>
      </c>
      <c r="AG229" s="49" t="s">
        <v>930</v>
      </c>
      <c r="AH229" s="49" t="s">
        <v>931</v>
      </c>
      <c r="AI229" s="18" t="s">
        <v>931</v>
      </c>
      <c r="AJ229" s="68" t="s">
        <v>948</v>
      </c>
      <c r="AK229" s="68"/>
      <c r="AL229" s="68"/>
      <c r="AM229" s="45">
        <f>ROUND(SUM(H229:AL229),2)</f>
        <v>0</v>
      </c>
      <c r="AN229" s="45">
        <f>COUNTIF(H229:AL229,"F")+COUNTIF(H229:AL229,"LV/F")*4/8+COUNTIF(H229:AL229,"F/2")*4/8</f>
        <v>4</v>
      </c>
      <c r="AO229" s="45">
        <f>COUNTIF(H229:AL229,"O")+COUNTIF(H229:AL229,"LV/O")*4/8+COUNTIF(H229:AL229,"O/2")*4/8</f>
        <v>0</v>
      </c>
      <c r="AP229" s="45">
        <f>COUNTIF(H229:AL229,$AP$4)</f>
        <v>20</v>
      </c>
      <c r="AQ229" s="45">
        <f>COUNTIF(H229:AL229,$AQ$4)</f>
        <v>0</v>
      </c>
      <c r="AR229" s="45">
        <f>COUNTIF(H229:AL229,$AR$4)</f>
        <v>0</v>
      </c>
      <c r="AS229" s="45">
        <f>COUNTIF(H229:AL229,"B")+COUNTIF(H229:AL229,"LV/B")*4/8+COUNTIF(H229:AL229,"B/2")*4/8</f>
        <v>0</v>
      </c>
      <c r="AT229" s="45">
        <f>COUNTIF(H229:AL229,"BL")+COUNTIF(H229:AL229,"LV/BL")*4/8+COUNTIF(H229:AL229,"BL/2")*4/8</f>
        <v>0</v>
      </c>
      <c r="AU229" s="45">
        <f>COUNTIF(H229:AL229,$AU$4)</f>
        <v>0</v>
      </c>
      <c r="AV229" s="45">
        <f>COUNTIF(H229:AL229,$AV$4)</f>
        <v>0</v>
      </c>
      <c r="AW229" s="45">
        <f>COUNTIF(H229:AL229,$AW$4)</f>
        <v>5</v>
      </c>
      <c r="AX229" s="45">
        <f>COUNTIF(H229:AL229,$AX$4)</f>
        <v>0</v>
      </c>
      <c r="AY229" s="45">
        <f>COUNTIF(H229:AL229,$AY$4)</f>
        <v>0</v>
      </c>
      <c r="AZ229" s="45">
        <f>COUNTIF(H229:AL229,$AZ$4)</f>
        <v>0</v>
      </c>
      <c r="BA229" s="45">
        <f>COUNTIF(H229:AL229,$BA$4)</f>
        <v>0</v>
      </c>
      <c r="BB229" s="45">
        <f>COUNTIF(H229:AL229,$BB$4)</f>
        <v>0</v>
      </c>
      <c r="BC229" s="45">
        <f>COUNTIF(H229:AL229,$BC$4)</f>
        <v>0</v>
      </c>
      <c r="BD229" s="45">
        <f>COUNTIF(H229:AL229,$BD$4)</f>
        <v>0</v>
      </c>
      <c r="BE229" s="45">
        <f>COUNTIF(H229:AL229,$BE$4)</f>
        <v>0</v>
      </c>
      <c r="BF229" s="45">
        <f>COUNTIF(H229:AL229,$BF$4)</f>
        <v>0</v>
      </c>
      <c r="BG229" s="60" t="str">
        <f>VLOOKUP(B229,[2]Analyse!$A$2:$N$255,6,0)</f>
        <v>輪班休息</v>
      </c>
      <c r="BH229" s="60"/>
      <c r="BI229" s="54"/>
    </row>
    <row r="230" spans="1:62">
      <c r="A230" s="73"/>
      <c r="B230" s="21"/>
      <c r="C230" s="24"/>
      <c r="D230" s="24"/>
      <c r="E230" s="32"/>
      <c r="F230" s="24"/>
      <c r="G230" s="24"/>
      <c r="H230" s="49"/>
      <c r="I230" s="49"/>
      <c r="J230" s="49"/>
      <c r="K230" s="49"/>
      <c r="L230" s="49"/>
      <c r="M230" s="49"/>
      <c r="N230" s="18"/>
      <c r="O230" s="49"/>
      <c r="P230" s="49"/>
      <c r="Q230" s="49"/>
      <c r="R230" s="49"/>
      <c r="S230" s="49"/>
      <c r="T230" s="49"/>
      <c r="U230" s="18"/>
      <c r="V230" s="49"/>
      <c r="W230" s="49"/>
      <c r="X230" s="49"/>
      <c r="Y230" s="49"/>
      <c r="Z230" s="49"/>
      <c r="AA230" s="49"/>
      <c r="AB230" s="18"/>
      <c r="AC230" s="49"/>
      <c r="AD230" s="49"/>
      <c r="AE230" s="49"/>
      <c r="AF230" s="49"/>
      <c r="AG230" s="49"/>
      <c r="AH230" s="49"/>
      <c r="AI230" s="18"/>
      <c r="AJ230" s="68"/>
      <c r="AK230" s="68"/>
      <c r="AL230" s="68"/>
      <c r="AM230" s="46">
        <f>+SUM(H230:AL230)</f>
        <v>0</v>
      </c>
      <c r="AN230" s="46"/>
      <c r="AO230" s="46"/>
      <c r="AP230" s="48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54"/>
      <c r="BH230" s="60" t="str">
        <f>VLOOKUP(B229,[2]Analyse!$A$2:$N$255,5,0)</f>
        <v>GWSI-D</v>
      </c>
      <c r="BI230" s="54"/>
    </row>
    <row r="231" spans="1:62">
      <c r="A231" s="72">
        <v>114</v>
      </c>
      <c r="B231" s="21" t="s">
        <v>377</v>
      </c>
      <c r="C231" s="21" t="s">
        <v>36</v>
      </c>
      <c r="D231" s="21" t="s">
        <v>37</v>
      </c>
      <c r="E231" s="32">
        <f>VLOOKUP(B231,[1]Sheet1!$B$5:$I$226,7,0)</f>
        <v>42810</v>
      </c>
      <c r="F231" s="21" t="s">
        <v>378</v>
      </c>
      <c r="G231" s="22" t="s">
        <v>379</v>
      </c>
      <c r="H231" s="49" t="s">
        <v>848</v>
      </c>
      <c r="I231" s="49" t="s">
        <v>848</v>
      </c>
      <c r="J231" s="49" t="s">
        <v>848</v>
      </c>
      <c r="K231" s="49" t="s">
        <v>861</v>
      </c>
      <c r="L231" s="49" t="s">
        <v>870</v>
      </c>
      <c r="M231" s="49" t="s">
        <v>870</v>
      </c>
      <c r="N231" s="18" t="s">
        <v>875</v>
      </c>
      <c r="O231" s="49" t="s">
        <v>869</v>
      </c>
      <c r="P231" s="49" t="s">
        <v>878</v>
      </c>
      <c r="Q231" s="49" t="s">
        <v>878</v>
      </c>
      <c r="R231" s="49" t="s">
        <v>878</v>
      </c>
      <c r="S231" s="49" t="s">
        <v>878</v>
      </c>
      <c r="T231" s="49" t="s">
        <v>889</v>
      </c>
      <c r="U231" s="18" t="s">
        <v>896</v>
      </c>
      <c r="V231" s="49" t="s">
        <v>900</v>
      </c>
      <c r="W231" s="49" t="s">
        <v>900</v>
      </c>
      <c r="X231" s="49" t="s">
        <v>900</v>
      </c>
      <c r="Y231" s="49" t="s">
        <v>909</v>
      </c>
      <c r="Z231" s="49" t="s">
        <v>909</v>
      </c>
      <c r="AA231" s="49" t="s">
        <v>918</v>
      </c>
      <c r="AB231" s="18" t="s">
        <v>925</v>
      </c>
      <c r="AC231" s="49" t="s">
        <v>919</v>
      </c>
      <c r="AD231" s="49" t="s">
        <v>919</v>
      </c>
      <c r="AE231" s="49" t="s">
        <v>919</v>
      </c>
      <c r="AF231" s="49" t="s">
        <v>930</v>
      </c>
      <c r="AG231" s="49" t="s">
        <v>930</v>
      </c>
      <c r="AH231" s="49" t="s">
        <v>930</v>
      </c>
      <c r="AI231" s="18" t="s">
        <v>936</v>
      </c>
      <c r="AJ231" s="68" t="s">
        <v>941</v>
      </c>
      <c r="AK231" s="68"/>
      <c r="AL231" s="68"/>
      <c r="AM231" s="45">
        <f>ROUND(SUM(H231:AL231),2)</f>
        <v>0</v>
      </c>
      <c r="AN231" s="45">
        <f>COUNTIF(H231:AL231,"F")+COUNTIF(H231:AL231,"LV/F")*4/8+COUNTIF(H231:AL231,"F/2")*4/8</f>
        <v>1</v>
      </c>
      <c r="AO231" s="45">
        <f>COUNTIF(H231:AL231,"O")+COUNTIF(H231:AL231,"LV/O")*4/8+COUNTIF(H231:AL231,"O/2")*4/8</f>
        <v>0</v>
      </c>
      <c r="AP231" s="45">
        <f>COUNTIF(H231:AL231,$AP$4)+4/8+4/8</f>
        <v>24</v>
      </c>
      <c r="AQ231" s="45">
        <f>COUNTIF(H231:AL231,$AQ$4)</f>
        <v>0</v>
      </c>
      <c r="AR231" s="45">
        <f>COUNTIF(H231:AL231,$AR$4)</f>
        <v>0</v>
      </c>
      <c r="AS231" s="45">
        <f>COUNTIF(H231:AL231,"B")+COUNTIF(H231:AL231,"LV/B")*4/8+COUNTIF(H231:AL231,"B/2")*4/8</f>
        <v>0</v>
      </c>
      <c r="AT231" s="45">
        <f>COUNTIF(H231:AL231,"BL")+COUNTIF(H231:AL231,"LV/BL")*4/8+COUNTIF(H231:AL231,"BL/2")*4/8</f>
        <v>0</v>
      </c>
      <c r="AU231" s="45">
        <f>COUNTIF(H231:AL231,$AU$4)</f>
        <v>0</v>
      </c>
      <c r="AV231" s="45">
        <f>COUNTIF(H231:AL231,$AV$4)</f>
        <v>0</v>
      </c>
      <c r="AW231" s="45">
        <f>COUNTIF(H231:AL231,$AW$4)</f>
        <v>4</v>
      </c>
      <c r="AX231" s="45">
        <f>COUNTIF(H231:AL231,$AX$4)</f>
        <v>0</v>
      </c>
      <c r="AY231" s="45">
        <f>COUNTIF(H231:AL231,$AY$4)</f>
        <v>0</v>
      </c>
      <c r="AZ231" s="45">
        <f>COUNTIF(H231:AL231,$AZ$4)</f>
        <v>0</v>
      </c>
      <c r="BA231" s="45">
        <f>COUNTIF(H231:AL231,$BA$4)</f>
        <v>0</v>
      </c>
      <c r="BB231" s="45">
        <f>COUNTIF(H231:AL231,$BB$4)</f>
        <v>0</v>
      </c>
      <c r="BC231" s="45">
        <f>COUNTIF(H231:AL231,$BC$4)</f>
        <v>0</v>
      </c>
      <c r="BD231" s="45">
        <f>COUNTIF(H231:AL231,$BD$4)</f>
        <v>0</v>
      </c>
      <c r="BE231" s="45">
        <f>COUNTIF(H231:AL231,$BE$4)</f>
        <v>0</v>
      </c>
      <c r="BF231" s="45">
        <f>COUNTIF(H231:AL231,$BF$4)</f>
        <v>0</v>
      </c>
      <c r="BG231" s="60" t="str">
        <f>VLOOKUP(B231,[2]Analyse!$A$2:$N$255,6,0)</f>
        <v>正常</v>
      </c>
      <c r="BH231" s="60"/>
      <c r="BI231" s="54"/>
    </row>
    <row r="232" spans="1:62">
      <c r="A232" s="73"/>
      <c r="B232" s="21"/>
      <c r="C232" s="24"/>
      <c r="D232" s="24"/>
      <c r="E232" s="32"/>
      <c r="F232" s="24"/>
      <c r="G232" s="24"/>
      <c r="H232" s="49"/>
      <c r="I232" s="49"/>
      <c r="J232" s="49"/>
      <c r="K232" s="49"/>
      <c r="L232" s="49"/>
      <c r="M232" s="49"/>
      <c r="N232" s="18"/>
      <c r="O232" s="49"/>
      <c r="P232" s="49"/>
      <c r="Q232" s="49"/>
      <c r="R232" s="49"/>
      <c r="S232" s="49"/>
      <c r="T232" s="49"/>
      <c r="U232" s="18"/>
      <c r="V232" s="49"/>
      <c r="W232" s="49"/>
      <c r="X232" s="49"/>
      <c r="Y232" s="49"/>
      <c r="Z232" s="49"/>
      <c r="AA232" s="49"/>
      <c r="AB232" s="18"/>
      <c r="AC232" s="49"/>
      <c r="AD232" s="49"/>
      <c r="AE232" s="49"/>
      <c r="AF232" s="49"/>
      <c r="AG232" s="49"/>
      <c r="AH232" s="49"/>
      <c r="AI232" s="18"/>
      <c r="AJ232" s="68"/>
      <c r="AK232" s="68"/>
      <c r="AL232" s="68"/>
      <c r="AM232" s="46">
        <f>+SUM(H232:AL232)</f>
        <v>0</v>
      </c>
      <c r="AN232" s="46"/>
      <c r="AO232" s="46"/>
      <c r="AP232" s="48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54"/>
      <c r="BH232" s="60" t="str">
        <f>VLOOKUP(B231,[2]Analyse!$A$2:$N$255,5,0)</f>
        <v>隨縣班</v>
      </c>
      <c r="BI232" s="54"/>
    </row>
    <row r="233" spans="1:62">
      <c r="A233" s="72">
        <v>115</v>
      </c>
      <c r="B233" s="21" t="s">
        <v>380</v>
      </c>
      <c r="C233" s="21" t="s">
        <v>36</v>
      </c>
      <c r="D233" s="21" t="s">
        <v>37</v>
      </c>
      <c r="E233" s="32" t="str">
        <f>VLOOKUP(B233,[1]Sheet1!$B$5:$I$226,7,0)</f>
        <v>2017/04/12</v>
      </c>
      <c r="F233" s="21" t="s">
        <v>381</v>
      </c>
      <c r="G233" s="22" t="s">
        <v>382</v>
      </c>
      <c r="H233" s="49" t="s">
        <v>848</v>
      </c>
      <c r="I233" s="49" t="s">
        <v>848</v>
      </c>
      <c r="J233" s="49" t="s">
        <v>848</v>
      </c>
      <c r="K233" s="49" t="s">
        <v>867</v>
      </c>
      <c r="L233" s="49" t="s">
        <v>869</v>
      </c>
      <c r="M233" s="49" t="s">
        <v>871</v>
      </c>
      <c r="N233" s="18" t="s">
        <v>870</v>
      </c>
      <c r="O233" s="49" t="s">
        <v>870</v>
      </c>
      <c r="P233" s="49" t="s">
        <v>878</v>
      </c>
      <c r="Q233" s="49" t="s">
        <v>878</v>
      </c>
      <c r="R233" s="49" t="s">
        <v>884</v>
      </c>
      <c r="S233" s="49" t="s">
        <v>880</v>
      </c>
      <c r="T233" s="49" t="s">
        <v>889</v>
      </c>
      <c r="U233" s="18" t="s">
        <v>889</v>
      </c>
      <c r="V233" s="49" t="s">
        <v>900</v>
      </c>
      <c r="W233" s="49" t="s">
        <v>900</v>
      </c>
      <c r="X233" s="49" t="s">
        <v>901</v>
      </c>
      <c r="Y233" s="49" t="s">
        <v>914</v>
      </c>
      <c r="Z233" s="49" t="s">
        <v>909</v>
      </c>
      <c r="AA233" s="49" t="s">
        <v>919</v>
      </c>
      <c r="AB233" s="18" t="s">
        <v>919</v>
      </c>
      <c r="AC233" s="49" t="s">
        <v>919</v>
      </c>
      <c r="AD233" s="49" t="s">
        <v>919</v>
      </c>
      <c r="AE233" s="49" t="s">
        <v>919</v>
      </c>
      <c r="AF233" s="49" t="s">
        <v>936</v>
      </c>
      <c r="AG233" s="49" t="s">
        <v>930</v>
      </c>
      <c r="AH233" s="49" t="s">
        <v>930</v>
      </c>
      <c r="AI233" s="18" t="s">
        <v>930</v>
      </c>
      <c r="AJ233" s="68" t="s">
        <v>941</v>
      </c>
      <c r="AK233" s="68"/>
      <c r="AL233" s="68"/>
      <c r="AM233" s="45">
        <f>ROUND(SUM(H233:AL233),2)</f>
        <v>0</v>
      </c>
      <c r="AN233" s="45">
        <f>COUNTIF(H233:AL233,"F")+COUNTIF(H233:AL233,"LV/F")*4/8+COUNTIF(H233:AL233,"F/2")*4/8</f>
        <v>3.5</v>
      </c>
      <c r="AO233" s="45">
        <f>COUNTIF(H233:AL233,"O")+COUNTIF(H233:AL233,"LV/O")*4/8+COUNTIF(H233:AL233,"O/2")*4/8</f>
        <v>0</v>
      </c>
      <c r="AP233" s="45">
        <f>COUNTIF(H233:AL233,$AP$4)+4/8</f>
        <v>21.5</v>
      </c>
      <c r="AQ233" s="45">
        <f>COUNTIF(H233:AL233,$AQ$4)</f>
        <v>0</v>
      </c>
      <c r="AR233" s="45">
        <f>COUNTIF(H233:AL233,$AR$4)</f>
        <v>0</v>
      </c>
      <c r="AS233" s="45">
        <f>COUNTIF(H233:AL233,"B")+COUNTIF(H233:AL233,"LV/B")*4/8+COUNTIF(H233:AL233,"B/2")*4/8</f>
        <v>0</v>
      </c>
      <c r="AT233" s="45">
        <f>COUNTIF(H233:AL233,"BL")+COUNTIF(H233:AL233,"LV/BL")*4/8+COUNTIF(H233:AL233,"BL/2")*4/8</f>
        <v>0</v>
      </c>
      <c r="AU233" s="45">
        <f>COUNTIF(H233:AL233,$AU$4)</f>
        <v>0</v>
      </c>
      <c r="AV233" s="45">
        <f>COUNTIF(H233:AL233,$AV$4)</f>
        <v>0</v>
      </c>
      <c r="AW233" s="45">
        <f>COUNTIF(H233:AL233,$AW$4)</f>
        <v>4</v>
      </c>
      <c r="AX233" s="45">
        <f>COUNTIF(H233:AL233,$AX$4)</f>
        <v>0</v>
      </c>
      <c r="AY233" s="45">
        <f>COUNTIF(H233:AL233,$AY$4)</f>
        <v>0</v>
      </c>
      <c r="AZ233" s="45">
        <f>COUNTIF(H233:AL233,$AZ$4)</f>
        <v>0</v>
      </c>
      <c r="BA233" s="45">
        <f>COUNTIF(H233:AL233,$BA$4)</f>
        <v>0</v>
      </c>
      <c r="BB233" s="45">
        <f>COUNTIF(H233:AL233,$BB$4)</f>
        <v>0</v>
      </c>
      <c r="BC233" s="45">
        <f>COUNTIF(H233:AL233,$BC$4)</f>
        <v>0</v>
      </c>
      <c r="BD233" s="45">
        <f>COUNTIF(H233:AL233,$BD$4)</f>
        <v>0</v>
      </c>
      <c r="BE233" s="45">
        <f>COUNTIF(H233:AL233,$BE$4)</f>
        <v>0</v>
      </c>
      <c r="BF233" s="45">
        <f>COUNTIF(H233:AL233,$BF$4)</f>
        <v>0</v>
      </c>
      <c r="BG233" s="60" t="str">
        <f>VLOOKUP(B233,[2]Analyse!$A$2:$N$255,6,0)</f>
        <v>正常</v>
      </c>
      <c r="BH233" s="60"/>
      <c r="BI233" s="54"/>
    </row>
    <row r="234" spans="1:62">
      <c r="A234" s="73"/>
      <c r="B234" s="21"/>
      <c r="C234" s="24"/>
      <c r="D234" s="24"/>
      <c r="E234" s="32"/>
      <c r="F234" s="24"/>
      <c r="G234" s="24"/>
      <c r="H234" s="49"/>
      <c r="I234" s="49"/>
      <c r="J234" s="49"/>
      <c r="K234" s="49"/>
      <c r="L234" s="49"/>
      <c r="M234" s="49"/>
      <c r="N234" s="18"/>
      <c r="O234" s="49"/>
      <c r="P234" s="49"/>
      <c r="Q234" s="49"/>
      <c r="R234" s="49"/>
      <c r="S234" s="49"/>
      <c r="T234" s="49"/>
      <c r="U234" s="18"/>
      <c r="V234" s="49"/>
      <c r="W234" s="49"/>
      <c r="X234" s="49"/>
      <c r="Y234" s="49"/>
      <c r="Z234" s="49"/>
      <c r="AA234" s="49"/>
      <c r="AB234" s="18"/>
      <c r="AC234" s="49"/>
      <c r="AD234" s="49"/>
      <c r="AE234" s="49"/>
      <c r="AF234" s="49"/>
      <c r="AG234" s="49"/>
      <c r="AH234" s="49"/>
      <c r="AI234" s="18"/>
      <c r="AJ234" s="68"/>
      <c r="AK234" s="68"/>
      <c r="AL234" s="68"/>
      <c r="AM234" s="46">
        <f>+SUM(H234:AL234)</f>
        <v>0</v>
      </c>
      <c r="AN234" s="46"/>
      <c r="AO234" s="46"/>
      <c r="AP234" s="48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54"/>
      <c r="BH234" s="60" t="str">
        <f>VLOOKUP(B233,[2]Analyse!$A$2:$N$255,5,0)</f>
        <v>GWSI-D</v>
      </c>
      <c r="BI234" s="54"/>
    </row>
    <row r="235" spans="1:62">
      <c r="A235" s="72">
        <v>116</v>
      </c>
      <c r="B235" s="21" t="s">
        <v>383</v>
      </c>
      <c r="C235" s="21" t="s">
        <v>36</v>
      </c>
      <c r="D235" s="21" t="s">
        <v>37</v>
      </c>
      <c r="E235" s="32" t="str">
        <f>VLOOKUP(B235,[1]Sheet1!$B$5:$I$226,7,0)</f>
        <v>2017/04/12</v>
      </c>
      <c r="F235" s="21" t="s">
        <v>384</v>
      </c>
      <c r="G235" s="22" t="s">
        <v>385</v>
      </c>
      <c r="H235" s="49" t="s">
        <v>848</v>
      </c>
      <c r="I235" s="49" t="s">
        <v>848</v>
      </c>
      <c r="J235" s="49" t="s">
        <v>848</v>
      </c>
      <c r="K235" s="49" t="s">
        <v>861</v>
      </c>
      <c r="L235" s="49" t="s">
        <v>875</v>
      </c>
      <c r="M235" s="49" t="s">
        <v>870</v>
      </c>
      <c r="N235" s="18" t="s">
        <v>870</v>
      </c>
      <c r="O235" s="49" t="s">
        <v>870</v>
      </c>
      <c r="P235" s="49" t="s">
        <v>878</v>
      </c>
      <c r="Q235" s="49" t="s">
        <v>878</v>
      </c>
      <c r="R235" s="49" t="s">
        <v>878</v>
      </c>
      <c r="S235" s="49" t="s">
        <v>884</v>
      </c>
      <c r="T235" s="49" t="s">
        <v>889</v>
      </c>
      <c r="U235" s="18" t="s">
        <v>889</v>
      </c>
      <c r="V235" s="49" t="s">
        <v>900</v>
      </c>
      <c r="W235" s="49" t="s">
        <v>900</v>
      </c>
      <c r="X235" s="49" t="s">
        <v>900</v>
      </c>
      <c r="Y235" s="49" t="s">
        <v>909</v>
      </c>
      <c r="Z235" s="49" t="s">
        <v>914</v>
      </c>
      <c r="AA235" s="49" t="s">
        <v>919</v>
      </c>
      <c r="AB235" s="18" t="s">
        <v>919</v>
      </c>
      <c r="AC235" s="49" t="s">
        <v>919</v>
      </c>
      <c r="AD235" s="49" t="s">
        <v>919</v>
      </c>
      <c r="AE235" s="49" t="s">
        <v>919</v>
      </c>
      <c r="AF235" s="49" t="s">
        <v>930</v>
      </c>
      <c r="AG235" s="49" t="s">
        <v>936</v>
      </c>
      <c r="AH235" s="49" t="s">
        <v>930</v>
      </c>
      <c r="AI235" s="18" t="s">
        <v>930</v>
      </c>
      <c r="AJ235" s="68" t="s">
        <v>941</v>
      </c>
      <c r="AK235" s="68"/>
      <c r="AL235" s="68"/>
      <c r="AM235" s="45">
        <f>ROUND(SUM(H235:AL235),2)</f>
        <v>0</v>
      </c>
      <c r="AN235" s="45">
        <f>COUNTIF(H235:AL235,"F")+COUNTIF(H235:AL235,"LV/F")*4/8+COUNTIF(H235:AL235,"F/2")*4/8</f>
        <v>0</v>
      </c>
      <c r="AO235" s="45">
        <f>COUNTIF(H235:AL235,"O")+COUNTIF(H235:AL235,"LV/O")*4/8+COUNTIF(H235:AL235,"O/2")*4/8</f>
        <v>0</v>
      </c>
      <c r="AP235" s="45">
        <f>COUNTIF(H235:AL235,$AP$4)</f>
        <v>25</v>
      </c>
      <c r="AQ235" s="45">
        <f>COUNTIF(H235:AL235,$AQ$4)</f>
        <v>0</v>
      </c>
      <c r="AR235" s="45">
        <f>COUNTIF(H235:AL235,$AR$4)</f>
        <v>0</v>
      </c>
      <c r="AS235" s="45">
        <f>COUNTIF(H235:AL235,"B")+COUNTIF(H235:AL235,"LV/B")*4/8+COUNTIF(H235:AL235,"B/2")*4/8</f>
        <v>0</v>
      </c>
      <c r="AT235" s="45">
        <f>COUNTIF(H235:AL235,"BL")+COUNTIF(H235:AL235,"LV/BL")*4/8+COUNTIF(H235:AL235,"BL/2")*4/8</f>
        <v>0</v>
      </c>
      <c r="AU235" s="45">
        <f>COUNTIF(H235:AL235,$AU$4)</f>
        <v>0</v>
      </c>
      <c r="AV235" s="45">
        <f>COUNTIF(H235:AL235,$AV$4)</f>
        <v>0</v>
      </c>
      <c r="AW235" s="45">
        <f>COUNTIF(H235:AL235,$AW$4)</f>
        <v>4</v>
      </c>
      <c r="AX235" s="45">
        <f>COUNTIF(H235:AL235,$AX$4)</f>
        <v>0</v>
      </c>
      <c r="AY235" s="45">
        <f>COUNTIF(H235:AL235,$AY$4)</f>
        <v>0</v>
      </c>
      <c r="AZ235" s="45">
        <f>COUNTIF(H235:AL235,$AZ$4)</f>
        <v>0</v>
      </c>
      <c r="BA235" s="45">
        <f>COUNTIF(H235:AL235,$BA$4)</f>
        <v>0</v>
      </c>
      <c r="BB235" s="45">
        <f>COUNTIF(H235:AL235,$BB$4)</f>
        <v>0</v>
      </c>
      <c r="BC235" s="45">
        <f>COUNTIF(H235:AL235,$BC$4)</f>
        <v>0</v>
      </c>
      <c r="BD235" s="45">
        <f>COUNTIF(H235:AL235,$BD$4)</f>
        <v>0</v>
      </c>
      <c r="BE235" s="45">
        <f>COUNTIF(H235:AL235,$BE$4)</f>
        <v>0</v>
      </c>
      <c r="BF235" s="45">
        <f>COUNTIF(H235:AL235,$BF$4)</f>
        <v>0</v>
      </c>
      <c r="BG235" s="60" t="str">
        <f>VLOOKUP(B235,[2]Analyse!$A$2:$N$255,6,0)</f>
        <v>正常</v>
      </c>
      <c r="BH235" s="60"/>
      <c r="BI235" s="54"/>
    </row>
    <row r="236" spans="1:62">
      <c r="A236" s="73"/>
      <c r="B236" s="21"/>
      <c r="C236" s="24"/>
      <c r="D236" s="24"/>
      <c r="E236" s="32"/>
      <c r="F236" s="24"/>
      <c r="G236" s="24"/>
      <c r="H236" s="49">
        <v>5.5</v>
      </c>
      <c r="I236" s="49">
        <v>5.5</v>
      </c>
      <c r="J236" s="49">
        <v>5.5</v>
      </c>
      <c r="K236" s="49">
        <v>5.5</v>
      </c>
      <c r="L236" s="49"/>
      <c r="M236" s="49">
        <v>5.5</v>
      </c>
      <c r="N236" s="18">
        <v>5.5</v>
      </c>
      <c r="O236" s="49">
        <v>5.5</v>
      </c>
      <c r="P236" s="49">
        <v>5.5</v>
      </c>
      <c r="Q236" s="49">
        <v>5.5</v>
      </c>
      <c r="R236" s="49">
        <v>5.5</v>
      </c>
      <c r="S236" s="49"/>
      <c r="T236" s="49">
        <v>5.5</v>
      </c>
      <c r="U236" s="18">
        <v>5.5</v>
      </c>
      <c r="V236" s="49">
        <v>5.5</v>
      </c>
      <c r="W236" s="49">
        <v>5.5</v>
      </c>
      <c r="X236" s="49">
        <v>5.5</v>
      </c>
      <c r="Y236" s="49">
        <v>5.5</v>
      </c>
      <c r="Z236" s="49"/>
      <c r="AA236" s="49"/>
      <c r="AB236" s="18"/>
      <c r="AC236" s="49"/>
      <c r="AD236" s="49"/>
      <c r="AE236" s="49"/>
      <c r="AF236" s="49"/>
      <c r="AG236" s="49"/>
      <c r="AH236" s="49"/>
      <c r="AI236" s="18"/>
      <c r="AJ236" s="68"/>
      <c r="AK236" s="68"/>
      <c r="AL236" s="68"/>
      <c r="AM236" s="46">
        <f>+SUM(H236:AL236)</f>
        <v>88</v>
      </c>
      <c r="AN236" s="46"/>
      <c r="AO236" s="46"/>
      <c r="AP236" s="48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54"/>
      <c r="BH236" s="60" t="str">
        <f>VLOOKUP(B235,[2]Analyse!$A$2:$N$255,5,0)</f>
        <v>GWSI-D</v>
      </c>
      <c r="BI236" s="54"/>
    </row>
    <row r="237" spans="1:62">
      <c r="A237" s="72">
        <v>117</v>
      </c>
      <c r="B237" s="21" t="s">
        <v>386</v>
      </c>
      <c r="C237" s="21" t="s">
        <v>36</v>
      </c>
      <c r="D237" s="21" t="s">
        <v>37</v>
      </c>
      <c r="E237" s="32">
        <f>VLOOKUP(B237,[1]Sheet1!$B$5:$I$226,7,0)</f>
        <v>42905</v>
      </c>
      <c r="F237" s="21" t="s">
        <v>387</v>
      </c>
      <c r="G237" s="22" t="s">
        <v>388</v>
      </c>
      <c r="H237" s="49" t="s">
        <v>848</v>
      </c>
      <c r="I237" s="49" t="s">
        <v>848</v>
      </c>
      <c r="J237" s="49" t="s">
        <v>848</v>
      </c>
      <c r="K237" s="49" t="s">
        <v>861</v>
      </c>
      <c r="L237" s="49" t="s">
        <v>870</v>
      </c>
      <c r="M237" s="49" t="s">
        <v>870</v>
      </c>
      <c r="N237" s="18" t="s">
        <v>875</v>
      </c>
      <c r="O237" s="49" t="s">
        <v>870</v>
      </c>
      <c r="P237" s="49" t="s">
        <v>878</v>
      </c>
      <c r="Q237" s="49" t="s">
        <v>878</v>
      </c>
      <c r="R237" s="49" t="s">
        <v>878</v>
      </c>
      <c r="S237" s="49" t="s">
        <v>878</v>
      </c>
      <c r="T237" s="49" t="s">
        <v>889</v>
      </c>
      <c r="U237" s="18" t="s">
        <v>896</v>
      </c>
      <c r="V237" s="49" t="s">
        <v>900</v>
      </c>
      <c r="W237" s="49" t="s">
        <v>900</v>
      </c>
      <c r="X237" s="49" t="s">
        <v>900</v>
      </c>
      <c r="Y237" s="49" t="s">
        <v>909</v>
      </c>
      <c r="Z237" s="49" t="s">
        <v>909</v>
      </c>
      <c r="AA237" s="49" t="s">
        <v>919</v>
      </c>
      <c r="AB237" s="18" t="s">
        <v>925</v>
      </c>
      <c r="AC237" s="49" t="s">
        <v>919</v>
      </c>
      <c r="AD237" s="49" t="s">
        <v>919</v>
      </c>
      <c r="AE237" s="49" t="s">
        <v>919</v>
      </c>
      <c r="AF237" s="49" t="s">
        <v>930</v>
      </c>
      <c r="AG237" s="49" t="s">
        <v>931</v>
      </c>
      <c r="AH237" s="49" t="s">
        <v>931</v>
      </c>
      <c r="AI237" s="18" t="s">
        <v>936</v>
      </c>
      <c r="AJ237" s="68" t="s">
        <v>941</v>
      </c>
      <c r="AK237" s="68"/>
      <c r="AL237" s="68"/>
      <c r="AM237" s="45">
        <f>ROUND(SUM(H237:AL237),2)</f>
        <v>0</v>
      </c>
      <c r="AN237" s="45">
        <f>COUNTIF(H237:AL237,"F")+COUNTIF(H237:AL237,"LV/F")*4/8+COUNTIF(H237:AL237,"F/2")*4/8</f>
        <v>2</v>
      </c>
      <c r="AO237" s="45">
        <f>COUNTIF(H237:AL237,"O")+COUNTIF(H237:AL237,"LV/O")*4/8+COUNTIF(H237:AL237,"O/2")*4/8</f>
        <v>0</v>
      </c>
      <c r="AP237" s="45">
        <f>COUNTIF(H237:AL237,$AP$4)</f>
        <v>23</v>
      </c>
      <c r="AQ237" s="45">
        <f>COUNTIF(H237:AL237,$AQ$4)</f>
        <v>0</v>
      </c>
      <c r="AR237" s="45">
        <f>COUNTIF(H237:AL237,$AR$4)</f>
        <v>0</v>
      </c>
      <c r="AS237" s="45">
        <f>COUNTIF(H237:AL237,"B")+COUNTIF(H237:AL237,"LV/B")*4/8+COUNTIF(H237:AL237,"B/2")*4/8</f>
        <v>0</v>
      </c>
      <c r="AT237" s="45">
        <f>COUNTIF(H237:AL237,"BL")+COUNTIF(H237:AL237,"LV/BL")*4/8+COUNTIF(H237:AL237,"BL/2")*4/8</f>
        <v>0</v>
      </c>
      <c r="AU237" s="45">
        <f>COUNTIF(H237:AL237,$AU$4)</f>
        <v>0</v>
      </c>
      <c r="AV237" s="45">
        <f>COUNTIF(H237:AL237,$AV$4)</f>
        <v>0</v>
      </c>
      <c r="AW237" s="45">
        <f>COUNTIF(H237:AL237,$AW$4)</f>
        <v>4</v>
      </c>
      <c r="AX237" s="45">
        <f>COUNTIF(H237:AL237,$AX$4)</f>
        <v>0</v>
      </c>
      <c r="AY237" s="45">
        <f>COUNTIF(H237:AL237,$AY$4)</f>
        <v>0</v>
      </c>
      <c r="AZ237" s="45">
        <f>COUNTIF(H237:AL237,$AZ$4)</f>
        <v>0</v>
      </c>
      <c r="BA237" s="45">
        <f>COUNTIF(H237:AL237,$BA$4)</f>
        <v>0</v>
      </c>
      <c r="BB237" s="45">
        <f>COUNTIF(H237:AL237,$BB$4)</f>
        <v>0</v>
      </c>
      <c r="BC237" s="45">
        <f>COUNTIF(H237:AL237,$BC$4)</f>
        <v>0</v>
      </c>
      <c r="BD237" s="45">
        <f>COUNTIF(H237:AL237,$BD$4)</f>
        <v>0</v>
      </c>
      <c r="BE237" s="45">
        <f>COUNTIF(H237:AL237,$BE$4)</f>
        <v>0</v>
      </c>
      <c r="BF237" s="45">
        <f>COUNTIF(H237:AL237,$BF$4)</f>
        <v>0</v>
      </c>
      <c r="BG237" s="60" t="str">
        <f>VLOOKUP(B237,[2]Analyse!$A$2:$N$255,6,0)</f>
        <v>正常</v>
      </c>
      <c r="BH237" s="60"/>
      <c r="BI237" s="54"/>
      <c r="BJ237" s="61"/>
    </row>
    <row r="238" spans="1:62">
      <c r="A238" s="73"/>
      <c r="B238" s="21"/>
      <c r="C238" s="24"/>
      <c r="D238" s="24"/>
      <c r="E238" s="32"/>
      <c r="F238" s="24"/>
      <c r="G238" s="24"/>
      <c r="H238" s="49"/>
      <c r="I238" s="49"/>
      <c r="J238" s="49"/>
      <c r="K238" s="49"/>
      <c r="L238" s="49"/>
      <c r="M238" s="49"/>
      <c r="N238" s="18"/>
      <c r="O238" s="49"/>
      <c r="P238" s="49"/>
      <c r="Q238" s="49"/>
      <c r="R238" s="49"/>
      <c r="S238" s="49"/>
      <c r="T238" s="49"/>
      <c r="U238" s="18"/>
      <c r="V238" s="49"/>
      <c r="W238" s="49"/>
      <c r="X238" s="49"/>
      <c r="Y238" s="49"/>
      <c r="Z238" s="49"/>
      <c r="AA238" s="49"/>
      <c r="AB238" s="18"/>
      <c r="AC238" s="49"/>
      <c r="AD238" s="49"/>
      <c r="AE238" s="49"/>
      <c r="AF238" s="49"/>
      <c r="AG238" s="49"/>
      <c r="AH238" s="49"/>
      <c r="AI238" s="18"/>
      <c r="AJ238" s="68"/>
      <c r="AK238" s="68"/>
      <c r="AL238" s="68"/>
      <c r="AM238" s="46">
        <f>+SUM(H238:AL238)</f>
        <v>0</v>
      </c>
      <c r="AN238" s="46"/>
      <c r="AO238" s="46"/>
      <c r="AP238" s="48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54"/>
      <c r="BH238" s="60" t="str">
        <f>VLOOKUP(B237,[2]Analyse!$A$2:$N$255,5,0)</f>
        <v>隨縣班</v>
      </c>
      <c r="BI238" s="54"/>
    </row>
    <row r="239" spans="1:62">
      <c r="A239" s="72">
        <v>118</v>
      </c>
      <c r="B239" s="21" t="s">
        <v>389</v>
      </c>
      <c r="C239" s="21" t="s">
        <v>36</v>
      </c>
      <c r="D239" s="21" t="s">
        <v>37</v>
      </c>
      <c r="E239" s="32">
        <f>VLOOKUP(B239,[1]Sheet1!$B$5:$I$226,7,0)</f>
        <v>43070</v>
      </c>
      <c r="F239" s="21" t="s">
        <v>390</v>
      </c>
      <c r="G239" s="22" t="s">
        <v>502</v>
      </c>
      <c r="H239" s="49" t="s">
        <v>848</v>
      </c>
      <c r="I239" s="49" t="s">
        <v>848</v>
      </c>
      <c r="J239" s="49" t="s">
        <v>848</v>
      </c>
      <c r="K239" s="49" t="s">
        <v>861</v>
      </c>
      <c r="L239" s="49" t="s">
        <v>870</v>
      </c>
      <c r="M239" s="49" t="s">
        <v>869</v>
      </c>
      <c r="N239" s="18" t="s">
        <v>875</v>
      </c>
      <c r="O239" s="49" t="s">
        <v>870</v>
      </c>
      <c r="P239" s="49" t="s">
        <v>878</v>
      </c>
      <c r="Q239" s="49" t="s">
        <v>878</v>
      </c>
      <c r="R239" s="49" t="s">
        <v>878</v>
      </c>
      <c r="S239" s="49" t="s">
        <v>878</v>
      </c>
      <c r="T239" s="49" t="s">
        <v>889</v>
      </c>
      <c r="U239" s="18" t="s">
        <v>896</v>
      </c>
      <c r="V239" s="49" t="s">
        <v>901</v>
      </c>
      <c r="W239" s="49" t="s">
        <v>900</v>
      </c>
      <c r="X239" s="49" t="s">
        <v>900</v>
      </c>
      <c r="Y239" s="49" t="s">
        <v>909</v>
      </c>
      <c r="Z239" s="49" t="s">
        <v>909</v>
      </c>
      <c r="AA239" s="49" t="s">
        <v>919</v>
      </c>
      <c r="AB239" s="18" t="s">
        <v>925</v>
      </c>
      <c r="AC239" s="49" t="s">
        <v>918</v>
      </c>
      <c r="AD239" s="49" t="s">
        <v>919</v>
      </c>
      <c r="AE239" s="49" t="s">
        <v>919</v>
      </c>
      <c r="AF239" s="49" t="s">
        <v>930</v>
      </c>
      <c r="AG239" s="49" t="s">
        <v>930</v>
      </c>
      <c r="AH239" s="49" t="s">
        <v>930</v>
      </c>
      <c r="AI239" s="18" t="s">
        <v>936</v>
      </c>
      <c r="AJ239" s="68" t="s">
        <v>941</v>
      </c>
      <c r="AK239" s="68"/>
      <c r="AL239" s="68"/>
      <c r="AM239" s="45">
        <f>ROUND(SUM(H239:AL239),2)</f>
        <v>0</v>
      </c>
      <c r="AN239" s="45">
        <f>COUNTIF(H239:AL239,"F")+COUNTIF(H239:AL239,"LV/F")*4/8+COUNTIF(H239:AL239,"F/2")*4/8</f>
        <v>2</v>
      </c>
      <c r="AO239" s="45">
        <f>COUNTIF(H239:AL239,"O")+COUNTIF(H239:AL239,"LV/O")*4/8+COUNTIF(H239:AL239,"O/2")*4/8</f>
        <v>0</v>
      </c>
      <c r="AP239" s="45">
        <f>COUNTIF(H239:AL239,$AP$4)+4/8+4/8</f>
        <v>23</v>
      </c>
      <c r="AQ239" s="45">
        <f>COUNTIF(H239:AL239,$AQ$4)</f>
        <v>0</v>
      </c>
      <c r="AR239" s="45">
        <f>COUNTIF(H239:AL239,$AR$4)</f>
        <v>0</v>
      </c>
      <c r="AS239" s="45">
        <f>COUNTIF(H239:AL239,"B")+COUNTIF(H239:AL239,"LV/B")*4/8+COUNTIF(H239:AL239,"B/2")*4/8</f>
        <v>0</v>
      </c>
      <c r="AT239" s="45">
        <f>COUNTIF(H239:AL239,"BL")+COUNTIF(H239:AL239,"LV/BL")*4/8+COUNTIF(H239:AL239,"BL/2")*4/8</f>
        <v>0</v>
      </c>
      <c r="AU239" s="45">
        <f>COUNTIF(H239:AL239,$AU$4)</f>
        <v>0</v>
      </c>
      <c r="AV239" s="45">
        <f>COUNTIF(H239:AL239,$AV$4)</f>
        <v>0</v>
      </c>
      <c r="AW239" s="45">
        <f>COUNTIF(H239:AL239,$AW$4)</f>
        <v>4</v>
      </c>
      <c r="AX239" s="45">
        <f>COUNTIF(H239:AL239,$AX$4)</f>
        <v>0</v>
      </c>
      <c r="AY239" s="45">
        <f>COUNTIF(H239:AL239,$AY$4)</f>
        <v>0</v>
      </c>
      <c r="AZ239" s="45">
        <f>COUNTIF(H239:AL239,$AZ$4)</f>
        <v>0</v>
      </c>
      <c r="BA239" s="45">
        <f>COUNTIF(H239:AL239,$BA$4)</f>
        <v>0</v>
      </c>
      <c r="BB239" s="45">
        <f>COUNTIF(H239:AL239,$BB$4)</f>
        <v>0</v>
      </c>
      <c r="BC239" s="45">
        <f>COUNTIF(H239:AL239,$BC$4)</f>
        <v>0</v>
      </c>
      <c r="BD239" s="45">
        <f>COUNTIF(H239:AL239,$BD$4)</f>
        <v>0</v>
      </c>
      <c r="BE239" s="45">
        <f>COUNTIF(H239:AL239,$BE$4)</f>
        <v>0</v>
      </c>
      <c r="BF239" s="45">
        <f>COUNTIF(H239:AL239,$BF$4)</f>
        <v>0</v>
      </c>
      <c r="BG239" s="60" t="str">
        <f>VLOOKUP(B239,[2]Analyse!$A$2:$N$255,6,0)</f>
        <v>正常</v>
      </c>
      <c r="BH239" s="60"/>
      <c r="BI239" s="54"/>
    </row>
    <row r="240" spans="1:62">
      <c r="A240" s="73"/>
      <c r="B240" s="21"/>
      <c r="C240" s="24"/>
      <c r="D240" s="24"/>
      <c r="E240" s="32"/>
      <c r="F240" s="24"/>
      <c r="G240" s="24"/>
      <c r="H240" s="49"/>
      <c r="I240" s="49"/>
      <c r="J240" s="49"/>
      <c r="K240" s="49"/>
      <c r="L240" s="49"/>
      <c r="M240" s="49"/>
      <c r="N240" s="18"/>
      <c r="O240" s="49"/>
      <c r="P240" s="49"/>
      <c r="Q240" s="49"/>
      <c r="R240" s="49"/>
      <c r="S240" s="49"/>
      <c r="T240" s="49"/>
      <c r="U240" s="18"/>
      <c r="V240" s="49"/>
      <c r="W240" s="49"/>
      <c r="X240" s="49"/>
      <c r="Y240" s="49"/>
      <c r="Z240" s="49"/>
      <c r="AA240" s="49"/>
      <c r="AB240" s="18"/>
      <c r="AC240" s="49"/>
      <c r="AD240" s="49"/>
      <c r="AE240" s="49"/>
      <c r="AF240" s="49"/>
      <c r="AG240" s="49"/>
      <c r="AH240" s="49"/>
      <c r="AI240" s="18"/>
      <c r="AJ240" s="68"/>
      <c r="AK240" s="68"/>
      <c r="AL240" s="68"/>
      <c r="AM240" s="46">
        <f>+SUM(H240:AL240)</f>
        <v>0</v>
      </c>
      <c r="AN240" s="46"/>
      <c r="AO240" s="46"/>
      <c r="AP240" s="48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54"/>
      <c r="BH240" s="60" t="str">
        <f>VLOOKUP(B239,[2]Analyse!$A$2:$N$255,5,0)</f>
        <v>隨縣班</v>
      </c>
      <c r="BI240" s="54"/>
    </row>
    <row r="241" spans="1:61">
      <c r="A241" s="72">
        <v>119</v>
      </c>
      <c r="B241" s="21" t="s">
        <v>391</v>
      </c>
      <c r="C241" s="21" t="s">
        <v>36</v>
      </c>
      <c r="D241" s="21" t="s">
        <v>37</v>
      </c>
      <c r="E241" s="32" t="str">
        <f>VLOOKUP(B241,[1]Sheet1!$B$5:$I$226,7,0)</f>
        <v>2017/12/06</v>
      </c>
      <c r="F241" s="21" t="s">
        <v>392</v>
      </c>
      <c r="G241" s="22" t="s">
        <v>503</v>
      </c>
      <c r="H241" s="49" t="s">
        <v>848</v>
      </c>
      <c r="I241" s="49" t="s">
        <v>848</v>
      </c>
      <c r="J241" s="49" t="s">
        <v>848</v>
      </c>
      <c r="K241" s="49" t="s">
        <v>867</v>
      </c>
      <c r="L241" s="49" t="s">
        <v>870</v>
      </c>
      <c r="M241" s="49" t="s">
        <v>870</v>
      </c>
      <c r="N241" s="18" t="s">
        <v>870</v>
      </c>
      <c r="O241" s="49" t="s">
        <v>870</v>
      </c>
      <c r="P241" s="49" t="s">
        <v>878</v>
      </c>
      <c r="Q241" s="49" t="s">
        <v>878</v>
      </c>
      <c r="R241" s="49" t="s">
        <v>884</v>
      </c>
      <c r="S241" s="49" t="s">
        <v>878</v>
      </c>
      <c r="T241" s="49" t="s">
        <v>889</v>
      </c>
      <c r="U241" s="18" t="s">
        <v>889</v>
      </c>
      <c r="V241" s="49" t="s">
        <v>900</v>
      </c>
      <c r="W241" s="49" t="s">
        <v>900</v>
      </c>
      <c r="X241" s="49" t="s">
        <v>900</v>
      </c>
      <c r="Y241" s="49" t="s">
        <v>914</v>
      </c>
      <c r="Z241" s="49" t="s">
        <v>910</v>
      </c>
      <c r="AA241" s="49" t="s">
        <v>919</v>
      </c>
      <c r="AB241" s="18" t="s">
        <v>919</v>
      </c>
      <c r="AC241" s="49" t="s">
        <v>919</v>
      </c>
      <c r="AD241" s="49" t="s">
        <v>919</v>
      </c>
      <c r="AE241" s="49" t="s">
        <v>919</v>
      </c>
      <c r="AF241" s="49" t="s">
        <v>936</v>
      </c>
      <c r="AG241" s="49" t="s">
        <v>930</v>
      </c>
      <c r="AH241" s="49" t="s">
        <v>930</v>
      </c>
      <c r="AI241" s="18" t="s">
        <v>930</v>
      </c>
      <c r="AJ241" s="68" t="s">
        <v>941</v>
      </c>
      <c r="AK241" s="68"/>
      <c r="AL241" s="68"/>
      <c r="AM241" s="45">
        <f>ROUND(SUM(H241:AL241),2)</f>
        <v>0</v>
      </c>
      <c r="AN241" s="45">
        <f>COUNTIF(H241:AL241,"F")+COUNTIF(H241:AL241,"LV/F")*4/8+COUNTIF(H241:AL241,"F/2")*4/8</f>
        <v>1</v>
      </c>
      <c r="AO241" s="45">
        <f>COUNTIF(H241:AL241,"O")+COUNTIF(H241:AL241,"LV/O")*4/8+COUNTIF(H241:AL241,"O/2")*4/8</f>
        <v>0</v>
      </c>
      <c r="AP241" s="45">
        <f>COUNTIF(H241:AL241,$AP$4)</f>
        <v>24</v>
      </c>
      <c r="AQ241" s="45">
        <f>COUNTIF(H241:AL241,$AQ$4)</f>
        <v>0</v>
      </c>
      <c r="AR241" s="45">
        <f>COUNTIF(H241:AL241,$AR$4)</f>
        <v>0</v>
      </c>
      <c r="AS241" s="45">
        <f>COUNTIF(H241:AL241,"B")+COUNTIF(H241:AL241,"LV/B")*4/8+COUNTIF(H241:AL241,"B/2")*4/8</f>
        <v>0</v>
      </c>
      <c r="AT241" s="45">
        <f>COUNTIF(H241:AL241,"BL")+COUNTIF(H241:AL241,"LV/BL")*4/8+COUNTIF(H241:AL241,"BL/2")*4/8</f>
        <v>0</v>
      </c>
      <c r="AU241" s="45">
        <f>COUNTIF(H241:AL241,$AU$4)</f>
        <v>0</v>
      </c>
      <c r="AV241" s="45">
        <f>COUNTIF(H241:AL241,$AV$4)</f>
        <v>0</v>
      </c>
      <c r="AW241" s="45">
        <f>COUNTIF(H241:AL241,$AW$4)</f>
        <v>4</v>
      </c>
      <c r="AX241" s="45">
        <f>COUNTIF(H241:AL241,$AX$4)</f>
        <v>0</v>
      </c>
      <c r="AY241" s="45">
        <f>COUNTIF(H241:AL241,$AY$4)</f>
        <v>0</v>
      </c>
      <c r="AZ241" s="45">
        <f>COUNTIF(H241:AL241,$AZ$4)</f>
        <v>0</v>
      </c>
      <c r="BA241" s="45">
        <f>COUNTIF(H241:AL241,$BA$4)</f>
        <v>0</v>
      </c>
      <c r="BB241" s="45">
        <f>COUNTIF(H241:AL241,$BB$4)</f>
        <v>0</v>
      </c>
      <c r="BC241" s="45">
        <f>COUNTIF(H241:AL241,$BC$4)</f>
        <v>0</v>
      </c>
      <c r="BD241" s="45">
        <f>COUNTIF(H241:AL241,$BD$4)</f>
        <v>0</v>
      </c>
      <c r="BE241" s="45">
        <f>COUNTIF(H241:AL241,$BE$4)</f>
        <v>0</v>
      </c>
      <c r="BF241" s="45">
        <f>COUNTIF(H241:AL241,$BF$4)</f>
        <v>0</v>
      </c>
      <c r="BG241" s="60" t="str">
        <f>VLOOKUP(B241,[2]Analyse!$A$2:$N$255,6,0)</f>
        <v>正常</v>
      </c>
      <c r="BH241" s="60"/>
      <c r="BI241" s="54"/>
    </row>
    <row r="242" spans="1:61">
      <c r="A242" s="73"/>
      <c r="B242" s="21"/>
      <c r="C242" s="24"/>
      <c r="D242" s="24"/>
      <c r="E242" s="32"/>
      <c r="F242" s="24"/>
      <c r="G242" s="24"/>
      <c r="H242" s="49">
        <v>5.5</v>
      </c>
      <c r="I242" s="49">
        <v>5.5</v>
      </c>
      <c r="J242" s="49">
        <v>5.5</v>
      </c>
      <c r="K242" s="49"/>
      <c r="L242" s="49">
        <v>5.5</v>
      </c>
      <c r="M242" s="49">
        <v>5.5</v>
      </c>
      <c r="N242" s="18">
        <v>5.5</v>
      </c>
      <c r="O242" s="49">
        <v>5.5</v>
      </c>
      <c r="P242" s="49">
        <v>5.5</v>
      </c>
      <c r="Q242" s="49">
        <v>5.5</v>
      </c>
      <c r="R242" s="49"/>
      <c r="S242" s="49">
        <v>5.5</v>
      </c>
      <c r="T242" s="49">
        <v>5.5</v>
      </c>
      <c r="U242" s="18">
        <v>5.5</v>
      </c>
      <c r="V242" s="49">
        <v>5.5</v>
      </c>
      <c r="W242" s="49">
        <v>5.5</v>
      </c>
      <c r="X242" s="49">
        <v>5.5</v>
      </c>
      <c r="Y242" s="49"/>
      <c r="Z242" s="49"/>
      <c r="AA242" s="49">
        <v>5.5</v>
      </c>
      <c r="AB242" s="18">
        <v>5.5</v>
      </c>
      <c r="AC242" s="49">
        <v>5.5</v>
      </c>
      <c r="AD242" s="49">
        <v>5.5</v>
      </c>
      <c r="AE242" s="49">
        <v>5.5</v>
      </c>
      <c r="AF242" s="49"/>
      <c r="AG242" s="49">
        <v>5.5</v>
      </c>
      <c r="AH242" s="49">
        <v>5.5</v>
      </c>
      <c r="AI242" s="18">
        <v>5.5</v>
      </c>
      <c r="AJ242" s="68">
        <v>5.5</v>
      </c>
      <c r="AK242" s="68"/>
      <c r="AL242" s="68"/>
      <c r="AM242" s="46">
        <f>+SUM(H242:AL242)</f>
        <v>132</v>
      </c>
      <c r="AN242" s="46"/>
      <c r="AO242" s="46"/>
      <c r="AP242" s="48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54"/>
      <c r="BH242" s="60" t="str">
        <f>VLOOKUP(B241,[2]Analyse!$A$2:$N$255,5,0)</f>
        <v>N</v>
      </c>
      <c r="BI242" s="54"/>
    </row>
    <row r="243" spans="1:61">
      <c r="A243" s="72">
        <v>120</v>
      </c>
      <c r="B243" s="21" t="s">
        <v>393</v>
      </c>
      <c r="C243" s="21" t="s">
        <v>36</v>
      </c>
      <c r="D243" s="21" t="s">
        <v>37</v>
      </c>
      <c r="E243" s="32" t="str">
        <f>VLOOKUP(B243,[1]Sheet1!$B$5:$I$226,7,0)</f>
        <v>2017/12/06</v>
      </c>
      <c r="F243" s="21" t="s">
        <v>394</v>
      </c>
      <c r="G243" s="22" t="s">
        <v>504</v>
      </c>
      <c r="H243" s="49" t="s">
        <v>848</v>
      </c>
      <c r="I243" s="49" t="s">
        <v>848</v>
      </c>
      <c r="J243" s="49" t="s">
        <v>848</v>
      </c>
      <c r="K243" s="49" t="s">
        <v>861</v>
      </c>
      <c r="L243" s="49" t="s">
        <v>870</v>
      </c>
      <c r="M243" s="49" t="s">
        <v>875</v>
      </c>
      <c r="N243" s="18" t="s">
        <v>870</v>
      </c>
      <c r="O243" s="49" t="s">
        <v>870</v>
      </c>
      <c r="P243" s="49" t="s">
        <v>883</v>
      </c>
      <c r="Q243" s="49" t="s">
        <v>878</v>
      </c>
      <c r="R243" s="49" t="s">
        <v>878</v>
      </c>
      <c r="S243" s="49" t="s">
        <v>878</v>
      </c>
      <c r="T243" s="49" t="s">
        <v>896</v>
      </c>
      <c r="U243" s="18" t="s">
        <v>889</v>
      </c>
      <c r="V243" s="49" t="s">
        <v>900</v>
      </c>
      <c r="W243" s="49" t="s">
        <v>900</v>
      </c>
      <c r="X243" s="49" t="s">
        <v>900</v>
      </c>
      <c r="Y243" s="49" t="s">
        <v>909</v>
      </c>
      <c r="Z243" s="49" t="s">
        <v>909</v>
      </c>
      <c r="AA243" s="49" t="s">
        <v>925</v>
      </c>
      <c r="AB243" s="18" t="s">
        <v>919</v>
      </c>
      <c r="AC243" s="49" t="s">
        <v>919</v>
      </c>
      <c r="AD243" s="49" t="s">
        <v>919</v>
      </c>
      <c r="AE243" s="49" t="s">
        <v>919</v>
      </c>
      <c r="AF243" s="49" t="s">
        <v>930</v>
      </c>
      <c r="AG243" s="49" t="s">
        <v>930</v>
      </c>
      <c r="AH243" s="49" t="s">
        <v>936</v>
      </c>
      <c r="AI243" s="18" t="s">
        <v>930</v>
      </c>
      <c r="AJ243" s="68" t="s">
        <v>941</v>
      </c>
      <c r="AK243" s="68"/>
      <c r="AL243" s="68"/>
      <c r="AM243" s="45">
        <f>ROUND(SUM(H243:AL243),2)</f>
        <v>0</v>
      </c>
      <c r="AN243" s="45">
        <f>COUNTIF(H243:AL243,"F")+COUNTIF(H243:AL243,"LV/F")*4/8+COUNTIF(H243:AL243,"F/2")*4/8</f>
        <v>0</v>
      </c>
      <c r="AO243" s="45">
        <f>COUNTIF(H243:AL243,"O")+COUNTIF(H243:AL243,"LV/O")*4/8+COUNTIF(H243:AL243,"O/2")*4/8</f>
        <v>0</v>
      </c>
      <c r="AP243" s="45">
        <f>COUNTIF(H243:AL243,$AP$4)</f>
        <v>24</v>
      </c>
      <c r="AQ243" s="45">
        <f>COUNTIF(H243:AL243,$AQ$4)</f>
        <v>0</v>
      </c>
      <c r="AR243" s="45">
        <f>COUNTIF(H243:AL243,$AR$4)</f>
        <v>0</v>
      </c>
      <c r="AS243" s="45">
        <f>COUNTIF(H243:AL243,"B")+COUNTIF(H243:AL243,"LV/B")*4/8+COUNTIF(H243:AL243,"B/2")*4/8</f>
        <v>0</v>
      </c>
      <c r="AT243" s="45">
        <f>COUNTIF(H243:AL243,"BL")+COUNTIF(H243:AL243,"LV/BL")*4/8+COUNTIF(H243:AL243,"BL/2")*4/8</f>
        <v>1</v>
      </c>
      <c r="AU243" s="45">
        <f>COUNTIF(H243:AL243,$AU$4)</f>
        <v>0</v>
      </c>
      <c r="AV243" s="45">
        <f>COUNTIF(H243:AL243,$AV$4)</f>
        <v>0</v>
      </c>
      <c r="AW243" s="45">
        <f>COUNTIF(H243:AL243,$AW$4)</f>
        <v>4</v>
      </c>
      <c r="AX243" s="45">
        <f>COUNTIF(H243:AL243,$AX$4)</f>
        <v>0</v>
      </c>
      <c r="AY243" s="45">
        <f>COUNTIF(H243:AL243,$AY$4)</f>
        <v>0</v>
      </c>
      <c r="AZ243" s="45">
        <f>COUNTIF(H243:AL243,$AZ$4)</f>
        <v>0</v>
      </c>
      <c r="BA243" s="45">
        <f>COUNTIF(H243:AL243,$BA$4)</f>
        <v>0</v>
      </c>
      <c r="BB243" s="45">
        <f>COUNTIF(H243:AL243,$BB$4)</f>
        <v>0</v>
      </c>
      <c r="BC243" s="45">
        <f>COUNTIF(H243:AL243,$BC$4)</f>
        <v>0</v>
      </c>
      <c r="BD243" s="45">
        <f>COUNTIF(H243:AL243,$BD$4)</f>
        <v>0</v>
      </c>
      <c r="BE243" s="45">
        <f>COUNTIF(H243:AL243,$BE$4)</f>
        <v>0</v>
      </c>
      <c r="BF243" s="45">
        <f>COUNTIF(H243:AL243,$BF$4)</f>
        <v>0</v>
      </c>
      <c r="BG243" s="60" t="str">
        <f>VLOOKUP(B243,[2]Analyse!$A$2:$N$255,6,0)</f>
        <v>正常</v>
      </c>
      <c r="BH243" s="60"/>
      <c r="BI243" s="54"/>
    </row>
    <row r="244" spans="1:61">
      <c r="A244" s="73"/>
      <c r="B244" s="21"/>
      <c r="C244" s="24"/>
      <c r="D244" s="24"/>
      <c r="E244" s="32"/>
      <c r="F244" s="24"/>
      <c r="G244" s="24"/>
      <c r="H244" s="49"/>
      <c r="I244" s="49"/>
      <c r="J244" s="49"/>
      <c r="K244" s="49"/>
      <c r="L244" s="49"/>
      <c r="M244" s="49"/>
      <c r="N244" s="18"/>
      <c r="O244" s="49"/>
      <c r="P244" s="49"/>
      <c r="Q244" s="49"/>
      <c r="R244" s="49"/>
      <c r="S244" s="49"/>
      <c r="T244" s="49"/>
      <c r="U244" s="18"/>
      <c r="V244" s="49"/>
      <c r="W244" s="49"/>
      <c r="X244" s="49"/>
      <c r="Y244" s="49"/>
      <c r="Z244" s="49"/>
      <c r="AA244" s="49"/>
      <c r="AB244" s="18"/>
      <c r="AC244" s="49"/>
      <c r="AD244" s="49"/>
      <c r="AE244" s="49"/>
      <c r="AF244" s="49"/>
      <c r="AG244" s="49"/>
      <c r="AH244" s="49"/>
      <c r="AI244" s="18"/>
      <c r="AJ244" s="68"/>
      <c r="AK244" s="68"/>
      <c r="AL244" s="68"/>
      <c r="AM244" s="46">
        <f>+SUM(H244:AL244)</f>
        <v>0</v>
      </c>
      <c r="AN244" s="46"/>
      <c r="AO244" s="46"/>
      <c r="AP244" s="48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54"/>
      <c r="BH244" s="60" t="str">
        <f>VLOOKUP(B243,[2]Analyse!$A$2:$N$255,5,0)</f>
        <v>GWSI-D</v>
      </c>
      <c r="BI244" s="54"/>
    </row>
    <row r="245" spans="1:61" ht="15">
      <c r="A245" s="72">
        <v>121</v>
      </c>
      <c r="B245" s="21" t="s">
        <v>395</v>
      </c>
      <c r="C245" s="21" t="s">
        <v>36</v>
      </c>
      <c r="D245" s="21" t="s">
        <v>37</v>
      </c>
      <c r="E245" s="32" t="str">
        <f>VLOOKUP(B245,[1]Sheet1!$B$5:$I$226,7,0)</f>
        <v>2018/01/02</v>
      </c>
      <c r="F245" s="21" t="s">
        <v>396</v>
      </c>
      <c r="G245" s="22" t="s">
        <v>505</v>
      </c>
      <c r="H245" s="49" t="s">
        <v>848</v>
      </c>
      <c r="I245" s="49" t="s">
        <v>848</v>
      </c>
      <c r="J245" s="49" t="s">
        <v>855</v>
      </c>
      <c r="K245" s="49" t="s">
        <v>861</v>
      </c>
      <c r="L245" s="49" t="s">
        <v>870</v>
      </c>
      <c r="M245" s="49" t="s">
        <v>870</v>
      </c>
      <c r="N245" s="18" t="s">
        <v>870</v>
      </c>
      <c r="O245" s="49" t="s">
        <v>870</v>
      </c>
      <c r="P245" s="49" t="s">
        <v>884</v>
      </c>
      <c r="Q245" s="49" t="s">
        <v>878</v>
      </c>
      <c r="R245" s="49" t="s">
        <v>878</v>
      </c>
      <c r="S245" s="49" t="s">
        <v>878</v>
      </c>
      <c r="T245" s="49" t="s">
        <v>893</v>
      </c>
      <c r="U245" s="18" t="s">
        <v>893</v>
      </c>
      <c r="V245" s="49" t="s">
        <v>904</v>
      </c>
      <c r="W245" s="49" t="s">
        <v>906</v>
      </c>
      <c r="X245" s="49" t="s">
        <v>900</v>
      </c>
      <c r="Y245" s="49" t="s">
        <v>909</v>
      </c>
      <c r="Z245" s="49" t="s">
        <v>909</v>
      </c>
      <c r="AA245" s="49" t="s">
        <v>919</v>
      </c>
      <c r="AB245" s="18" t="s">
        <v>919</v>
      </c>
      <c r="AC245" s="49" t="s">
        <v>919</v>
      </c>
      <c r="AD245" s="49" t="s">
        <v>925</v>
      </c>
      <c r="AE245" s="49" t="s">
        <v>919</v>
      </c>
      <c r="AF245" s="49" t="s">
        <v>930</v>
      </c>
      <c r="AG245" s="49" t="s">
        <v>930</v>
      </c>
      <c r="AH245" s="49" t="s">
        <v>930</v>
      </c>
      <c r="AI245" s="18" t="s">
        <v>930</v>
      </c>
      <c r="AJ245" s="68" t="s">
        <v>941</v>
      </c>
      <c r="AK245" s="68"/>
      <c r="AL245" s="68"/>
      <c r="AM245" s="45">
        <f>ROUND(SUM(H245:AL245),2)</f>
        <v>0</v>
      </c>
      <c r="AN245" s="45">
        <f>COUNTIF(H245:AL245,"F")+COUNTIF(H245:AL245,"LV/F")*4/8+COUNTIF(H245:AL245,"F/2")*4/8</f>
        <v>0</v>
      </c>
      <c r="AO245" s="45">
        <f>COUNTIF(H245:AL245,"O")+COUNTIF(H245:AL245,"LV/O")*4/8+COUNTIF(H245:AL245,"O/2")*4/8</f>
        <v>0</v>
      </c>
      <c r="AP245" s="45">
        <f>COUNTIF(H245:AL245,$AP$4)</f>
        <v>22</v>
      </c>
      <c r="AQ245" s="45">
        <f>COUNTIF(H245:AL245,$AQ$4)</f>
        <v>0</v>
      </c>
      <c r="AR245" s="45">
        <f>COUNTIF(H245:AL245,$AR$4)</f>
        <v>3</v>
      </c>
      <c r="AS245" s="45">
        <f>COUNTIF(H245:AL245,"B")+COUNTIF(H245:AL245,"LV/B")*4/8+COUNTIF(H245:AL245,"B/2")*4/8</f>
        <v>0</v>
      </c>
      <c r="AT245" s="45">
        <f>COUNTIF(H245:AL245,"BL")+COUNTIF(H245:AL245,"LV/BL")*4/8+COUNTIF(H245:AL245,"BL/2")*4/8</f>
        <v>0</v>
      </c>
      <c r="AU245" s="45">
        <f>COUNTIF(H245:AL245,$AU$4)</f>
        <v>0</v>
      </c>
      <c r="AV245" s="45">
        <f>COUNTIF(H245:AL245,$AV$4)</f>
        <v>0</v>
      </c>
      <c r="AW245" s="45">
        <f>COUNTIF(H245:AL245,$AW$4)</f>
        <v>4</v>
      </c>
      <c r="AX245" s="45">
        <f>COUNTIF(H245:AL245,$AX$4)</f>
        <v>0</v>
      </c>
      <c r="AY245" s="45">
        <f>COUNTIF(H245:AL245,$AY$4)</f>
        <v>0</v>
      </c>
      <c r="AZ245" s="45">
        <f>COUNTIF(H245:AL245,$AZ$4)</f>
        <v>0</v>
      </c>
      <c r="BA245" s="45">
        <f>COUNTIF(H245:AL245,$BA$4)</f>
        <v>0</v>
      </c>
      <c r="BB245" s="45">
        <f>COUNTIF(H245:AL245,$BB$4)</f>
        <v>0</v>
      </c>
      <c r="BC245" s="45">
        <f>COUNTIF(H245:AL245,$BC$4)</f>
        <v>0</v>
      </c>
      <c r="BD245" s="45">
        <f>COUNTIF(H245:AL245,$BD$4)</f>
        <v>0</v>
      </c>
      <c r="BE245" s="45">
        <f>COUNTIF(H245:AL245,$BE$4)</f>
        <v>0</v>
      </c>
      <c r="BF245" s="45">
        <f>COUNTIF(H245:AL245,$BF$4)</f>
        <v>0</v>
      </c>
      <c r="BG245" s="60" t="str">
        <f>VLOOKUP(B245,[2]Analyse!$A$2:$N$255,6,0)</f>
        <v>正常</v>
      </c>
      <c r="BH245" s="60"/>
      <c r="BI245" s="54"/>
    </row>
    <row r="246" spans="1:61">
      <c r="A246" s="73"/>
      <c r="B246" s="21"/>
      <c r="C246" s="24"/>
      <c r="D246" s="24"/>
      <c r="E246" s="32"/>
      <c r="F246" s="24"/>
      <c r="G246" s="24"/>
      <c r="H246" s="49"/>
      <c r="I246" s="49"/>
      <c r="J246" s="49"/>
      <c r="K246" s="49"/>
      <c r="L246" s="49"/>
      <c r="M246" s="49"/>
      <c r="N246" s="18"/>
      <c r="O246" s="49"/>
      <c r="P246" s="49"/>
      <c r="Q246" s="49"/>
      <c r="R246" s="49"/>
      <c r="S246" s="49"/>
      <c r="T246" s="49"/>
      <c r="U246" s="18"/>
      <c r="V246" s="49"/>
      <c r="W246" s="49"/>
      <c r="X246" s="49"/>
      <c r="Y246" s="49"/>
      <c r="Z246" s="49"/>
      <c r="AA246" s="49"/>
      <c r="AB246" s="18"/>
      <c r="AC246" s="49"/>
      <c r="AD246" s="49"/>
      <c r="AE246" s="49"/>
      <c r="AF246" s="49"/>
      <c r="AG246" s="49"/>
      <c r="AH246" s="49"/>
      <c r="AI246" s="18"/>
      <c r="AJ246" s="68"/>
      <c r="AK246" s="68"/>
      <c r="AL246" s="68"/>
      <c r="AM246" s="46">
        <f>+SUM(H246:AL246)</f>
        <v>0</v>
      </c>
      <c r="AN246" s="46"/>
      <c r="AO246" s="46"/>
      <c r="AP246" s="48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54"/>
      <c r="BH246" s="60" t="str">
        <f>VLOOKUP(B245,[2]Analyse!$A$2:$N$255,5,0)</f>
        <v>GWSI-D</v>
      </c>
      <c r="BI246" s="54"/>
    </row>
    <row r="247" spans="1:61">
      <c r="A247" s="72">
        <v>122</v>
      </c>
      <c r="B247" s="21" t="s">
        <v>454</v>
      </c>
      <c r="C247" s="21" t="s">
        <v>36</v>
      </c>
      <c r="D247" s="21" t="s">
        <v>37</v>
      </c>
      <c r="E247" s="32" t="str">
        <f>VLOOKUP(B247,[1]Sheet1!$B$5:$I$226,7,0)</f>
        <v>2017/11/07</v>
      </c>
      <c r="F247" s="21" t="s">
        <v>414</v>
      </c>
      <c r="G247" s="22" t="s">
        <v>506</v>
      </c>
      <c r="H247" s="49" t="s">
        <v>848</v>
      </c>
      <c r="I247" s="49" t="s">
        <v>848</v>
      </c>
      <c r="J247" s="49" t="s">
        <v>855</v>
      </c>
      <c r="K247" s="49" t="s">
        <v>861</v>
      </c>
      <c r="L247" s="49" t="s">
        <v>870</v>
      </c>
      <c r="M247" s="49" t="s">
        <v>870</v>
      </c>
      <c r="N247" s="18" t="s">
        <v>870</v>
      </c>
      <c r="O247" s="49" t="s">
        <v>870</v>
      </c>
      <c r="P247" s="49" t="s">
        <v>878</v>
      </c>
      <c r="Q247" s="49" t="s">
        <v>884</v>
      </c>
      <c r="R247" s="49" t="s">
        <v>878</v>
      </c>
      <c r="S247" s="49" t="s">
        <v>878</v>
      </c>
      <c r="T247" s="49" t="s">
        <v>889</v>
      </c>
      <c r="U247" s="18" t="s">
        <v>889</v>
      </c>
      <c r="V247" s="49" t="s">
        <v>900</v>
      </c>
      <c r="W247" s="49" t="s">
        <v>900</v>
      </c>
      <c r="X247" s="49" t="s">
        <v>906</v>
      </c>
      <c r="Y247" s="49" t="s">
        <v>909</v>
      </c>
      <c r="Z247" s="49" t="s">
        <v>909</v>
      </c>
      <c r="AA247" s="49" t="s">
        <v>919</v>
      </c>
      <c r="AB247" s="18" t="s">
        <v>920</v>
      </c>
      <c r="AC247" s="49" t="s">
        <v>919</v>
      </c>
      <c r="AD247" s="49" t="s">
        <v>919</v>
      </c>
      <c r="AE247" s="49" t="s">
        <v>925</v>
      </c>
      <c r="AF247" s="49" t="s">
        <v>930</v>
      </c>
      <c r="AG247" s="49" t="s">
        <v>930</v>
      </c>
      <c r="AH247" s="49" t="s">
        <v>930</v>
      </c>
      <c r="AI247" s="18" t="s">
        <v>930</v>
      </c>
      <c r="AJ247" s="68" t="s">
        <v>941</v>
      </c>
      <c r="AK247" s="68"/>
      <c r="AL247" s="68"/>
      <c r="AM247" s="45">
        <f>ROUND(SUM(H247:AL247),2)</f>
        <v>0</v>
      </c>
      <c r="AN247" s="45">
        <f>COUNTIF(H247:AL247,"F")+COUNTIF(H247:AL247,"LV/F")*4/8+COUNTIF(H247:AL247,"F/2")*4/8</f>
        <v>1</v>
      </c>
      <c r="AO247" s="45">
        <f>COUNTIF(H247:AL247,"O")+COUNTIF(H247:AL247,"LV/O")*4/8+COUNTIF(H247:AL247,"O/2")*4/8</f>
        <v>0</v>
      </c>
      <c r="AP247" s="45">
        <f>COUNTIF(H247:AL247,$AP$4)</f>
        <v>24</v>
      </c>
      <c r="AQ247" s="45">
        <f>COUNTIF(H247:AL247,$AQ$4)</f>
        <v>0</v>
      </c>
      <c r="AR247" s="45">
        <f>COUNTIF(H247:AL247,$AR$4)</f>
        <v>0</v>
      </c>
      <c r="AS247" s="45">
        <f>COUNTIF(H247:AL247,"B")+COUNTIF(H247:AL247,"LV/B")*4/8+COUNTIF(H247:AL247,"B/2")*4/8</f>
        <v>0</v>
      </c>
      <c r="AT247" s="45">
        <f>COUNTIF(H247:AL247,"BL")+COUNTIF(H247:AL247,"LV/BL")*4/8+COUNTIF(H247:AL247,"BL/2")*4/8</f>
        <v>0</v>
      </c>
      <c r="AU247" s="45">
        <f>COUNTIF(H247:AL247,$AU$4)</f>
        <v>0</v>
      </c>
      <c r="AV247" s="45">
        <f>COUNTIF(H247:AL247,$AV$4)</f>
        <v>0</v>
      </c>
      <c r="AW247" s="45">
        <f>COUNTIF(H247:AL247,$AW$4)</f>
        <v>4</v>
      </c>
      <c r="AX247" s="45">
        <f>COUNTIF(H247:AL247,$AX$4)</f>
        <v>0</v>
      </c>
      <c r="AY247" s="45">
        <f>COUNTIF(H247:AL247,$AY$4)</f>
        <v>0</v>
      </c>
      <c r="AZ247" s="45">
        <f>COUNTIF(H247:AL247,$AZ$4)</f>
        <v>0</v>
      </c>
      <c r="BA247" s="45">
        <f>COUNTIF(H247:AL247,$BA$4)</f>
        <v>0</v>
      </c>
      <c r="BB247" s="45">
        <f>COUNTIF(H247:AL247,$BB$4)</f>
        <v>0</v>
      </c>
      <c r="BC247" s="45">
        <f>COUNTIF(H247:AL247,$BC$4)</f>
        <v>0</v>
      </c>
      <c r="BD247" s="45">
        <f>COUNTIF(H247:AL247,$BD$4)</f>
        <v>0</v>
      </c>
      <c r="BE247" s="45">
        <f>COUNTIF(H247:AL247,$BE$4)</f>
        <v>0</v>
      </c>
      <c r="BF247" s="45">
        <f>COUNTIF(H247:AL247,$BF$4)</f>
        <v>0</v>
      </c>
      <c r="BG247" s="60" t="str">
        <f>VLOOKUP(B247,[2]Analyse!$A$2:$N$255,6,0)</f>
        <v>正常</v>
      </c>
      <c r="BH247" s="60"/>
      <c r="BI247" s="54"/>
    </row>
    <row r="248" spans="1:61">
      <c r="A248" s="73"/>
      <c r="B248" s="21"/>
      <c r="C248" s="24"/>
      <c r="D248" s="24"/>
      <c r="E248" s="32"/>
      <c r="F248" s="24"/>
      <c r="G248" s="24"/>
      <c r="H248" s="49"/>
      <c r="I248" s="49"/>
      <c r="J248" s="49"/>
      <c r="K248" s="49"/>
      <c r="L248" s="49"/>
      <c r="M248" s="49"/>
      <c r="N248" s="18"/>
      <c r="O248" s="49"/>
      <c r="P248" s="49"/>
      <c r="Q248" s="49"/>
      <c r="R248" s="49"/>
      <c r="S248" s="49"/>
      <c r="T248" s="49"/>
      <c r="U248" s="18"/>
      <c r="V248" s="49"/>
      <c r="W248" s="49"/>
      <c r="X248" s="49"/>
      <c r="Y248" s="49"/>
      <c r="Z248" s="49"/>
      <c r="AA248" s="49"/>
      <c r="AB248" s="18"/>
      <c r="AC248" s="49"/>
      <c r="AD248" s="49"/>
      <c r="AE248" s="49"/>
      <c r="AF248" s="49"/>
      <c r="AG248" s="49"/>
      <c r="AH248" s="49"/>
      <c r="AI248" s="18"/>
      <c r="AJ248" s="68"/>
      <c r="AK248" s="68"/>
      <c r="AL248" s="68"/>
      <c r="AM248" s="46">
        <f>+SUM(H248:AL248)</f>
        <v>0</v>
      </c>
      <c r="AN248" s="46"/>
      <c r="AO248" s="46"/>
      <c r="AP248" s="48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54"/>
      <c r="BH248" s="60" t="str">
        <f>VLOOKUP(B247,[2]Analyse!$A$2:$N$255,5,0)</f>
        <v>GWSI-D</v>
      </c>
      <c r="BI248" s="54"/>
    </row>
    <row r="249" spans="1:61">
      <c r="A249" s="72">
        <v>123</v>
      </c>
      <c r="B249" s="21" t="s">
        <v>455</v>
      </c>
      <c r="C249" s="21" t="s">
        <v>36</v>
      </c>
      <c r="D249" s="21" t="s">
        <v>37</v>
      </c>
      <c r="E249" s="32">
        <f>VLOOKUP(B249,[1]Sheet1!$B$5:$I$226,7,0)</f>
        <v>43157</v>
      </c>
      <c r="F249" s="21" t="s">
        <v>415</v>
      </c>
      <c r="G249" s="22" t="s">
        <v>507</v>
      </c>
      <c r="H249" s="49" t="s">
        <v>848</v>
      </c>
      <c r="I249" s="49" t="s">
        <v>848</v>
      </c>
      <c r="J249" s="49" t="s">
        <v>848</v>
      </c>
      <c r="K249" s="49" t="s">
        <v>861</v>
      </c>
      <c r="L249" s="49" t="s">
        <v>870</v>
      </c>
      <c r="M249" s="49" t="s">
        <v>870</v>
      </c>
      <c r="N249" s="18" t="s">
        <v>875</v>
      </c>
      <c r="O249" s="49" t="s">
        <v>870</v>
      </c>
      <c r="P249" s="49" t="s">
        <v>878</v>
      </c>
      <c r="Q249" s="49" t="s">
        <v>878</v>
      </c>
      <c r="R249" s="49" t="s">
        <v>878</v>
      </c>
      <c r="S249" s="49" t="s">
        <v>878</v>
      </c>
      <c r="T249" s="49" t="s">
        <v>889</v>
      </c>
      <c r="U249" s="18" t="s">
        <v>896</v>
      </c>
      <c r="V249" s="49" t="s">
        <v>900</v>
      </c>
      <c r="W249" s="49" t="s">
        <v>900</v>
      </c>
      <c r="X249" s="49" t="s">
        <v>900</v>
      </c>
      <c r="Y249" s="49" t="s">
        <v>909</v>
      </c>
      <c r="Z249" s="49" t="s">
        <v>909</v>
      </c>
      <c r="AA249" s="49" t="s">
        <v>919</v>
      </c>
      <c r="AB249" s="18" t="s">
        <v>925</v>
      </c>
      <c r="AC249" s="49" t="s">
        <v>919</v>
      </c>
      <c r="AD249" s="49" t="s">
        <v>919</v>
      </c>
      <c r="AE249" s="49" t="s">
        <v>919</v>
      </c>
      <c r="AF249" s="49" t="s">
        <v>930</v>
      </c>
      <c r="AG249" s="49" t="s">
        <v>930</v>
      </c>
      <c r="AH249" s="49" t="s">
        <v>931</v>
      </c>
      <c r="AI249" s="18" t="s">
        <v>936</v>
      </c>
      <c r="AJ249" s="68" t="s">
        <v>941</v>
      </c>
      <c r="AK249" s="68"/>
      <c r="AL249" s="68"/>
      <c r="AM249" s="45">
        <f>ROUND(SUM(H249:AL249),2)</f>
        <v>0</v>
      </c>
      <c r="AN249" s="45">
        <f>COUNTIF(H249:AL249,"F")+COUNTIF(H249:AL249,"LV/F")*4/8+COUNTIF(H249:AL249,"F/2")*4/8</f>
        <v>1</v>
      </c>
      <c r="AO249" s="45">
        <f>COUNTIF(H249:AL249,"O")+COUNTIF(H249:AL249,"LV/O")*4/8+COUNTIF(H249:AL249,"O/2")*4/8</f>
        <v>0</v>
      </c>
      <c r="AP249" s="45">
        <f>COUNTIF(H249:AL249,$AP$4)</f>
        <v>24</v>
      </c>
      <c r="AQ249" s="45">
        <f>COUNTIF(H249:AL249,$AQ$4)</f>
        <v>0</v>
      </c>
      <c r="AR249" s="45">
        <f>COUNTIF(H249:AL249,$AR$4)</f>
        <v>0</v>
      </c>
      <c r="AS249" s="45">
        <f>COUNTIF(H249:AL249,"B")+COUNTIF(H249:AL249,"LV/B")*4/8+COUNTIF(H249:AL249,"B/2")*4/8</f>
        <v>0</v>
      </c>
      <c r="AT249" s="45">
        <f>COUNTIF(H249:AL249,"BL")+COUNTIF(H249:AL249,"LV/BL")*4/8+COUNTIF(H249:AL249,"BL/2")*4/8</f>
        <v>0</v>
      </c>
      <c r="AU249" s="45">
        <f>COUNTIF(H249:AL249,$AU$4)</f>
        <v>0</v>
      </c>
      <c r="AV249" s="45">
        <f>COUNTIF(H249:AL249,$AV$4)</f>
        <v>0</v>
      </c>
      <c r="AW249" s="45">
        <f>COUNTIF(H249:AL249,$AW$4)</f>
        <v>4</v>
      </c>
      <c r="AX249" s="45">
        <f>COUNTIF(H249:AL249,$AX$4)</f>
        <v>0</v>
      </c>
      <c r="AY249" s="45">
        <f>COUNTIF(H249:AL249,$AY$4)</f>
        <v>0</v>
      </c>
      <c r="AZ249" s="45">
        <f>COUNTIF(H249:AL249,$AZ$4)</f>
        <v>0</v>
      </c>
      <c r="BA249" s="45">
        <f>COUNTIF(H249:AL249,$BA$4)</f>
        <v>0</v>
      </c>
      <c r="BB249" s="45">
        <f>COUNTIF(H249:AL249,$BB$4)</f>
        <v>0</v>
      </c>
      <c r="BC249" s="45">
        <f>COUNTIF(H249:AL249,$BC$4)</f>
        <v>0</v>
      </c>
      <c r="BD249" s="45">
        <f>COUNTIF(H249:AL249,$BD$4)</f>
        <v>0</v>
      </c>
      <c r="BE249" s="45">
        <f>COUNTIF(H249:AL249,$BE$4)</f>
        <v>0</v>
      </c>
      <c r="BF249" s="45">
        <f>COUNTIF(H249:AL249,$BF$4)</f>
        <v>0</v>
      </c>
      <c r="BG249" s="60" t="str">
        <f>VLOOKUP(B249,[2]Analyse!$A$2:$N$255,6,0)</f>
        <v>正常</v>
      </c>
      <c r="BH249" s="60"/>
      <c r="BI249" s="54"/>
    </row>
    <row r="250" spans="1:61">
      <c r="A250" s="73"/>
      <c r="B250" s="21"/>
      <c r="C250" s="24"/>
      <c r="D250" s="24"/>
      <c r="E250" s="32"/>
      <c r="F250" s="24"/>
      <c r="G250" s="24"/>
      <c r="H250" s="49"/>
      <c r="I250" s="49"/>
      <c r="J250" s="49"/>
      <c r="K250" s="49"/>
      <c r="L250" s="49"/>
      <c r="M250" s="49"/>
      <c r="N250" s="18"/>
      <c r="O250" s="49"/>
      <c r="P250" s="49"/>
      <c r="Q250" s="49"/>
      <c r="R250" s="49"/>
      <c r="S250" s="49"/>
      <c r="T250" s="49"/>
      <c r="U250" s="18"/>
      <c r="V250" s="49"/>
      <c r="W250" s="49"/>
      <c r="X250" s="49"/>
      <c r="Y250" s="49"/>
      <c r="Z250" s="49"/>
      <c r="AA250" s="49"/>
      <c r="AB250" s="18"/>
      <c r="AC250" s="49"/>
      <c r="AD250" s="49"/>
      <c r="AE250" s="49"/>
      <c r="AF250" s="49"/>
      <c r="AG250" s="49"/>
      <c r="AH250" s="49"/>
      <c r="AI250" s="18"/>
      <c r="AJ250" s="68"/>
      <c r="AK250" s="68"/>
      <c r="AL250" s="68"/>
      <c r="AM250" s="46">
        <f>+SUM(H250:AL250)</f>
        <v>0</v>
      </c>
      <c r="AN250" s="46"/>
      <c r="AO250" s="46"/>
      <c r="AP250" s="48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54"/>
      <c r="BH250" s="60" t="str">
        <f>VLOOKUP(B249,[2]Analyse!$A$2:$N$255,5,0)</f>
        <v>隨縣班</v>
      </c>
      <c r="BI250" s="54"/>
    </row>
    <row r="251" spans="1:61">
      <c r="A251" s="72">
        <v>124</v>
      </c>
      <c r="B251" s="21" t="s">
        <v>397</v>
      </c>
      <c r="C251" s="21" t="s">
        <v>36</v>
      </c>
      <c r="D251" s="21" t="s">
        <v>37</v>
      </c>
      <c r="E251" s="32">
        <f>VLOOKUP(B251,[1]Sheet1!$B$5:$I$226,7,0)</f>
        <v>43166</v>
      </c>
      <c r="F251" s="21" t="s">
        <v>416</v>
      </c>
      <c r="G251" s="22" t="s">
        <v>508</v>
      </c>
      <c r="H251" s="49" t="s">
        <v>848</v>
      </c>
      <c r="I251" s="49" t="s">
        <v>848</v>
      </c>
      <c r="J251" s="49" t="s">
        <v>848</v>
      </c>
      <c r="K251" s="49" t="s">
        <v>861</v>
      </c>
      <c r="L251" s="49" t="s">
        <v>875</v>
      </c>
      <c r="M251" s="49" t="s">
        <v>870</v>
      </c>
      <c r="N251" s="18" t="s">
        <v>870</v>
      </c>
      <c r="O251" s="49" t="s">
        <v>870</v>
      </c>
      <c r="P251" s="49" t="s">
        <v>878</v>
      </c>
      <c r="Q251" s="49" t="s">
        <v>878</v>
      </c>
      <c r="R251" s="49" t="s">
        <v>880</v>
      </c>
      <c r="S251" s="49" t="s">
        <v>884</v>
      </c>
      <c r="T251" s="49" t="s">
        <v>889</v>
      </c>
      <c r="U251" s="18" t="s">
        <v>889</v>
      </c>
      <c r="V251" s="49" t="s">
        <v>900</v>
      </c>
      <c r="W251" s="49" t="s">
        <v>900</v>
      </c>
      <c r="X251" s="49" t="s">
        <v>901</v>
      </c>
      <c r="Y251" s="49" t="s">
        <v>908</v>
      </c>
      <c r="Z251" s="49" t="s">
        <v>914</v>
      </c>
      <c r="AA251" s="49" t="s">
        <v>918</v>
      </c>
      <c r="AB251" s="18" t="s">
        <v>919</v>
      </c>
      <c r="AC251" s="49" t="s">
        <v>919</v>
      </c>
      <c r="AD251" s="49" t="s">
        <v>919</v>
      </c>
      <c r="AE251" s="49" t="s">
        <v>919</v>
      </c>
      <c r="AF251" s="49" t="s">
        <v>930</v>
      </c>
      <c r="AG251" s="49" t="s">
        <v>936</v>
      </c>
      <c r="AH251" s="49" t="s">
        <v>930</v>
      </c>
      <c r="AI251" s="18" t="s">
        <v>930</v>
      </c>
      <c r="AJ251" s="68" t="s">
        <v>941</v>
      </c>
      <c r="AK251" s="68"/>
      <c r="AL251" s="68"/>
      <c r="AM251" s="45">
        <f>ROUND(SUM(H251:AL251),2)</f>
        <v>0</v>
      </c>
      <c r="AN251" s="45">
        <f>COUNTIF(H251:AL251,"F")+COUNTIF(H251:AL251,"LV/F")*4/8+COUNTIF(H251:AL251,"F/2")*4/8</f>
        <v>3</v>
      </c>
      <c r="AO251" s="45">
        <f>COUNTIF(H251:AL251,"O")+COUNTIF(H251:AL251,"LV/O")*4/8+COUNTIF(H251:AL251,"O/2")*4/8</f>
        <v>0</v>
      </c>
      <c r="AP251" s="45">
        <f>COUNTIF(H251:AL251,$AP$4)+4/8+4/8</f>
        <v>22</v>
      </c>
      <c r="AQ251" s="45">
        <f>COUNTIF(H251:AL251,$AQ$4)</f>
        <v>0</v>
      </c>
      <c r="AR251" s="45">
        <f>COUNTIF(H251:AL251,$AR$4)</f>
        <v>0</v>
      </c>
      <c r="AS251" s="45">
        <f>COUNTIF(H251:AL251,"B")+COUNTIF(H251:AL251,"LV/B")*4/8+COUNTIF(H251:AL251,"B/2")*4/8</f>
        <v>0</v>
      </c>
      <c r="AT251" s="45">
        <f>COUNTIF(H251:AL251,"BL")+COUNTIF(H251:AL251,"LV/BL")*4/8+COUNTIF(H251:AL251,"BL/2")*4/8</f>
        <v>0</v>
      </c>
      <c r="AU251" s="45">
        <f>COUNTIF(H251:AL251,$AU$4)</f>
        <v>0</v>
      </c>
      <c r="AV251" s="45">
        <f>COUNTIF(H251:AL251,$AV$4)</f>
        <v>0</v>
      </c>
      <c r="AW251" s="45">
        <f>COUNTIF(H251:AL251,$AW$4)</f>
        <v>4</v>
      </c>
      <c r="AX251" s="45">
        <f>COUNTIF(H251:AL251,$AX$4)</f>
        <v>0</v>
      </c>
      <c r="AY251" s="45">
        <f>COUNTIF(H251:AL251,$AY$4)</f>
        <v>0</v>
      </c>
      <c r="AZ251" s="45">
        <f>COUNTIF(H251:AL251,$AZ$4)</f>
        <v>0</v>
      </c>
      <c r="BA251" s="45">
        <f>COUNTIF(H251:AL251,$BA$4)</f>
        <v>0</v>
      </c>
      <c r="BB251" s="45">
        <f>COUNTIF(H251:AL251,$BB$4)</f>
        <v>0</v>
      </c>
      <c r="BC251" s="45">
        <f>COUNTIF(H251:AL251,$BC$4)</f>
        <v>0</v>
      </c>
      <c r="BD251" s="45">
        <f>COUNTIF(H251:AL251,$BD$4)</f>
        <v>0</v>
      </c>
      <c r="BE251" s="45">
        <f>COUNTIF(H251:AL251,$BE$4)</f>
        <v>0</v>
      </c>
      <c r="BF251" s="45">
        <f>COUNTIF(H251:AL251,$BF$4)</f>
        <v>0</v>
      </c>
      <c r="BG251" s="60" t="str">
        <f>VLOOKUP(B251,[2]Analyse!$A$2:$N$255,6,0)</f>
        <v>正常</v>
      </c>
      <c r="BH251" s="60"/>
      <c r="BI251" s="54"/>
    </row>
    <row r="252" spans="1:61">
      <c r="A252" s="73"/>
      <c r="B252" s="21"/>
      <c r="C252" s="24"/>
      <c r="D252" s="24"/>
      <c r="E252" s="32"/>
      <c r="F252" s="24"/>
      <c r="G252" s="24"/>
      <c r="H252" s="49"/>
      <c r="I252" s="49"/>
      <c r="J252" s="49"/>
      <c r="K252" s="49"/>
      <c r="L252" s="49"/>
      <c r="M252" s="49"/>
      <c r="N252" s="18"/>
      <c r="O252" s="49"/>
      <c r="P252" s="49"/>
      <c r="Q252" s="49"/>
      <c r="R252" s="49"/>
      <c r="S252" s="49"/>
      <c r="T252" s="49"/>
      <c r="U252" s="18"/>
      <c r="V252" s="49"/>
      <c r="W252" s="49"/>
      <c r="X252" s="49"/>
      <c r="Y252" s="49"/>
      <c r="Z252" s="49"/>
      <c r="AA252" s="49"/>
      <c r="AB252" s="18"/>
      <c r="AC252" s="49"/>
      <c r="AD252" s="49"/>
      <c r="AE252" s="49"/>
      <c r="AF252" s="49"/>
      <c r="AG252" s="49"/>
      <c r="AH252" s="49"/>
      <c r="AI252" s="18"/>
      <c r="AJ252" s="68"/>
      <c r="AK252" s="68"/>
      <c r="AL252" s="68"/>
      <c r="AM252" s="46">
        <f>+SUM(H252:AL252)</f>
        <v>0</v>
      </c>
      <c r="AN252" s="46"/>
      <c r="AO252" s="46"/>
      <c r="AP252" s="48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54"/>
      <c r="BH252" s="60" t="str">
        <f>VLOOKUP(B251,[2]Analyse!$A$2:$N$255,5,0)</f>
        <v>GWSI-D</v>
      </c>
      <c r="BI252" s="54"/>
    </row>
    <row r="253" spans="1:61">
      <c r="A253" s="72">
        <v>125</v>
      </c>
      <c r="B253" s="21" t="s">
        <v>456</v>
      </c>
      <c r="C253" s="21" t="s">
        <v>36</v>
      </c>
      <c r="D253" s="21" t="s">
        <v>37</v>
      </c>
      <c r="E253" s="32" t="str">
        <f>VLOOKUP(B253,[1]Sheet1!$B$5:$I$226,7,0)</f>
        <v>2018/03/20</v>
      </c>
      <c r="F253" s="21" t="s">
        <v>417</v>
      </c>
      <c r="G253" s="22" t="s">
        <v>509</v>
      </c>
      <c r="H253" s="49" t="s">
        <v>848</v>
      </c>
      <c r="I253" s="49" t="s">
        <v>848</v>
      </c>
      <c r="J253" s="49" t="s">
        <v>855</v>
      </c>
      <c r="K253" s="49" t="s">
        <v>861</v>
      </c>
      <c r="L253" s="49" t="s">
        <v>870</v>
      </c>
      <c r="M253" s="49" t="s">
        <v>870</v>
      </c>
      <c r="N253" s="18" t="s">
        <v>870</v>
      </c>
      <c r="O253" s="49" t="s">
        <v>870</v>
      </c>
      <c r="P253" s="49" t="s">
        <v>878</v>
      </c>
      <c r="Q253" s="49" t="s">
        <v>884</v>
      </c>
      <c r="R253" s="49" t="s">
        <v>878</v>
      </c>
      <c r="S253" s="49" t="s">
        <v>878</v>
      </c>
      <c r="T253" s="49" t="s">
        <v>895</v>
      </c>
      <c r="U253" s="18" t="s">
        <v>889</v>
      </c>
      <c r="V253" s="49" t="s">
        <v>900</v>
      </c>
      <c r="W253" s="49" t="s">
        <v>900</v>
      </c>
      <c r="X253" s="49" t="s">
        <v>906</v>
      </c>
      <c r="Y253" s="49" t="s">
        <v>909</v>
      </c>
      <c r="Z253" s="49" t="s">
        <v>909</v>
      </c>
      <c r="AA253" s="49" t="s">
        <v>919</v>
      </c>
      <c r="AB253" s="18" t="s">
        <v>918</v>
      </c>
      <c r="AC253" s="49" t="s">
        <v>919</v>
      </c>
      <c r="AD253" s="49" t="s">
        <v>919</v>
      </c>
      <c r="AE253" s="49" t="s">
        <v>925</v>
      </c>
      <c r="AF253" s="49" t="s">
        <v>930</v>
      </c>
      <c r="AG253" s="49" t="s">
        <v>930</v>
      </c>
      <c r="AH253" s="49" t="s">
        <v>930</v>
      </c>
      <c r="AI253" s="18" t="s">
        <v>930</v>
      </c>
      <c r="AJ253" s="68" t="s">
        <v>941</v>
      </c>
      <c r="AK253" s="68"/>
      <c r="AL253" s="68"/>
      <c r="AM253" s="45">
        <f>ROUND(SUM(H253:AL253),2)</f>
        <v>0</v>
      </c>
      <c r="AN253" s="45">
        <f>COUNTIF(H253:AL253,"F")+COUNTIF(H253:AL253,"LV/F")*4/8+COUNTIF(H253:AL253,"F/2")*4/8</f>
        <v>0.5</v>
      </c>
      <c r="AO253" s="45">
        <f>COUNTIF(H253:AL253,"O")+COUNTIF(H253:AL253,"LV/O")*4/8+COUNTIF(H253:AL253,"O/2")*4/8</f>
        <v>0</v>
      </c>
      <c r="AP253" s="45">
        <f>COUNTIF(H253:AL253,$AP$4)+4/8</f>
        <v>23.5</v>
      </c>
      <c r="AQ253" s="45">
        <f>COUNTIF(H253:AL253,$AQ$4)</f>
        <v>0</v>
      </c>
      <c r="AR253" s="45">
        <f>COUNTIF(H253:AL253,$AR$4)</f>
        <v>0</v>
      </c>
      <c r="AS253" s="45">
        <f>COUNTIF(H253:AL253,"B")+COUNTIF(H253:AL253,"LV/B")*4/8+COUNTIF(H253:AL253,"B/2")*4/8</f>
        <v>0</v>
      </c>
      <c r="AT253" s="45">
        <f>COUNTIF(H253:AL253,"BL")+COUNTIF(H253:AL253,"LV/BL")*4/8+COUNTIF(H253:AL253,"BL/2")*4/8</f>
        <v>0</v>
      </c>
      <c r="AU253" s="45">
        <f>COUNTIF(H253:AL253,$AU$4)</f>
        <v>0</v>
      </c>
      <c r="AV253" s="45">
        <f>COUNTIF(H253:AL253,$AV$4)</f>
        <v>1</v>
      </c>
      <c r="AW253" s="45">
        <f>COUNTIF(H253:AL253,$AW$4)</f>
        <v>4</v>
      </c>
      <c r="AX253" s="45">
        <f>COUNTIF(H253:AL253,$AX$4)</f>
        <v>0</v>
      </c>
      <c r="AY253" s="45">
        <f>COUNTIF(H253:AL253,$AY$4)</f>
        <v>0</v>
      </c>
      <c r="AZ253" s="45">
        <f>COUNTIF(H253:AL253,$AZ$4)</f>
        <v>0</v>
      </c>
      <c r="BA253" s="45">
        <f>COUNTIF(H253:AL253,$BA$4)</f>
        <v>0</v>
      </c>
      <c r="BB253" s="45">
        <f>COUNTIF(H253:AL253,$BB$4)</f>
        <v>0</v>
      </c>
      <c r="BC253" s="45">
        <f>COUNTIF(H253:AL253,$BC$4)</f>
        <v>0</v>
      </c>
      <c r="BD253" s="45">
        <f>COUNTIF(H253:AL253,$BD$4)</f>
        <v>0</v>
      </c>
      <c r="BE253" s="45">
        <f>COUNTIF(H253:AL253,$BE$4)</f>
        <v>0</v>
      </c>
      <c r="BF253" s="45">
        <f>COUNTIF(H253:AL253,$BF$4)</f>
        <v>0</v>
      </c>
      <c r="BG253" s="60" t="str">
        <f>VLOOKUP(B253,[2]Analyse!$A$2:$N$255,6,0)</f>
        <v>正常</v>
      </c>
      <c r="BH253" s="60"/>
      <c r="BI253" s="54"/>
    </row>
    <row r="254" spans="1:61">
      <c r="A254" s="73"/>
      <c r="B254" s="21"/>
      <c r="C254" s="24"/>
      <c r="D254" s="24"/>
      <c r="E254" s="32"/>
      <c r="F254" s="24"/>
      <c r="G254" s="24"/>
      <c r="H254" s="49"/>
      <c r="I254" s="49"/>
      <c r="J254" s="49"/>
      <c r="K254" s="49"/>
      <c r="L254" s="49"/>
      <c r="M254" s="49"/>
      <c r="N254" s="18"/>
      <c r="O254" s="49"/>
      <c r="P254" s="49"/>
      <c r="Q254" s="49"/>
      <c r="R254" s="49"/>
      <c r="S254" s="49"/>
      <c r="T254" s="49"/>
      <c r="U254" s="18"/>
      <c r="V254" s="49"/>
      <c r="W254" s="49"/>
      <c r="X254" s="49"/>
      <c r="Y254" s="49"/>
      <c r="Z254" s="49"/>
      <c r="AA254" s="49"/>
      <c r="AB254" s="18"/>
      <c r="AC254" s="49"/>
      <c r="AD254" s="49"/>
      <c r="AE254" s="49"/>
      <c r="AF254" s="49"/>
      <c r="AG254" s="49"/>
      <c r="AH254" s="49"/>
      <c r="AI254" s="18"/>
      <c r="AJ254" s="68"/>
      <c r="AK254" s="68"/>
      <c r="AL254" s="68"/>
      <c r="AM254" s="46">
        <f>+SUM(H254:AL254)</f>
        <v>0</v>
      </c>
      <c r="AN254" s="46"/>
      <c r="AO254" s="46"/>
      <c r="AP254" s="48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54"/>
      <c r="BH254" s="60" t="str">
        <f>VLOOKUP(B253,[2]Analyse!$A$2:$N$255,5,0)</f>
        <v>GWSI-D</v>
      </c>
      <c r="BI254" s="54"/>
    </row>
    <row r="255" spans="1:61">
      <c r="A255" s="72">
        <v>126</v>
      </c>
      <c r="B255" s="21" t="s">
        <v>457</v>
      </c>
      <c r="C255" s="21" t="s">
        <v>36</v>
      </c>
      <c r="D255" s="21" t="s">
        <v>37</v>
      </c>
      <c r="E255" s="32">
        <f>VLOOKUP(B255,[1]Sheet1!$B$5:$I$226,7,0)</f>
        <v>43255</v>
      </c>
      <c r="F255" s="21" t="s">
        <v>229</v>
      </c>
      <c r="G255" s="22" t="s">
        <v>227</v>
      </c>
      <c r="H255" s="49" t="s">
        <v>848</v>
      </c>
      <c r="I255" s="49" t="s">
        <v>848</v>
      </c>
      <c r="J255" s="49" t="s">
        <v>848</v>
      </c>
      <c r="K255" s="49" t="s">
        <v>861</v>
      </c>
      <c r="L255" s="49" t="s">
        <v>870</v>
      </c>
      <c r="M255" s="49" t="s">
        <v>870</v>
      </c>
      <c r="N255" s="18" t="s">
        <v>875</v>
      </c>
      <c r="O255" s="49" t="s">
        <v>870</v>
      </c>
      <c r="P255" s="49" t="s">
        <v>878</v>
      </c>
      <c r="Q255" s="49" t="s">
        <v>878</v>
      </c>
      <c r="R255" s="49" t="s">
        <v>878</v>
      </c>
      <c r="S255" s="49" t="s">
        <v>878</v>
      </c>
      <c r="T255" s="49" t="s">
        <v>890</v>
      </c>
      <c r="U255" s="18" t="s">
        <v>896</v>
      </c>
      <c r="V255" s="49" t="s">
        <v>900</v>
      </c>
      <c r="W255" s="49" t="s">
        <v>900</v>
      </c>
      <c r="X255" s="49" t="s">
        <v>900</v>
      </c>
      <c r="Y255" s="49" t="s">
        <v>909</v>
      </c>
      <c r="Z255" s="49" t="s">
        <v>909</v>
      </c>
      <c r="AA255" s="49" t="s">
        <v>920</v>
      </c>
      <c r="AB255" s="18" t="s">
        <v>925</v>
      </c>
      <c r="AC255" s="49" t="s">
        <v>919</v>
      </c>
      <c r="AD255" s="49" t="s">
        <v>919</v>
      </c>
      <c r="AE255" s="49" t="s">
        <v>919</v>
      </c>
      <c r="AF255" s="49" t="s">
        <v>930</v>
      </c>
      <c r="AG255" s="49" t="s">
        <v>930</v>
      </c>
      <c r="AH255" s="49" t="s">
        <v>930</v>
      </c>
      <c r="AI255" s="18" t="s">
        <v>936</v>
      </c>
      <c r="AJ255" s="68" t="s">
        <v>941</v>
      </c>
      <c r="AK255" s="68"/>
      <c r="AL255" s="68"/>
      <c r="AM255" s="45">
        <f>ROUND(SUM(H255:AL255),2)</f>
        <v>0</v>
      </c>
      <c r="AN255" s="45">
        <f>COUNTIF(H255:AL255,"F")+COUNTIF(H255:AL255,"LV/F")*4/8+COUNTIF(H255:AL255,"F/2")*4/8</f>
        <v>2</v>
      </c>
      <c r="AO255" s="45">
        <f>COUNTIF(H255:AL255,"O")+COUNTIF(H255:AL255,"LV/O")*4/8+COUNTIF(H255:AL255,"O/2")*4/8</f>
        <v>0</v>
      </c>
      <c r="AP255" s="45">
        <f>COUNTIF(H255:AL255,$AP$4)</f>
        <v>23</v>
      </c>
      <c r="AQ255" s="45">
        <f>COUNTIF(H255:AL255,$AQ$4)</f>
        <v>0</v>
      </c>
      <c r="AR255" s="45">
        <f>COUNTIF(H255:AL255,$AR$4)</f>
        <v>0</v>
      </c>
      <c r="AS255" s="45">
        <f>COUNTIF(H255:AL255,"B")+COUNTIF(H255:AL255,"LV/B")*4/8+COUNTIF(H255:AL255,"B/2")*4/8</f>
        <v>0</v>
      </c>
      <c r="AT255" s="45">
        <f>COUNTIF(H255:AL255,"BL")+COUNTIF(H255:AL255,"LV/BL")*4/8+COUNTIF(H255:AL255,"BL/2")*4/8</f>
        <v>0</v>
      </c>
      <c r="AU255" s="45">
        <f>COUNTIF(H255:AL255,$AU$4)</f>
        <v>0</v>
      </c>
      <c r="AV255" s="45">
        <f>COUNTIF(H255:AL255,$AV$4)</f>
        <v>0</v>
      </c>
      <c r="AW255" s="45">
        <f>COUNTIF(H255:AL255,$AW$4)</f>
        <v>4</v>
      </c>
      <c r="AX255" s="45">
        <f>COUNTIF(H255:AL255,$AX$4)</f>
        <v>0</v>
      </c>
      <c r="AY255" s="45">
        <f>COUNTIF(H255:AL255,$AY$4)</f>
        <v>0</v>
      </c>
      <c r="AZ255" s="45">
        <f>COUNTIF(H255:AL255,$AZ$4)</f>
        <v>0</v>
      </c>
      <c r="BA255" s="45">
        <f>COUNTIF(H255:AL255,$BA$4)</f>
        <v>0</v>
      </c>
      <c r="BB255" s="45">
        <f>COUNTIF(H255:AL255,$BB$4)</f>
        <v>0</v>
      </c>
      <c r="BC255" s="45">
        <f>COUNTIF(H255:AL255,$BC$4)</f>
        <v>0</v>
      </c>
      <c r="BD255" s="45">
        <f>COUNTIF(H255:AL255,$BD$4)</f>
        <v>0</v>
      </c>
      <c r="BE255" s="45">
        <f>COUNTIF(H255:AL255,$BE$4)</f>
        <v>0</v>
      </c>
      <c r="BF255" s="45">
        <f>COUNTIF(H255:AL255,$BF$4)</f>
        <v>0</v>
      </c>
      <c r="BG255" s="60" t="str">
        <f>VLOOKUP(B255,[2]Analyse!$A$2:$N$255,6,0)</f>
        <v>正常</v>
      </c>
      <c r="BH255" s="60"/>
      <c r="BI255" s="54"/>
    </row>
    <row r="256" spans="1:61">
      <c r="A256" s="73"/>
      <c r="B256" s="21"/>
      <c r="C256" s="24"/>
      <c r="D256" s="24"/>
      <c r="E256" s="32"/>
      <c r="F256" s="24"/>
      <c r="G256" s="24"/>
      <c r="H256" s="49"/>
      <c r="I256" s="49"/>
      <c r="J256" s="49"/>
      <c r="K256" s="49"/>
      <c r="L256" s="49"/>
      <c r="M256" s="49"/>
      <c r="N256" s="18"/>
      <c r="O256" s="49"/>
      <c r="P256" s="49"/>
      <c r="Q256" s="49"/>
      <c r="R256" s="49"/>
      <c r="S256" s="49"/>
      <c r="T256" s="49"/>
      <c r="U256" s="18"/>
      <c r="V256" s="49"/>
      <c r="W256" s="49"/>
      <c r="X256" s="49"/>
      <c r="Y256" s="49"/>
      <c r="Z256" s="49"/>
      <c r="AA256" s="49"/>
      <c r="AB256" s="18"/>
      <c r="AC256" s="49"/>
      <c r="AD256" s="49"/>
      <c r="AE256" s="49"/>
      <c r="AF256" s="49"/>
      <c r="AG256" s="49"/>
      <c r="AH256" s="49"/>
      <c r="AI256" s="18"/>
      <c r="AJ256" s="68"/>
      <c r="AK256" s="68"/>
      <c r="AL256" s="68"/>
      <c r="AM256" s="46">
        <f>+SUM(H256:AL256)</f>
        <v>0</v>
      </c>
      <c r="AN256" s="46"/>
      <c r="AO256" s="46"/>
      <c r="AP256" s="48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54"/>
      <c r="BH256" s="60" t="str">
        <f>VLOOKUP(B255,[2]Analyse!$A$2:$N$255,5,0)</f>
        <v>GWOA-D</v>
      </c>
      <c r="BI256" s="54"/>
    </row>
    <row r="257" spans="1:61">
      <c r="A257" s="72">
        <v>127</v>
      </c>
      <c r="B257" s="21" t="s">
        <v>458</v>
      </c>
      <c r="C257" s="21" t="s">
        <v>36</v>
      </c>
      <c r="D257" s="21" t="s">
        <v>37</v>
      </c>
      <c r="E257" s="32">
        <f>VLOOKUP(B257,[1]Sheet1!$B$5:$I$226,7,0)</f>
        <v>43255</v>
      </c>
      <c r="F257" s="21" t="s">
        <v>418</v>
      </c>
      <c r="G257" s="22" t="s">
        <v>510</v>
      </c>
      <c r="H257" s="49" t="s">
        <v>848</v>
      </c>
      <c r="I257" s="49" t="s">
        <v>848</v>
      </c>
      <c r="J257" s="49" t="s">
        <v>848</v>
      </c>
      <c r="K257" s="49" t="s">
        <v>867</v>
      </c>
      <c r="L257" s="49" t="s">
        <v>870</v>
      </c>
      <c r="M257" s="49" t="s">
        <v>870</v>
      </c>
      <c r="N257" s="18" t="s">
        <v>870</v>
      </c>
      <c r="O257" s="49" t="s">
        <v>870</v>
      </c>
      <c r="P257" s="49" t="s">
        <v>878</v>
      </c>
      <c r="Q257" s="49" t="s">
        <v>878</v>
      </c>
      <c r="R257" s="49" t="s">
        <v>884</v>
      </c>
      <c r="S257" s="49" t="s">
        <v>878</v>
      </c>
      <c r="T257" s="49" t="s">
        <v>889</v>
      </c>
      <c r="U257" s="18" t="s">
        <v>889</v>
      </c>
      <c r="V257" s="49" t="s">
        <v>900</v>
      </c>
      <c r="W257" s="49" t="s">
        <v>900</v>
      </c>
      <c r="X257" s="49" t="s">
        <v>900</v>
      </c>
      <c r="Y257" s="49" t="s">
        <v>914</v>
      </c>
      <c r="Z257" s="49" t="s">
        <v>909</v>
      </c>
      <c r="AA257" s="49" t="s">
        <v>919</v>
      </c>
      <c r="AB257" s="18" t="s">
        <v>919</v>
      </c>
      <c r="AC257" s="49" t="s">
        <v>919</v>
      </c>
      <c r="AD257" s="49" t="s">
        <v>919</v>
      </c>
      <c r="AE257" s="49" t="s">
        <v>919</v>
      </c>
      <c r="AF257" s="49" t="s">
        <v>936</v>
      </c>
      <c r="AG257" s="49" t="s">
        <v>930</v>
      </c>
      <c r="AH257" s="49" t="s">
        <v>930</v>
      </c>
      <c r="AI257" s="18" t="s">
        <v>930</v>
      </c>
      <c r="AJ257" s="68" t="s">
        <v>941</v>
      </c>
      <c r="AK257" s="68"/>
      <c r="AL257" s="68"/>
      <c r="AM257" s="45">
        <f>ROUND(SUM(H257:AL257),2)</f>
        <v>0</v>
      </c>
      <c r="AN257" s="45">
        <f>COUNTIF(H257:AL257,"F")+COUNTIF(H257:AL257,"LV/F")*4/8+COUNTIF(H257:AL257,"F/2")*4/8</f>
        <v>0</v>
      </c>
      <c r="AO257" s="45">
        <f>COUNTIF(H257:AL257,"O")+COUNTIF(H257:AL257,"LV/O")*4/8+COUNTIF(H257:AL257,"O/2")*4/8</f>
        <v>0</v>
      </c>
      <c r="AP257" s="45">
        <f>COUNTIF(H257:AL257,$AP$4)</f>
        <v>25</v>
      </c>
      <c r="AQ257" s="45">
        <f>COUNTIF(H257:AL257,$AQ$4)</f>
        <v>0</v>
      </c>
      <c r="AR257" s="45">
        <f>COUNTIF(H257:AL257,$AR$4)</f>
        <v>0</v>
      </c>
      <c r="AS257" s="45">
        <f>COUNTIF(H257:AL257,"B")+COUNTIF(H257:AL257,"LV/B")*4/8+COUNTIF(H257:AL257,"B/2")*4/8</f>
        <v>0</v>
      </c>
      <c r="AT257" s="45">
        <f>COUNTIF(H257:AL257,"BL")+COUNTIF(H257:AL257,"LV/BL")*4/8+COUNTIF(H257:AL257,"BL/2")*4/8</f>
        <v>0</v>
      </c>
      <c r="AU257" s="45">
        <f>COUNTIF(H257:AL257,$AU$4)</f>
        <v>0</v>
      </c>
      <c r="AV257" s="45">
        <f>COUNTIF(H257:AL257,$AV$4)</f>
        <v>0</v>
      </c>
      <c r="AW257" s="45">
        <f>COUNTIF(H257:AL257,$AW$4)</f>
        <v>4</v>
      </c>
      <c r="AX257" s="45">
        <f>COUNTIF(H257:AL257,$AX$4)</f>
        <v>0</v>
      </c>
      <c r="AY257" s="45">
        <f>COUNTIF(H257:AL257,$AY$4)</f>
        <v>0</v>
      </c>
      <c r="AZ257" s="45">
        <f>COUNTIF(H257:AL257,$AZ$4)</f>
        <v>0</v>
      </c>
      <c r="BA257" s="45">
        <f>COUNTIF(H257:AL257,$BA$4)</f>
        <v>0</v>
      </c>
      <c r="BB257" s="45">
        <f>COUNTIF(H257:AL257,$BB$4)</f>
        <v>0</v>
      </c>
      <c r="BC257" s="45">
        <f>COUNTIF(H257:AL257,$BC$4)</f>
        <v>0</v>
      </c>
      <c r="BD257" s="45">
        <f>COUNTIF(H257:AL257,$BD$4)</f>
        <v>0</v>
      </c>
      <c r="BE257" s="45">
        <f>COUNTIF(H257:AL257,$BE$4)</f>
        <v>0</v>
      </c>
      <c r="BF257" s="45">
        <f>COUNTIF(H257:AL257,$BF$4)</f>
        <v>0</v>
      </c>
      <c r="BG257" s="60" t="str">
        <f>VLOOKUP(B257,[2]Analyse!$A$2:$N$255,6,0)</f>
        <v>正常</v>
      </c>
      <c r="BH257" s="60"/>
      <c r="BI257" s="54"/>
    </row>
    <row r="258" spans="1:61">
      <c r="A258" s="73"/>
      <c r="B258" s="21"/>
      <c r="C258" s="24"/>
      <c r="D258" s="24"/>
      <c r="E258" s="32"/>
      <c r="F258" s="24"/>
      <c r="G258" s="24"/>
      <c r="H258" s="49">
        <v>5.5</v>
      </c>
      <c r="I258" s="49">
        <v>5.5</v>
      </c>
      <c r="J258" s="49">
        <v>5.5</v>
      </c>
      <c r="K258" s="49"/>
      <c r="L258" s="49">
        <v>5.5</v>
      </c>
      <c r="M258" s="49">
        <v>5.5</v>
      </c>
      <c r="N258" s="18">
        <v>5.5</v>
      </c>
      <c r="O258" s="49">
        <v>5.5</v>
      </c>
      <c r="P258" s="49">
        <v>5.5</v>
      </c>
      <c r="Q258" s="49">
        <v>5.5</v>
      </c>
      <c r="R258" s="49"/>
      <c r="S258" s="49">
        <v>5.5</v>
      </c>
      <c r="T258" s="49">
        <v>5.5</v>
      </c>
      <c r="U258" s="18">
        <v>5.5</v>
      </c>
      <c r="V258" s="49">
        <v>5.5</v>
      </c>
      <c r="W258" s="49">
        <v>5.5</v>
      </c>
      <c r="X258" s="49">
        <v>5.5</v>
      </c>
      <c r="Y258" s="49"/>
      <c r="Z258" s="49">
        <v>5.5</v>
      </c>
      <c r="AA258" s="49">
        <v>5.5</v>
      </c>
      <c r="AB258" s="18">
        <v>5.5</v>
      </c>
      <c r="AC258" s="49">
        <v>5.5</v>
      </c>
      <c r="AD258" s="49">
        <v>5.5</v>
      </c>
      <c r="AE258" s="49">
        <v>5.5</v>
      </c>
      <c r="AF258" s="49"/>
      <c r="AG258" s="49">
        <v>5.5</v>
      </c>
      <c r="AH258" s="49">
        <v>5.5</v>
      </c>
      <c r="AI258" s="18">
        <v>5.5</v>
      </c>
      <c r="AJ258" s="68">
        <v>5.5</v>
      </c>
      <c r="AK258" s="68"/>
      <c r="AL258" s="68"/>
      <c r="AM258" s="46">
        <f>+SUM(H258:AL258)</f>
        <v>137.5</v>
      </c>
      <c r="AN258" s="46"/>
      <c r="AO258" s="46"/>
      <c r="AP258" s="48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54"/>
      <c r="BH258" s="60" t="str">
        <f>VLOOKUP(B257,[2]Analyse!$A$2:$N$255,5,0)</f>
        <v>N</v>
      </c>
      <c r="BI258" s="54"/>
    </row>
    <row r="259" spans="1:61">
      <c r="A259" s="72">
        <v>128</v>
      </c>
      <c r="B259" s="21" t="s">
        <v>459</v>
      </c>
      <c r="C259" s="21" t="s">
        <v>36</v>
      </c>
      <c r="D259" s="21" t="s">
        <v>37</v>
      </c>
      <c r="E259" s="32">
        <f>VLOOKUP(B259,[1]Sheet1!$B$5:$I$226,7,0)</f>
        <v>43255</v>
      </c>
      <c r="F259" s="21" t="s">
        <v>419</v>
      </c>
      <c r="G259" s="22" t="s">
        <v>511</v>
      </c>
      <c r="H259" s="49" t="s">
        <v>848</v>
      </c>
      <c r="I259" s="49" t="s">
        <v>848</v>
      </c>
      <c r="J259" s="49" t="s">
        <v>850</v>
      </c>
      <c r="K259" s="49" t="s">
        <v>861</v>
      </c>
      <c r="L259" s="49" t="s">
        <v>870</v>
      </c>
      <c r="M259" s="49" t="s">
        <v>870</v>
      </c>
      <c r="N259" s="18" t="s">
        <v>875</v>
      </c>
      <c r="O259" s="49" t="s">
        <v>870</v>
      </c>
      <c r="P259" s="49" t="s">
        <v>878</v>
      </c>
      <c r="Q259" s="49" t="s">
        <v>878</v>
      </c>
      <c r="R259" s="49" t="s">
        <v>878</v>
      </c>
      <c r="S259" s="49" t="s">
        <v>878</v>
      </c>
      <c r="T259" s="49" t="s">
        <v>889</v>
      </c>
      <c r="U259" s="18" t="s">
        <v>896</v>
      </c>
      <c r="V259" s="49" t="s">
        <v>900</v>
      </c>
      <c r="W259" s="49" t="s">
        <v>900</v>
      </c>
      <c r="X259" s="49" t="s">
        <v>900</v>
      </c>
      <c r="Y259" s="49" t="s">
        <v>909</v>
      </c>
      <c r="Z259" s="49" t="s">
        <v>909</v>
      </c>
      <c r="AA259" s="49" t="s">
        <v>919</v>
      </c>
      <c r="AB259" s="18" t="s">
        <v>925</v>
      </c>
      <c r="AC259" s="49" t="s">
        <v>920</v>
      </c>
      <c r="AD259" s="49" t="s">
        <v>918</v>
      </c>
      <c r="AE259" s="49" t="s">
        <v>919</v>
      </c>
      <c r="AF259" s="49" t="s">
        <v>930</v>
      </c>
      <c r="AG259" s="49" t="s">
        <v>930</v>
      </c>
      <c r="AH259" s="49" t="s">
        <v>930</v>
      </c>
      <c r="AI259" s="18" t="s">
        <v>936</v>
      </c>
      <c r="AJ259" s="68" t="s">
        <v>942</v>
      </c>
      <c r="AK259" s="68"/>
      <c r="AL259" s="68"/>
      <c r="AM259" s="45">
        <f>ROUND(SUM(H259:AL259),2)</f>
        <v>0</v>
      </c>
      <c r="AN259" s="45">
        <f>COUNTIF(H259:AL259,"F")+COUNTIF(H259:AL259,"LV/F")*4/8+COUNTIF(H259:AL259,"F/2")*4/8</f>
        <v>3</v>
      </c>
      <c r="AO259" s="45">
        <f>COUNTIF(H259:AL259,"O")+COUNTIF(H259:AL259,"LV/O")*4/8+COUNTIF(H259:AL259,"O/2")*4/8</f>
        <v>0</v>
      </c>
      <c r="AP259" s="45">
        <f>COUNTIF(H259:AL259,$AP$4)+4/8+4/8</f>
        <v>22</v>
      </c>
      <c r="AQ259" s="45">
        <f>COUNTIF(H259:AL259,$AQ$4)</f>
        <v>0</v>
      </c>
      <c r="AR259" s="45">
        <f>COUNTIF(H259:AL259,$AR$4)</f>
        <v>0</v>
      </c>
      <c r="AS259" s="45">
        <f>COUNTIF(H259:AL259,"B")+COUNTIF(H259:AL259,"LV/B")*4/8+COUNTIF(H259:AL259,"B/2")*4/8</f>
        <v>0</v>
      </c>
      <c r="AT259" s="45">
        <f>COUNTIF(H259:AL259,"BL")+COUNTIF(H259:AL259,"LV/BL")*4/8+COUNTIF(H259:AL259,"BL/2")*4/8</f>
        <v>0</v>
      </c>
      <c r="AU259" s="45">
        <f>COUNTIF(H259:AL259,$AU$4)</f>
        <v>0</v>
      </c>
      <c r="AV259" s="45">
        <f>COUNTIF(H259:AL259,$AV$4)</f>
        <v>0</v>
      </c>
      <c r="AW259" s="45">
        <f>COUNTIF(H259:AL259,$AW$4)</f>
        <v>4</v>
      </c>
      <c r="AX259" s="45">
        <f>COUNTIF(H259:AL259,$AX$4)</f>
        <v>0</v>
      </c>
      <c r="AY259" s="45">
        <f>COUNTIF(H259:AL259,$AY$4)</f>
        <v>0</v>
      </c>
      <c r="AZ259" s="45">
        <f>COUNTIF(H259:AL259,$AZ$4)</f>
        <v>0</v>
      </c>
      <c r="BA259" s="45">
        <f>COUNTIF(H259:AL259,$BA$4)</f>
        <v>0</v>
      </c>
      <c r="BB259" s="45">
        <f>COUNTIF(H259:AL259,$BB$4)</f>
        <v>0</v>
      </c>
      <c r="BC259" s="45">
        <f>COUNTIF(H259:AL259,$BC$4)</f>
        <v>0</v>
      </c>
      <c r="BD259" s="45">
        <f>COUNTIF(H259:AL259,$BD$4)</f>
        <v>0</v>
      </c>
      <c r="BE259" s="45">
        <f>COUNTIF(H259:AL259,$BE$4)</f>
        <v>0</v>
      </c>
      <c r="BF259" s="45">
        <f>COUNTIF(H259:AL259,$BF$4)</f>
        <v>0</v>
      </c>
      <c r="BG259" s="60" t="str">
        <f>VLOOKUP(B259,[2]Analyse!$A$2:$N$255,6,0)</f>
        <v>LV/F</v>
      </c>
      <c r="BH259" s="60"/>
      <c r="BI259" s="54"/>
    </row>
    <row r="260" spans="1:61">
      <c r="A260" s="73"/>
      <c r="B260" s="21"/>
      <c r="C260" s="24"/>
      <c r="D260" s="24"/>
      <c r="E260" s="32"/>
      <c r="F260" s="24"/>
      <c r="G260" s="24"/>
      <c r="H260" s="49"/>
      <c r="I260" s="49"/>
      <c r="J260" s="49"/>
      <c r="K260" s="49"/>
      <c r="L260" s="49"/>
      <c r="M260" s="49"/>
      <c r="N260" s="18"/>
      <c r="O260" s="49"/>
      <c r="P260" s="49"/>
      <c r="Q260" s="49"/>
      <c r="R260" s="49"/>
      <c r="S260" s="49"/>
      <c r="T260" s="49"/>
      <c r="U260" s="18"/>
      <c r="V260" s="49"/>
      <c r="W260" s="49"/>
      <c r="X260" s="49"/>
      <c r="Y260" s="49"/>
      <c r="Z260" s="49"/>
      <c r="AA260" s="49"/>
      <c r="AB260" s="18"/>
      <c r="AC260" s="49"/>
      <c r="AD260" s="49"/>
      <c r="AE260" s="49"/>
      <c r="AF260" s="49"/>
      <c r="AG260" s="49"/>
      <c r="AH260" s="49"/>
      <c r="AI260" s="18"/>
      <c r="AJ260" s="68"/>
      <c r="AK260" s="68"/>
      <c r="AL260" s="68"/>
      <c r="AM260" s="46">
        <f>+SUM(H260:AL260)</f>
        <v>0</v>
      </c>
      <c r="AN260" s="46"/>
      <c r="AO260" s="46"/>
      <c r="AP260" s="48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54"/>
      <c r="BH260" s="60" t="str">
        <f>VLOOKUP(B259,[2]Analyse!$A$2:$N$255,5,0)</f>
        <v>隨縣班</v>
      </c>
      <c r="BI260" s="54"/>
    </row>
    <row r="261" spans="1:61">
      <c r="A261" s="72">
        <v>129</v>
      </c>
      <c r="B261" s="21" t="s">
        <v>460</v>
      </c>
      <c r="C261" s="21" t="s">
        <v>36</v>
      </c>
      <c r="D261" s="21" t="s">
        <v>37</v>
      </c>
      <c r="E261" s="32">
        <f>VLOOKUP(B261,[1]Sheet1!$B$5:$I$226,7,0)</f>
        <v>43255</v>
      </c>
      <c r="F261" s="21" t="s">
        <v>420</v>
      </c>
      <c r="G261" s="22" t="s">
        <v>512</v>
      </c>
      <c r="H261" s="49" t="s">
        <v>850</v>
      </c>
      <c r="I261" s="49" t="s">
        <v>848</v>
      </c>
      <c r="J261" s="49" t="s">
        <v>848</v>
      </c>
      <c r="K261" s="49" t="s">
        <v>861</v>
      </c>
      <c r="L261" s="49" t="s">
        <v>870</v>
      </c>
      <c r="M261" s="49" t="s">
        <v>870</v>
      </c>
      <c r="N261" s="18" t="s">
        <v>875</v>
      </c>
      <c r="O261" s="49" t="s">
        <v>870</v>
      </c>
      <c r="P261" s="49" t="s">
        <v>878</v>
      </c>
      <c r="Q261" s="49" t="s">
        <v>878</v>
      </c>
      <c r="R261" s="49" t="s">
        <v>878</v>
      </c>
      <c r="S261" s="49" t="s">
        <v>878</v>
      </c>
      <c r="T261" s="49" t="s">
        <v>889</v>
      </c>
      <c r="U261" s="18" t="s">
        <v>896</v>
      </c>
      <c r="V261" s="49" t="s">
        <v>900</v>
      </c>
      <c r="W261" s="49" t="s">
        <v>900</v>
      </c>
      <c r="X261" s="49" t="s">
        <v>900</v>
      </c>
      <c r="Y261" s="49" t="s">
        <v>909</v>
      </c>
      <c r="Z261" s="49" t="s">
        <v>909</v>
      </c>
      <c r="AA261" s="49" t="s">
        <v>919</v>
      </c>
      <c r="AB261" s="18" t="s">
        <v>925</v>
      </c>
      <c r="AC261" s="49" t="s">
        <v>919</v>
      </c>
      <c r="AD261" s="49" t="s">
        <v>919</v>
      </c>
      <c r="AE261" s="49" t="s">
        <v>919</v>
      </c>
      <c r="AF261" s="49" t="s">
        <v>930</v>
      </c>
      <c r="AG261" s="49" t="s">
        <v>930</v>
      </c>
      <c r="AH261" s="49" t="s">
        <v>930</v>
      </c>
      <c r="AI261" s="18" t="s">
        <v>936</v>
      </c>
      <c r="AJ261" s="68" t="s">
        <v>941</v>
      </c>
      <c r="AK261" s="68"/>
      <c r="AL261" s="68"/>
      <c r="AM261" s="45">
        <f>ROUND(SUM(H261:AL261),2)</f>
        <v>0</v>
      </c>
      <c r="AN261" s="45">
        <f>COUNTIF(H261:AL261,"F")+COUNTIF(H261:AL261,"LV/F")*4/8+COUNTIF(H261:AL261,"F/2")*4/8</f>
        <v>1</v>
      </c>
      <c r="AO261" s="45">
        <f>COUNTIF(H261:AL261,"O")+COUNTIF(H261:AL261,"LV/O")*4/8+COUNTIF(H261:AL261,"O/2")*4/8</f>
        <v>0</v>
      </c>
      <c r="AP261" s="45">
        <f>COUNTIF(H261:AL261,$AP$4)</f>
        <v>24</v>
      </c>
      <c r="AQ261" s="45">
        <f>COUNTIF(H261:AL261,$AQ$4)</f>
        <v>0</v>
      </c>
      <c r="AR261" s="45">
        <f>COUNTIF(H261:AL261,$AR$4)</f>
        <v>0</v>
      </c>
      <c r="AS261" s="45">
        <f>COUNTIF(H261:AL261,"B")+COUNTIF(H261:AL261,"LV/B")*4/8+COUNTIF(H261:AL261,"B/2")*4/8</f>
        <v>0</v>
      </c>
      <c r="AT261" s="45">
        <f>COUNTIF(H261:AL261,"BL")+COUNTIF(H261:AL261,"LV/BL")*4/8+COUNTIF(H261:AL261,"BL/2")*4/8</f>
        <v>0</v>
      </c>
      <c r="AU261" s="45">
        <f>COUNTIF(H261:AL261,$AU$4)</f>
        <v>0</v>
      </c>
      <c r="AV261" s="45">
        <f>COUNTIF(H261:AL261,$AV$4)</f>
        <v>0</v>
      </c>
      <c r="AW261" s="45">
        <f>COUNTIF(H261:AL261,$AW$4)</f>
        <v>4</v>
      </c>
      <c r="AX261" s="45">
        <f>COUNTIF(H261:AL261,$AX$4)</f>
        <v>0</v>
      </c>
      <c r="AY261" s="45">
        <f>COUNTIF(H261:AL261,$AY$4)</f>
        <v>0</v>
      </c>
      <c r="AZ261" s="45">
        <f>COUNTIF(H261:AL261,$AZ$4)</f>
        <v>0</v>
      </c>
      <c r="BA261" s="45">
        <f>COUNTIF(H261:AL261,$BA$4)</f>
        <v>0</v>
      </c>
      <c r="BB261" s="45">
        <f>COUNTIF(H261:AL261,$BB$4)</f>
        <v>0</v>
      </c>
      <c r="BC261" s="45">
        <f>COUNTIF(H261:AL261,$BC$4)</f>
        <v>0</v>
      </c>
      <c r="BD261" s="45">
        <f>COUNTIF(H261:AL261,$BD$4)</f>
        <v>0</v>
      </c>
      <c r="BE261" s="45">
        <f>COUNTIF(H261:AL261,$BE$4)</f>
        <v>0</v>
      </c>
      <c r="BF261" s="45">
        <f>COUNTIF(H261:AL261,$BF$4)</f>
        <v>0</v>
      </c>
      <c r="BG261" s="60" t="str">
        <f>VLOOKUP(B261,[2]Analyse!$A$2:$N$255,6,0)</f>
        <v>正常</v>
      </c>
      <c r="BH261" s="60"/>
      <c r="BI261" s="54"/>
    </row>
    <row r="262" spans="1:61">
      <c r="A262" s="73"/>
      <c r="B262" s="21"/>
      <c r="C262" s="24"/>
      <c r="D262" s="24"/>
      <c r="E262" s="32"/>
      <c r="F262" s="24"/>
      <c r="G262" s="24"/>
      <c r="H262" s="49"/>
      <c r="I262" s="49"/>
      <c r="J262" s="49"/>
      <c r="K262" s="49"/>
      <c r="L262" s="49"/>
      <c r="M262" s="49"/>
      <c r="N262" s="18"/>
      <c r="O262" s="49"/>
      <c r="P262" s="49"/>
      <c r="Q262" s="49"/>
      <c r="R262" s="49"/>
      <c r="S262" s="49"/>
      <c r="T262" s="49"/>
      <c r="U262" s="18"/>
      <c r="V262" s="49"/>
      <c r="W262" s="49"/>
      <c r="X262" s="49"/>
      <c r="Y262" s="49"/>
      <c r="Z262" s="49"/>
      <c r="AA262" s="49"/>
      <c r="AB262" s="18"/>
      <c r="AC262" s="49"/>
      <c r="AD262" s="49"/>
      <c r="AE262" s="49"/>
      <c r="AF262" s="49"/>
      <c r="AG262" s="49"/>
      <c r="AH262" s="49"/>
      <c r="AI262" s="18"/>
      <c r="AJ262" s="68"/>
      <c r="AK262" s="68"/>
      <c r="AL262" s="68"/>
      <c r="AM262" s="46">
        <f>+SUM(H262:AL262)</f>
        <v>0</v>
      </c>
      <c r="AN262" s="46"/>
      <c r="AO262" s="46"/>
      <c r="AP262" s="48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54"/>
      <c r="BH262" s="60" t="str">
        <f>VLOOKUP(B261,[2]Analyse!$A$2:$N$255,5,0)</f>
        <v>GWOA-D</v>
      </c>
      <c r="BI262" s="54"/>
    </row>
    <row r="263" spans="1:61">
      <c r="A263" s="72">
        <v>130</v>
      </c>
      <c r="B263" s="21" t="s">
        <v>461</v>
      </c>
      <c r="C263" s="21" t="s">
        <v>36</v>
      </c>
      <c r="D263" s="21" t="s">
        <v>37</v>
      </c>
      <c r="E263" s="32" t="str">
        <f>VLOOKUP(B263,[1]Sheet1!$B$5:$I$226,7,0)</f>
        <v>2018/03/06</v>
      </c>
      <c r="F263" s="21" t="s">
        <v>421</v>
      </c>
      <c r="G263" s="22" t="s">
        <v>513</v>
      </c>
      <c r="H263" s="49" t="s">
        <v>848</v>
      </c>
      <c r="I263" s="49" t="s">
        <v>848</v>
      </c>
      <c r="J263" s="49" t="s">
        <v>848</v>
      </c>
      <c r="K263" s="49" t="s">
        <v>861</v>
      </c>
      <c r="L263" s="49" t="s">
        <v>875</v>
      </c>
      <c r="M263" s="49" t="s">
        <v>870</v>
      </c>
      <c r="N263" s="18" t="s">
        <v>870</v>
      </c>
      <c r="O263" s="49" t="s">
        <v>870</v>
      </c>
      <c r="P263" s="49" t="s">
        <v>878</v>
      </c>
      <c r="Q263" s="49" t="s">
        <v>878</v>
      </c>
      <c r="R263" s="49" t="s">
        <v>878</v>
      </c>
      <c r="S263" s="49" t="s">
        <v>884</v>
      </c>
      <c r="T263" s="49" t="s">
        <v>889</v>
      </c>
      <c r="U263" s="18" t="s">
        <v>889</v>
      </c>
      <c r="V263" s="49" t="s">
        <v>900</v>
      </c>
      <c r="W263" s="49" t="s">
        <v>900</v>
      </c>
      <c r="X263" s="49" t="s">
        <v>900</v>
      </c>
      <c r="Y263" s="49" t="s">
        <v>909</v>
      </c>
      <c r="Z263" s="49" t="s">
        <v>914</v>
      </c>
      <c r="AA263" s="49" t="s">
        <v>919</v>
      </c>
      <c r="AB263" s="18" t="s">
        <v>919</v>
      </c>
      <c r="AC263" s="49" t="s">
        <v>919</v>
      </c>
      <c r="AD263" s="49" t="s">
        <v>919</v>
      </c>
      <c r="AE263" s="49" t="s">
        <v>919</v>
      </c>
      <c r="AF263" s="49" t="s">
        <v>930</v>
      </c>
      <c r="AG263" s="49" t="s">
        <v>936</v>
      </c>
      <c r="AH263" s="49" t="s">
        <v>930</v>
      </c>
      <c r="AI263" s="18" t="s">
        <v>930</v>
      </c>
      <c r="AJ263" s="68" t="s">
        <v>941</v>
      </c>
      <c r="AK263" s="68"/>
      <c r="AL263" s="68"/>
      <c r="AM263" s="45">
        <f>ROUND(SUM(H263:AL263),2)</f>
        <v>0</v>
      </c>
      <c r="AN263" s="45">
        <f>COUNTIF(H263:AL263,"F")+COUNTIF(H263:AL263,"LV/F")*4/8+COUNTIF(H263:AL263,"F/2")*4/8</f>
        <v>0</v>
      </c>
      <c r="AO263" s="45">
        <f>COUNTIF(H263:AL263,"O")+COUNTIF(H263:AL263,"LV/O")*4/8+COUNTIF(H263:AL263,"O/2")*4/8</f>
        <v>0</v>
      </c>
      <c r="AP263" s="45">
        <f>COUNTIF(H263:AL263,$AP$4)</f>
        <v>25</v>
      </c>
      <c r="AQ263" s="45">
        <f>COUNTIF(H263:AL263,$AQ$4)</f>
        <v>0</v>
      </c>
      <c r="AR263" s="45">
        <f>COUNTIF(H263:AL263,$AR$4)</f>
        <v>0</v>
      </c>
      <c r="AS263" s="45">
        <f>COUNTIF(H263:AL263,"B")+COUNTIF(H263:AL263,"LV/B")*4/8+COUNTIF(H263:AL263,"B/2")*4/8</f>
        <v>0</v>
      </c>
      <c r="AT263" s="45">
        <f>COUNTIF(H263:AL263,"BL")+COUNTIF(H263:AL263,"LV/BL")*4/8+COUNTIF(H263:AL263,"BL/2")*4/8</f>
        <v>0</v>
      </c>
      <c r="AU263" s="45">
        <f>COUNTIF(H263:AL263,$AU$4)</f>
        <v>0</v>
      </c>
      <c r="AV263" s="45">
        <f>COUNTIF(H263:AL263,$AV$4)</f>
        <v>0</v>
      </c>
      <c r="AW263" s="45">
        <f>COUNTIF(H263:AL263,$AW$4)</f>
        <v>4</v>
      </c>
      <c r="AX263" s="45">
        <f>COUNTIF(H263:AL263,$AX$4)</f>
        <v>0</v>
      </c>
      <c r="AY263" s="45">
        <f>COUNTIF(H263:AL263,$AY$4)</f>
        <v>0</v>
      </c>
      <c r="AZ263" s="45">
        <f>COUNTIF(H263:AL263,$AZ$4)</f>
        <v>0</v>
      </c>
      <c r="BA263" s="45">
        <f>COUNTIF(H263:AL263,$BA$4)</f>
        <v>0</v>
      </c>
      <c r="BB263" s="45">
        <f>COUNTIF(H263:AL263,$BB$4)</f>
        <v>0</v>
      </c>
      <c r="BC263" s="45">
        <f>COUNTIF(H263:AL263,$BC$4)</f>
        <v>0</v>
      </c>
      <c r="BD263" s="45">
        <f>COUNTIF(H263:AL263,$BD$4)</f>
        <v>0</v>
      </c>
      <c r="BE263" s="45">
        <f>COUNTIF(H263:AL263,$BE$4)</f>
        <v>0</v>
      </c>
      <c r="BF263" s="45">
        <f>COUNTIF(H263:AL263,$BF$4)</f>
        <v>0</v>
      </c>
      <c r="BG263" s="60" t="str">
        <f>VLOOKUP(B263,[2]Analyse!$A$2:$N$255,6,0)</f>
        <v>正常</v>
      </c>
      <c r="BH263" s="60"/>
      <c r="BI263" s="54"/>
    </row>
    <row r="264" spans="1:61" ht="13.5" customHeight="1">
      <c r="A264" s="73"/>
      <c r="B264" s="21"/>
      <c r="C264" s="24"/>
      <c r="D264" s="24"/>
      <c r="E264" s="32"/>
      <c r="F264" s="24"/>
      <c r="G264" s="24"/>
      <c r="H264" s="49"/>
      <c r="I264" s="49"/>
      <c r="J264" s="49"/>
      <c r="K264" s="49"/>
      <c r="L264" s="49"/>
      <c r="M264" s="49"/>
      <c r="N264" s="18"/>
      <c r="O264" s="49"/>
      <c r="P264" s="49"/>
      <c r="Q264" s="49"/>
      <c r="R264" s="49"/>
      <c r="S264" s="49"/>
      <c r="T264" s="49"/>
      <c r="U264" s="18"/>
      <c r="V264" s="49"/>
      <c r="W264" s="49"/>
      <c r="X264" s="49"/>
      <c r="Y264" s="49"/>
      <c r="Z264" s="49"/>
      <c r="AA264" s="49"/>
      <c r="AB264" s="18"/>
      <c r="AC264" s="49"/>
      <c r="AD264" s="49"/>
      <c r="AE264" s="49"/>
      <c r="AF264" s="49"/>
      <c r="AG264" s="49"/>
      <c r="AH264" s="49"/>
      <c r="AI264" s="18"/>
      <c r="AJ264" s="68"/>
      <c r="AK264" s="68"/>
      <c r="AL264" s="68"/>
      <c r="AM264" s="46">
        <f>+SUM(H264:AL264)</f>
        <v>0</v>
      </c>
      <c r="AN264" s="46"/>
      <c r="AO264" s="46"/>
      <c r="AP264" s="48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54"/>
      <c r="BH264" s="60" t="str">
        <f>VLOOKUP(B263,[2]Analyse!$A$2:$N$255,5,0)</f>
        <v>GWSI-D</v>
      </c>
      <c r="BI264" s="54"/>
    </row>
    <row r="265" spans="1:61">
      <c r="A265" s="72">
        <v>131</v>
      </c>
      <c r="B265" s="21" t="s">
        <v>462</v>
      </c>
      <c r="C265" s="21" t="s">
        <v>36</v>
      </c>
      <c r="D265" s="21" t="s">
        <v>37</v>
      </c>
      <c r="E265" s="32">
        <f>VLOOKUP(B265,[1]Sheet1!$B$5:$I$226,7,0)</f>
        <v>43451</v>
      </c>
      <c r="F265" s="21" t="s">
        <v>422</v>
      </c>
      <c r="G265" s="22" t="s">
        <v>514</v>
      </c>
      <c r="H265" s="49" t="s">
        <v>848</v>
      </c>
      <c r="I265" s="49" t="s">
        <v>848</v>
      </c>
      <c r="J265" s="49" t="s">
        <v>848</v>
      </c>
      <c r="K265" s="49" t="s">
        <v>861</v>
      </c>
      <c r="L265" s="49" t="s">
        <v>870</v>
      </c>
      <c r="M265" s="49" t="s">
        <v>870</v>
      </c>
      <c r="N265" s="18" t="s">
        <v>875</v>
      </c>
      <c r="O265" s="49" t="s">
        <v>870</v>
      </c>
      <c r="P265" s="49" t="s">
        <v>878</v>
      </c>
      <c r="Q265" s="49" t="s">
        <v>880</v>
      </c>
      <c r="R265" s="49" t="s">
        <v>878</v>
      </c>
      <c r="S265" s="49" t="s">
        <v>878</v>
      </c>
      <c r="T265" s="49" t="s">
        <v>889</v>
      </c>
      <c r="U265" s="18" t="s">
        <v>896</v>
      </c>
      <c r="V265" s="49" t="s">
        <v>900</v>
      </c>
      <c r="W265" s="49" t="s">
        <v>900</v>
      </c>
      <c r="X265" s="49" t="s">
        <v>900</v>
      </c>
      <c r="Y265" s="49" t="s">
        <v>909</v>
      </c>
      <c r="Z265" s="49" t="s">
        <v>909</v>
      </c>
      <c r="AA265" s="49" t="s">
        <v>919</v>
      </c>
      <c r="AB265" s="18" t="s">
        <v>925</v>
      </c>
      <c r="AC265" s="49" t="s">
        <v>919</v>
      </c>
      <c r="AD265" s="49" t="s">
        <v>919</v>
      </c>
      <c r="AE265" s="49" t="s">
        <v>919</v>
      </c>
      <c r="AF265" s="49" t="s">
        <v>930</v>
      </c>
      <c r="AG265" s="49" t="s">
        <v>930</v>
      </c>
      <c r="AH265" s="49" t="s">
        <v>930</v>
      </c>
      <c r="AI265" s="18" t="s">
        <v>936</v>
      </c>
      <c r="AJ265" s="68" t="s">
        <v>941</v>
      </c>
      <c r="AK265" s="68"/>
      <c r="AL265" s="68"/>
      <c r="AM265" s="45">
        <f>ROUND(SUM(H265:AL265),2)</f>
        <v>0</v>
      </c>
      <c r="AN265" s="45">
        <f>COUNTIF(H265:AL265,"F")+COUNTIF(H265:AL265,"LV/F")*4/8+COUNTIF(H265:AL265,"F/2")*4/8</f>
        <v>1</v>
      </c>
      <c r="AO265" s="45">
        <f>COUNTIF(H265:AL265,"O")+COUNTIF(H265:AL265,"LV/O")*4/8+COUNTIF(H265:AL265,"O/2")*4/8</f>
        <v>0</v>
      </c>
      <c r="AP265" s="45">
        <f>COUNTIF(H265:AL265,$AP$4)</f>
        <v>24</v>
      </c>
      <c r="AQ265" s="45">
        <f>COUNTIF(H265:AL265,$AQ$4)</f>
        <v>0</v>
      </c>
      <c r="AR265" s="45">
        <f>COUNTIF(H265:AL265,$AR$4)</f>
        <v>0</v>
      </c>
      <c r="AS265" s="45">
        <f>COUNTIF(H265:AL265,"B")+COUNTIF(H265:AL265,"LV/B")*4/8+COUNTIF(H265:AL265,"B/2")*4/8</f>
        <v>0</v>
      </c>
      <c r="AT265" s="45">
        <f>COUNTIF(H265:AL265,"BL")+COUNTIF(H265:AL265,"LV/BL")*4/8+COUNTIF(H265:AL265,"BL/2")*4/8</f>
        <v>0</v>
      </c>
      <c r="AU265" s="45">
        <f>COUNTIF(H265:AL265,$AU$4)</f>
        <v>0</v>
      </c>
      <c r="AV265" s="45">
        <f>COUNTIF(H265:AL265,$AV$4)</f>
        <v>0</v>
      </c>
      <c r="AW265" s="45">
        <f>COUNTIF(H265:AL265,$AW$4)</f>
        <v>4</v>
      </c>
      <c r="AX265" s="45">
        <f>COUNTIF(H265:AL265,$AX$4)</f>
        <v>0</v>
      </c>
      <c r="AY265" s="45">
        <f>COUNTIF(H265:AL265,$AY$4)</f>
        <v>0</v>
      </c>
      <c r="AZ265" s="45">
        <f>COUNTIF(H265:AL265,$AZ$4)</f>
        <v>0</v>
      </c>
      <c r="BA265" s="45">
        <f>COUNTIF(H265:AL265,$BA$4)</f>
        <v>0</v>
      </c>
      <c r="BB265" s="45">
        <f>COUNTIF(H265:AL265,$BB$4)</f>
        <v>0</v>
      </c>
      <c r="BC265" s="45">
        <f>COUNTIF(H265:AL265,$BC$4)</f>
        <v>0</v>
      </c>
      <c r="BD265" s="45">
        <f>COUNTIF(H265:AL265,$BD$4)</f>
        <v>0</v>
      </c>
      <c r="BE265" s="45">
        <f>COUNTIF(H265:AL265,$BE$4)</f>
        <v>0</v>
      </c>
      <c r="BF265" s="45">
        <f>COUNTIF(H265:AL265,$BF$4)</f>
        <v>0</v>
      </c>
      <c r="BG265" s="60" t="str">
        <f>VLOOKUP(B265,[2]Analyse!$A$2:$N$255,6,0)</f>
        <v>正常</v>
      </c>
      <c r="BH265" s="60"/>
      <c r="BI265" s="54"/>
    </row>
    <row r="266" spans="1:61">
      <c r="A266" s="73"/>
      <c r="B266" s="21"/>
      <c r="C266" s="24"/>
      <c r="D266" s="24"/>
      <c r="E266" s="32"/>
      <c r="F266" s="24"/>
      <c r="G266" s="24"/>
      <c r="H266" s="49"/>
      <c r="I266" s="49"/>
      <c r="J266" s="49"/>
      <c r="K266" s="49"/>
      <c r="L266" s="49"/>
      <c r="M266" s="49"/>
      <c r="N266" s="18"/>
      <c r="O266" s="49"/>
      <c r="P266" s="49"/>
      <c r="Q266" s="49"/>
      <c r="R266" s="49"/>
      <c r="S266" s="49"/>
      <c r="T266" s="49"/>
      <c r="U266" s="18"/>
      <c r="V266" s="49"/>
      <c r="W266" s="49"/>
      <c r="X266" s="49"/>
      <c r="Y266" s="49"/>
      <c r="Z266" s="49"/>
      <c r="AA266" s="49"/>
      <c r="AB266" s="18"/>
      <c r="AC266" s="49"/>
      <c r="AD266" s="49"/>
      <c r="AE266" s="49"/>
      <c r="AF266" s="49"/>
      <c r="AG266" s="49"/>
      <c r="AH266" s="49"/>
      <c r="AI266" s="18"/>
      <c r="AJ266" s="68"/>
      <c r="AK266" s="68"/>
      <c r="AL266" s="68"/>
      <c r="AM266" s="46">
        <f>+SUM(H266:AL266)</f>
        <v>0</v>
      </c>
      <c r="AN266" s="46"/>
      <c r="AO266" s="46"/>
      <c r="AP266" s="48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54"/>
      <c r="BH266" s="60" t="str">
        <f>VLOOKUP(B265,[2]Analyse!$A$2:$N$255,5,0)</f>
        <v>隨縣班</v>
      </c>
      <c r="BI266" s="54"/>
    </row>
    <row r="267" spans="1:61">
      <c r="A267" s="72">
        <v>132</v>
      </c>
      <c r="B267" s="21" t="s">
        <v>463</v>
      </c>
      <c r="C267" s="21" t="s">
        <v>36</v>
      </c>
      <c r="D267" s="21" t="s">
        <v>37</v>
      </c>
      <c r="E267" s="32" t="str">
        <f>VLOOKUP(B267,[1]Sheet1!$B$5:$I$226,7,0)</f>
        <v>2018/10/19</v>
      </c>
      <c r="F267" s="21" t="s">
        <v>423</v>
      </c>
      <c r="G267" s="22" t="s">
        <v>515</v>
      </c>
      <c r="H267" s="49" t="s">
        <v>855</v>
      </c>
      <c r="I267" s="49" t="s">
        <v>848</v>
      </c>
      <c r="J267" s="49" t="s">
        <v>848</v>
      </c>
      <c r="K267" s="49" t="s">
        <v>861</v>
      </c>
      <c r="L267" s="49" t="s">
        <v>870</v>
      </c>
      <c r="M267" s="49" t="s">
        <v>870</v>
      </c>
      <c r="N267" s="18" t="s">
        <v>875</v>
      </c>
      <c r="O267" s="49" t="s">
        <v>870</v>
      </c>
      <c r="P267" s="49" t="s">
        <v>878</v>
      </c>
      <c r="Q267" s="49" t="s">
        <v>878</v>
      </c>
      <c r="R267" s="49" t="s">
        <v>878</v>
      </c>
      <c r="S267" s="49" t="s">
        <v>878</v>
      </c>
      <c r="T267" s="49" t="s">
        <v>889</v>
      </c>
      <c r="U267" s="18" t="s">
        <v>896</v>
      </c>
      <c r="V267" s="49" t="s">
        <v>900</v>
      </c>
      <c r="W267" s="49" t="s">
        <v>900</v>
      </c>
      <c r="X267" s="49" t="s">
        <v>900</v>
      </c>
      <c r="Y267" s="49" t="s">
        <v>909</v>
      </c>
      <c r="Z267" s="49" t="s">
        <v>909</v>
      </c>
      <c r="AA267" s="49" t="s">
        <v>919</v>
      </c>
      <c r="AB267" s="18" t="s">
        <v>925</v>
      </c>
      <c r="AC267" s="49" t="s">
        <v>919</v>
      </c>
      <c r="AD267" s="49" t="s">
        <v>919</v>
      </c>
      <c r="AE267" s="49" t="s">
        <v>919</v>
      </c>
      <c r="AF267" s="49" t="s">
        <v>930</v>
      </c>
      <c r="AG267" s="49" t="s">
        <v>930</v>
      </c>
      <c r="AH267" s="49" t="s">
        <v>930</v>
      </c>
      <c r="AI267" s="18" t="s">
        <v>936</v>
      </c>
      <c r="AJ267" s="68" t="s">
        <v>941</v>
      </c>
      <c r="AK267" s="68"/>
      <c r="AL267" s="68"/>
      <c r="AM267" s="45">
        <f>ROUND(SUM(H267:AL267),2)</f>
        <v>0</v>
      </c>
      <c r="AN267" s="45">
        <f>COUNTIF(H267:AL267,"F")+COUNTIF(H267:AL267,"LV/F")*4/8+COUNTIF(H267:AL267,"F/2")*4/8</f>
        <v>0</v>
      </c>
      <c r="AO267" s="45">
        <f>COUNTIF(H267:AL267,"O")+COUNTIF(H267:AL267,"LV/O")*4/8+COUNTIF(H267:AL267,"O/2")*4/8</f>
        <v>0</v>
      </c>
      <c r="AP267" s="45">
        <f>COUNTIF(H267:AL267,$AP$4)</f>
        <v>24</v>
      </c>
      <c r="AQ267" s="45">
        <f>COUNTIF(H267:AL267,$AQ$4)</f>
        <v>0</v>
      </c>
      <c r="AR267" s="45">
        <f>COUNTIF(H267:AL267,$AR$4)</f>
        <v>0</v>
      </c>
      <c r="AS267" s="45">
        <f>COUNTIF(H267:AL267,"B")+COUNTIF(H267:AL267,"LV/B")*4/8+COUNTIF(H267:AL267,"B/2")*4/8</f>
        <v>0</v>
      </c>
      <c r="AT267" s="45">
        <f>COUNTIF(H267:AL267,"BL")+COUNTIF(H267:AL267,"LV/BL")*4/8+COUNTIF(H267:AL267,"BL/2")*4/8</f>
        <v>0</v>
      </c>
      <c r="AU267" s="45">
        <f>COUNTIF(H267:AL267,$AU$4)</f>
        <v>0</v>
      </c>
      <c r="AV267" s="45">
        <f>COUNTIF(H267:AL267,$AV$4)</f>
        <v>0</v>
      </c>
      <c r="AW267" s="45">
        <f>COUNTIF(H267:AL267,$AW$4)</f>
        <v>5</v>
      </c>
      <c r="AX267" s="45">
        <f>COUNTIF(H267:AL267,$AX$4)</f>
        <v>0</v>
      </c>
      <c r="AY267" s="45">
        <f>COUNTIF(H267:AL267,$AY$4)</f>
        <v>0</v>
      </c>
      <c r="AZ267" s="45">
        <f>COUNTIF(H267:AL267,$AZ$4)</f>
        <v>0</v>
      </c>
      <c r="BA267" s="45">
        <f>COUNTIF(H267:AL267,$BA$4)</f>
        <v>0</v>
      </c>
      <c r="BB267" s="45">
        <f>COUNTIF(H267:AL267,$BB$4)</f>
        <v>0</v>
      </c>
      <c r="BC267" s="45">
        <f>COUNTIF(H267:AL267,$BC$4)</f>
        <v>0</v>
      </c>
      <c r="BD267" s="45">
        <f>COUNTIF(H267:AL267,$BD$4)</f>
        <v>0</v>
      </c>
      <c r="BE267" s="45">
        <f>COUNTIF(H267:AL267,$BE$4)</f>
        <v>0</v>
      </c>
      <c r="BF267" s="45">
        <f>COUNTIF(H267:AL267,$BF$4)</f>
        <v>0</v>
      </c>
      <c r="BG267" s="60" t="str">
        <f>VLOOKUP(B267,[2]Analyse!$A$2:$N$255,6,0)</f>
        <v>正常</v>
      </c>
      <c r="BH267" s="60"/>
      <c r="BI267" s="54"/>
    </row>
    <row r="268" spans="1:61">
      <c r="A268" s="73"/>
      <c r="B268" s="21"/>
      <c r="C268" s="24"/>
      <c r="D268" s="24"/>
      <c r="E268" s="32"/>
      <c r="F268" s="24"/>
      <c r="G268" s="24"/>
      <c r="H268" s="49"/>
      <c r="I268" s="49">
        <v>5.5</v>
      </c>
      <c r="J268" s="49">
        <v>5.5</v>
      </c>
      <c r="K268" s="49">
        <v>5.5</v>
      </c>
      <c r="L268" s="49">
        <v>5.5</v>
      </c>
      <c r="M268" s="49">
        <v>5.5</v>
      </c>
      <c r="N268" s="18"/>
      <c r="O268" s="49">
        <v>5.5</v>
      </c>
      <c r="P268" s="49">
        <v>5.5</v>
      </c>
      <c r="Q268" s="49">
        <v>5.5</v>
      </c>
      <c r="R268" s="49">
        <v>5.5</v>
      </c>
      <c r="S268" s="49">
        <v>5.5</v>
      </c>
      <c r="T268" s="49">
        <v>5.5</v>
      </c>
      <c r="U268" s="18"/>
      <c r="V268" s="49">
        <v>5.5</v>
      </c>
      <c r="W268" s="49">
        <v>5.5</v>
      </c>
      <c r="X268" s="49">
        <v>5.5</v>
      </c>
      <c r="Y268" s="49">
        <v>5.5</v>
      </c>
      <c r="Z268" s="49">
        <v>5.5</v>
      </c>
      <c r="AA268" s="49">
        <v>5.5</v>
      </c>
      <c r="AB268" s="18"/>
      <c r="AC268" s="49">
        <v>5.5</v>
      </c>
      <c r="AD268" s="49">
        <v>5.5</v>
      </c>
      <c r="AE268" s="49">
        <v>5.5</v>
      </c>
      <c r="AF268" s="49">
        <v>5.5</v>
      </c>
      <c r="AG268" s="49">
        <v>5.5</v>
      </c>
      <c r="AH268" s="49">
        <v>5.5</v>
      </c>
      <c r="AI268" s="18"/>
      <c r="AJ268" s="68">
        <v>5.5</v>
      </c>
      <c r="AK268" s="68"/>
      <c r="AL268" s="68"/>
      <c r="AM268" s="46">
        <f>+SUM(H268:AL268)</f>
        <v>132</v>
      </c>
      <c r="AN268" s="46"/>
      <c r="AO268" s="46"/>
      <c r="AP268" s="48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54"/>
      <c r="BH268" s="60" t="str">
        <f>VLOOKUP(B267,[2]Analyse!$A$2:$N$255,5,0)</f>
        <v>N</v>
      </c>
      <c r="BI268" s="54"/>
    </row>
    <row r="269" spans="1:61">
      <c r="A269" s="72">
        <v>133</v>
      </c>
      <c r="B269" s="21" t="s">
        <v>464</v>
      </c>
      <c r="C269" s="21" t="s">
        <v>36</v>
      </c>
      <c r="D269" s="21" t="s">
        <v>37</v>
      </c>
      <c r="E269" s="32" t="str">
        <f>VLOOKUP(B269,[1]Sheet1!$B$5:$I$226,7,0)</f>
        <v>2019/01/22</v>
      </c>
      <c r="F269" s="21" t="s">
        <v>424</v>
      </c>
      <c r="G269" s="22" t="s">
        <v>516</v>
      </c>
      <c r="H269" s="49" t="s">
        <v>855</v>
      </c>
      <c r="I269" s="49" t="s">
        <v>848</v>
      </c>
      <c r="J269" s="49" t="s">
        <v>848</v>
      </c>
      <c r="K269" s="49" t="s">
        <v>861</v>
      </c>
      <c r="L269" s="49" t="s">
        <v>870</v>
      </c>
      <c r="M269" s="49" t="s">
        <v>870</v>
      </c>
      <c r="N269" s="18" t="s">
        <v>870</v>
      </c>
      <c r="O269" s="49" t="s">
        <v>875</v>
      </c>
      <c r="P269" s="49" t="s">
        <v>878</v>
      </c>
      <c r="Q269" s="49" t="s">
        <v>878</v>
      </c>
      <c r="R269" s="49" t="s">
        <v>878</v>
      </c>
      <c r="S269" s="49" t="s">
        <v>878</v>
      </c>
      <c r="T269" s="49" t="s">
        <v>889</v>
      </c>
      <c r="U269" s="18" t="s">
        <v>890</v>
      </c>
      <c r="V269" s="49" t="s">
        <v>906</v>
      </c>
      <c r="W269" s="49" t="s">
        <v>900</v>
      </c>
      <c r="X269" s="49" t="s">
        <v>900</v>
      </c>
      <c r="Y269" s="49" t="s">
        <v>909</v>
      </c>
      <c r="Z269" s="49" t="s">
        <v>909</v>
      </c>
      <c r="AA269" s="49" t="s">
        <v>919</v>
      </c>
      <c r="AB269" s="18" t="s">
        <v>920</v>
      </c>
      <c r="AC269" s="49" t="s">
        <v>925</v>
      </c>
      <c r="AD269" s="49" t="s">
        <v>919</v>
      </c>
      <c r="AE269" s="49" t="s">
        <v>919</v>
      </c>
      <c r="AF269" s="49" t="s">
        <v>930</v>
      </c>
      <c r="AG269" s="49" t="s">
        <v>930</v>
      </c>
      <c r="AH269" s="49" t="s">
        <v>930</v>
      </c>
      <c r="AI269" s="18" t="s">
        <v>930</v>
      </c>
      <c r="AJ269" s="68" t="s">
        <v>948</v>
      </c>
      <c r="AK269" s="68"/>
      <c r="AL269" s="68"/>
      <c r="AM269" s="45">
        <f>ROUND(SUM(H269:AL269),2)</f>
        <v>0</v>
      </c>
      <c r="AN269" s="45">
        <f>COUNTIF(H269:AL269,"F")+COUNTIF(H269:AL269,"LV/F")*4/8+COUNTIF(H269:AL269,"F/2")*4/8</f>
        <v>2</v>
      </c>
      <c r="AO269" s="45">
        <f>COUNTIF(H269:AL269,"O")+COUNTIF(H269:AL269,"LV/O")*4/8+COUNTIF(H269:AL269,"O/2")*4/8</f>
        <v>0</v>
      </c>
      <c r="AP269" s="45">
        <f>COUNTIF(H269:AL269,$AP$4)</f>
        <v>22</v>
      </c>
      <c r="AQ269" s="45">
        <f>COUNTIF(H269:AL269,$AQ$4)</f>
        <v>0</v>
      </c>
      <c r="AR269" s="45">
        <f>COUNTIF(H269:AL269,$AR$4)</f>
        <v>0</v>
      </c>
      <c r="AS269" s="45">
        <f>COUNTIF(H269:AL269,"B")+COUNTIF(H269:AL269,"LV/B")*4/8+COUNTIF(H269:AL269,"B/2")*4/8</f>
        <v>0</v>
      </c>
      <c r="AT269" s="45">
        <f>COUNTIF(H269:AL269,"BL")+COUNTIF(H269:AL269,"LV/BL")*4/8+COUNTIF(H269:AL269,"BL/2")*4/8</f>
        <v>0</v>
      </c>
      <c r="AU269" s="45">
        <f>COUNTIF(H269:AL269,$AU$4)</f>
        <v>0</v>
      </c>
      <c r="AV269" s="45">
        <f>COUNTIF(H269:AL269,$AV$4)</f>
        <v>0</v>
      </c>
      <c r="AW269" s="45">
        <f>COUNTIF(H269:AL269,$AW$4)</f>
        <v>5</v>
      </c>
      <c r="AX269" s="45">
        <f>COUNTIF(H269:AL269,$AX$4)</f>
        <v>0</v>
      </c>
      <c r="AY269" s="45">
        <f>COUNTIF(H269:AL269,$AY$4)</f>
        <v>0</v>
      </c>
      <c r="AZ269" s="45">
        <f>COUNTIF(H269:AL269,$AZ$4)</f>
        <v>0</v>
      </c>
      <c r="BA269" s="45">
        <f>COUNTIF(H269:AL269,$BA$4)</f>
        <v>0</v>
      </c>
      <c r="BB269" s="45">
        <f>COUNTIF(H269:AL269,$BB$4)</f>
        <v>0</v>
      </c>
      <c r="BC269" s="45">
        <f>COUNTIF(H269:AL269,$BC$4)</f>
        <v>0</v>
      </c>
      <c r="BD269" s="45">
        <f>COUNTIF(H269:AL269,$BD$4)</f>
        <v>0</v>
      </c>
      <c r="BE269" s="45">
        <f>COUNTIF(H269:AL269,$BE$4)</f>
        <v>0</v>
      </c>
      <c r="BF269" s="45">
        <f>COUNTIF(H269:AL269,$BF$4)</f>
        <v>0</v>
      </c>
      <c r="BG269" s="60" t="str">
        <f>VLOOKUP(B269,[2]Analyse!$A$2:$N$255,6,0)</f>
        <v>輪班休息</v>
      </c>
      <c r="BH269" s="60"/>
      <c r="BI269" s="54"/>
    </row>
    <row r="270" spans="1:61">
      <c r="A270" s="73"/>
      <c r="B270" s="21"/>
      <c r="C270" s="24"/>
      <c r="D270" s="24"/>
      <c r="E270" s="32"/>
      <c r="F270" s="24"/>
      <c r="G270" s="24"/>
      <c r="H270" s="49"/>
      <c r="I270" s="49">
        <v>5.5</v>
      </c>
      <c r="J270" s="49">
        <v>5.5</v>
      </c>
      <c r="K270" s="49">
        <v>5.5</v>
      </c>
      <c r="L270" s="49">
        <v>5.5</v>
      </c>
      <c r="M270" s="49">
        <v>5.5</v>
      </c>
      <c r="N270" s="18">
        <v>5.5</v>
      </c>
      <c r="O270" s="49"/>
      <c r="P270" s="49">
        <v>5.5</v>
      </c>
      <c r="Q270" s="49">
        <v>5.5</v>
      </c>
      <c r="R270" s="49">
        <v>5.5</v>
      </c>
      <c r="S270" s="49">
        <v>5.5</v>
      </c>
      <c r="T270" s="49">
        <v>5.5</v>
      </c>
      <c r="U270" s="18"/>
      <c r="V270" s="49"/>
      <c r="W270" s="49">
        <v>5.5</v>
      </c>
      <c r="X270" s="49">
        <v>5.5</v>
      </c>
      <c r="Y270" s="49">
        <v>5.5</v>
      </c>
      <c r="Z270" s="49">
        <v>5.5</v>
      </c>
      <c r="AA270" s="49">
        <v>5.5</v>
      </c>
      <c r="AB270" s="18"/>
      <c r="AC270" s="49"/>
      <c r="AD270" s="49">
        <v>5.5</v>
      </c>
      <c r="AE270" s="49">
        <v>5.5</v>
      </c>
      <c r="AF270" s="49">
        <v>5.5</v>
      </c>
      <c r="AG270" s="49">
        <v>5.5</v>
      </c>
      <c r="AH270" s="49">
        <v>5.5</v>
      </c>
      <c r="AI270" s="18">
        <v>5.5</v>
      </c>
      <c r="AJ270" s="68"/>
      <c r="AK270" s="68"/>
      <c r="AL270" s="68"/>
      <c r="AM270" s="46">
        <f>+SUM(H270:AL270)</f>
        <v>121</v>
      </c>
      <c r="AN270" s="46"/>
      <c r="AO270" s="46"/>
      <c r="AP270" s="48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54"/>
      <c r="BH270" s="60" t="str">
        <f>VLOOKUP(B269,[2]Analyse!$A$2:$N$255,5,0)</f>
        <v>GWSI-N</v>
      </c>
      <c r="BI270" s="54"/>
    </row>
    <row r="271" spans="1:61">
      <c r="A271" s="72">
        <v>134</v>
      </c>
      <c r="B271" s="21" t="s">
        <v>465</v>
      </c>
      <c r="C271" s="21" t="s">
        <v>36</v>
      </c>
      <c r="D271" s="21" t="s">
        <v>37</v>
      </c>
      <c r="E271" s="32" t="str">
        <f>VLOOKUP(B271,[1]Sheet1!$B$5:$I$226,7,0)</f>
        <v>2019/03/14</v>
      </c>
      <c r="F271" s="21" t="s">
        <v>425</v>
      </c>
      <c r="G271" s="22" t="s">
        <v>517</v>
      </c>
      <c r="H271" s="49" t="s">
        <v>848</v>
      </c>
      <c r="I271" s="49" t="s">
        <v>848</v>
      </c>
      <c r="J271" s="49" t="s">
        <v>848</v>
      </c>
      <c r="K271" s="49" t="s">
        <v>867</v>
      </c>
      <c r="L271" s="49" t="s">
        <v>870</v>
      </c>
      <c r="M271" s="49" t="s">
        <v>870</v>
      </c>
      <c r="N271" s="18" t="s">
        <v>870</v>
      </c>
      <c r="O271" s="49" t="s">
        <v>870</v>
      </c>
      <c r="P271" s="49" t="s">
        <v>878</v>
      </c>
      <c r="Q271" s="49" t="s">
        <v>878</v>
      </c>
      <c r="R271" s="49" t="s">
        <v>884</v>
      </c>
      <c r="S271" s="49" t="s">
        <v>878</v>
      </c>
      <c r="T271" s="49" t="s">
        <v>889</v>
      </c>
      <c r="U271" s="18" t="s">
        <v>889</v>
      </c>
      <c r="V271" s="49" t="s">
        <v>900</v>
      </c>
      <c r="W271" s="49" t="s">
        <v>900</v>
      </c>
      <c r="X271" s="49" t="s">
        <v>900</v>
      </c>
      <c r="Y271" s="49" t="s">
        <v>914</v>
      </c>
      <c r="Z271" s="49" t="s">
        <v>909</v>
      </c>
      <c r="AA271" s="49" t="s">
        <v>919</v>
      </c>
      <c r="AB271" s="18" t="s">
        <v>919</v>
      </c>
      <c r="AC271" s="49" t="s">
        <v>919</v>
      </c>
      <c r="AD271" s="49" t="s">
        <v>919</v>
      </c>
      <c r="AE271" s="49" t="s">
        <v>919</v>
      </c>
      <c r="AF271" s="49" t="s">
        <v>936</v>
      </c>
      <c r="AG271" s="49" t="s">
        <v>930</v>
      </c>
      <c r="AH271" s="49" t="s">
        <v>930</v>
      </c>
      <c r="AI271" s="18" t="s">
        <v>930</v>
      </c>
      <c r="AJ271" s="68" t="s">
        <v>941</v>
      </c>
      <c r="AK271" s="68"/>
      <c r="AL271" s="68"/>
      <c r="AM271" s="45">
        <f>ROUND(SUM(H271:AL271),2)</f>
        <v>0</v>
      </c>
      <c r="AN271" s="45">
        <f>COUNTIF(H271:AL271,"F")+COUNTIF(H271:AL271,"LV/F")*4/8+COUNTIF(H271:AL271,"F/2")*4/8</f>
        <v>0</v>
      </c>
      <c r="AO271" s="45">
        <f>COUNTIF(H271:AL271,"O")+COUNTIF(H271:AL271,"LV/O")*4/8+COUNTIF(H271:AL271,"O/2")*4/8</f>
        <v>0</v>
      </c>
      <c r="AP271" s="45">
        <f>COUNTIF(H271:AL271,$AP$4)</f>
        <v>25</v>
      </c>
      <c r="AQ271" s="45">
        <f>COUNTIF(H271:AL271,$AQ$4)</f>
        <v>0</v>
      </c>
      <c r="AR271" s="45">
        <f>COUNTIF(H271:AL271,$AR$4)</f>
        <v>0</v>
      </c>
      <c r="AS271" s="45">
        <f>COUNTIF(H271:AL271,"B")+COUNTIF(H271:AL271,"LV/B")*4/8+COUNTIF(H271:AL271,"B/2")*4/8</f>
        <v>0</v>
      </c>
      <c r="AT271" s="45">
        <f>COUNTIF(H271:AL271,"BL")+COUNTIF(H271:AL271,"LV/BL")*4/8+COUNTIF(H271:AL271,"BL/2")*4/8</f>
        <v>0</v>
      </c>
      <c r="AU271" s="45">
        <f>COUNTIF(H271:AL271,$AU$4)</f>
        <v>0</v>
      </c>
      <c r="AV271" s="45">
        <f>COUNTIF(H271:AL271,$AV$4)</f>
        <v>0</v>
      </c>
      <c r="AW271" s="45">
        <f>COUNTIF(H271:AL271,$AW$4)</f>
        <v>4</v>
      </c>
      <c r="AX271" s="45">
        <f>COUNTIF(H271:AL271,$AX$4)</f>
        <v>0</v>
      </c>
      <c r="AY271" s="45">
        <f>COUNTIF(H271:AL271,$AY$4)</f>
        <v>0</v>
      </c>
      <c r="AZ271" s="45">
        <f>COUNTIF(H271:AL271,$AZ$4)</f>
        <v>0</v>
      </c>
      <c r="BA271" s="45">
        <f>COUNTIF(H271:AL271,$BA$4)</f>
        <v>0</v>
      </c>
      <c r="BB271" s="45">
        <f>COUNTIF(H271:AL271,$BB$4)</f>
        <v>0</v>
      </c>
      <c r="BC271" s="45">
        <f>COUNTIF(H271:AL271,$BC$4)</f>
        <v>0</v>
      </c>
      <c r="BD271" s="45">
        <f>COUNTIF(H271:AL271,$BD$4)</f>
        <v>0</v>
      </c>
      <c r="BE271" s="45">
        <f>COUNTIF(H271:AL271,$BE$4)</f>
        <v>0</v>
      </c>
      <c r="BF271" s="45">
        <f>COUNTIF(H271:AL271,$BF$4)</f>
        <v>0</v>
      </c>
      <c r="BG271" s="60" t="str">
        <f>VLOOKUP(B271,[2]Analyse!$A$2:$N$255,6,0)</f>
        <v>正常</v>
      </c>
      <c r="BH271" s="60"/>
      <c r="BI271" s="54"/>
    </row>
    <row r="272" spans="1:61">
      <c r="A272" s="73"/>
      <c r="B272" s="21"/>
      <c r="C272" s="24"/>
      <c r="D272" s="24"/>
      <c r="E272" s="32"/>
      <c r="F272" s="24"/>
      <c r="G272" s="24"/>
      <c r="H272" s="49"/>
      <c r="I272" s="49"/>
      <c r="J272" s="49"/>
      <c r="K272" s="49"/>
      <c r="L272" s="49"/>
      <c r="M272" s="49"/>
      <c r="N272" s="18"/>
      <c r="O272" s="49"/>
      <c r="P272" s="49"/>
      <c r="Q272" s="49"/>
      <c r="R272" s="49"/>
      <c r="S272" s="49"/>
      <c r="T272" s="49"/>
      <c r="U272" s="18"/>
      <c r="V272" s="49"/>
      <c r="W272" s="49"/>
      <c r="X272" s="49"/>
      <c r="Y272" s="49"/>
      <c r="Z272" s="49"/>
      <c r="AA272" s="49"/>
      <c r="AB272" s="18"/>
      <c r="AC272" s="49"/>
      <c r="AD272" s="49"/>
      <c r="AE272" s="49"/>
      <c r="AF272" s="49"/>
      <c r="AG272" s="49"/>
      <c r="AH272" s="49"/>
      <c r="AI272" s="18"/>
      <c r="AJ272" s="68"/>
      <c r="AK272" s="68"/>
      <c r="AL272" s="68"/>
      <c r="AM272" s="46">
        <f>+SUM(H272:AL272)</f>
        <v>0</v>
      </c>
      <c r="AN272" s="46"/>
      <c r="AO272" s="46"/>
      <c r="AP272" s="48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54"/>
      <c r="BH272" s="60" t="str">
        <f>VLOOKUP(B271,[2]Analyse!$A$2:$N$255,5,0)</f>
        <v>GWSI-D</v>
      </c>
      <c r="BI272" s="54"/>
    </row>
    <row r="273" spans="1:61">
      <c r="A273" s="72">
        <v>135</v>
      </c>
      <c r="B273" s="21" t="s">
        <v>466</v>
      </c>
      <c r="C273" s="21" t="s">
        <v>36</v>
      </c>
      <c r="D273" s="21" t="s">
        <v>37</v>
      </c>
      <c r="E273" s="32" t="str">
        <f>VLOOKUP(B273,[1]Sheet1!$B$5:$I$226,7,0)</f>
        <v>2019/03/14</v>
      </c>
      <c r="F273" s="21" t="s">
        <v>426</v>
      </c>
      <c r="G273" s="22" t="s">
        <v>518</v>
      </c>
      <c r="H273" s="49" t="s">
        <v>855</v>
      </c>
      <c r="I273" s="49" t="s">
        <v>848</v>
      </c>
      <c r="J273" s="49" t="s">
        <v>848</v>
      </c>
      <c r="K273" s="49" t="s">
        <v>861</v>
      </c>
      <c r="L273" s="49" t="s">
        <v>870</v>
      </c>
      <c r="M273" s="49" t="s">
        <v>870</v>
      </c>
      <c r="N273" s="18" t="s">
        <v>870</v>
      </c>
      <c r="O273" s="49" t="s">
        <v>875</v>
      </c>
      <c r="P273" s="49" t="s">
        <v>878</v>
      </c>
      <c r="Q273" s="49" t="s">
        <v>878</v>
      </c>
      <c r="R273" s="49" t="s">
        <v>878</v>
      </c>
      <c r="S273" s="49" t="s">
        <v>878</v>
      </c>
      <c r="T273" s="49" t="s">
        <v>889</v>
      </c>
      <c r="U273" s="18" t="s">
        <v>889</v>
      </c>
      <c r="V273" s="49" t="s">
        <v>906</v>
      </c>
      <c r="W273" s="49" t="s">
        <v>900</v>
      </c>
      <c r="X273" s="49" t="s">
        <v>901</v>
      </c>
      <c r="Y273" s="49" t="s">
        <v>909</v>
      </c>
      <c r="Z273" s="49" t="s">
        <v>909</v>
      </c>
      <c r="AA273" s="49" t="s">
        <v>919</v>
      </c>
      <c r="AB273" s="18" t="s">
        <v>920</v>
      </c>
      <c r="AC273" s="49" t="s">
        <v>925</v>
      </c>
      <c r="AD273" s="49" t="s">
        <v>919</v>
      </c>
      <c r="AE273" s="49" t="s">
        <v>919</v>
      </c>
      <c r="AF273" s="49" t="s">
        <v>930</v>
      </c>
      <c r="AG273" s="49" t="s">
        <v>930</v>
      </c>
      <c r="AH273" s="49" t="s">
        <v>930</v>
      </c>
      <c r="AI273" s="18" t="s">
        <v>930</v>
      </c>
      <c r="AJ273" s="68" t="s">
        <v>948</v>
      </c>
      <c r="AK273" s="68"/>
      <c r="AL273" s="68"/>
      <c r="AM273" s="45">
        <f>ROUND(SUM(H273:AL273),2)</f>
        <v>0</v>
      </c>
      <c r="AN273" s="45">
        <f>COUNTIF(H273:AL273,"F")+COUNTIF(H273:AL273,"LV/F")*4/8+COUNTIF(H273:AL273,"F/2")*4/8</f>
        <v>2</v>
      </c>
      <c r="AO273" s="45">
        <f>COUNTIF(H273:AL273,"O")+COUNTIF(H273:AL273,"LV/O")*4/8+COUNTIF(H273:AL273,"O/2")*4/8</f>
        <v>0</v>
      </c>
      <c r="AP273" s="45">
        <f>COUNTIF(H273:AL273,$AP$4)</f>
        <v>22</v>
      </c>
      <c r="AQ273" s="45">
        <f>COUNTIF(H273:AL273,$AQ$4)</f>
        <v>0</v>
      </c>
      <c r="AR273" s="45">
        <f>COUNTIF(H273:AL273,$AR$4)</f>
        <v>0</v>
      </c>
      <c r="AS273" s="45">
        <f>COUNTIF(H273:AL273,"B")+COUNTIF(H273:AL273,"LV/B")*4/8+COUNTIF(H273:AL273,"B/2")*4/8</f>
        <v>0</v>
      </c>
      <c r="AT273" s="45">
        <f>COUNTIF(H273:AL273,"BL")+COUNTIF(H273:AL273,"LV/BL")*4/8+COUNTIF(H273:AL273,"BL/2")*4/8</f>
        <v>0</v>
      </c>
      <c r="AU273" s="45">
        <f>COUNTIF(H273:AL273,$AU$4)</f>
        <v>0</v>
      </c>
      <c r="AV273" s="45">
        <f>COUNTIF(H273:AL273,$AV$4)</f>
        <v>0</v>
      </c>
      <c r="AW273" s="45">
        <f>COUNTIF(H273:AL273,$AW$4)</f>
        <v>5</v>
      </c>
      <c r="AX273" s="45">
        <f>COUNTIF(H273:AL273,$AX$4)</f>
        <v>0</v>
      </c>
      <c r="AY273" s="45">
        <f>COUNTIF(H273:AL273,$AY$4)</f>
        <v>0</v>
      </c>
      <c r="AZ273" s="45">
        <f>COUNTIF(H273:AL273,$AZ$4)</f>
        <v>0</v>
      </c>
      <c r="BA273" s="45">
        <f>COUNTIF(H273:AL273,$BA$4)</f>
        <v>0</v>
      </c>
      <c r="BB273" s="45">
        <f>COUNTIF(H273:AL273,$BB$4)</f>
        <v>0</v>
      </c>
      <c r="BC273" s="45">
        <f>COUNTIF(H273:AL273,$BC$4)</f>
        <v>0</v>
      </c>
      <c r="BD273" s="45">
        <f>COUNTIF(H273:AL273,$BD$4)</f>
        <v>0</v>
      </c>
      <c r="BE273" s="45">
        <f>COUNTIF(H273:AL273,$BE$4)</f>
        <v>0</v>
      </c>
      <c r="BF273" s="45">
        <f>COUNTIF(H273:AL273,$BF$4)</f>
        <v>0</v>
      </c>
      <c r="BG273" s="60" t="str">
        <f>VLOOKUP(B273,[2]Analyse!$A$2:$N$255,6,0)</f>
        <v>輪班休息</v>
      </c>
      <c r="BH273" s="60"/>
      <c r="BI273" s="54"/>
    </row>
    <row r="274" spans="1:61">
      <c r="A274" s="73"/>
      <c r="B274" s="21"/>
      <c r="C274" s="24"/>
      <c r="D274" s="24"/>
      <c r="E274" s="32"/>
      <c r="F274" s="24"/>
      <c r="G274" s="24"/>
      <c r="H274" s="49"/>
      <c r="I274" s="49"/>
      <c r="J274" s="49"/>
      <c r="K274" s="49"/>
      <c r="L274" s="49"/>
      <c r="M274" s="49"/>
      <c r="N274" s="18"/>
      <c r="O274" s="49"/>
      <c r="P274" s="49"/>
      <c r="Q274" s="49"/>
      <c r="R274" s="49"/>
      <c r="S274" s="49"/>
      <c r="T274" s="49"/>
      <c r="U274" s="18"/>
      <c r="V274" s="49"/>
      <c r="W274" s="49"/>
      <c r="X274" s="49"/>
      <c r="Y274" s="49"/>
      <c r="Z274" s="49"/>
      <c r="AA274" s="49"/>
      <c r="AB274" s="18"/>
      <c r="AC274" s="49"/>
      <c r="AD274" s="49"/>
      <c r="AE274" s="49"/>
      <c r="AF274" s="49"/>
      <c r="AG274" s="49"/>
      <c r="AH274" s="49"/>
      <c r="AI274" s="18"/>
      <c r="AJ274" s="68"/>
      <c r="AK274" s="68"/>
      <c r="AL274" s="68"/>
      <c r="AM274" s="46">
        <f>+SUM(H274:AL274)</f>
        <v>0</v>
      </c>
      <c r="AN274" s="46"/>
      <c r="AO274" s="46"/>
      <c r="AP274" s="48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54"/>
      <c r="BH274" s="60" t="str">
        <f>VLOOKUP(B273,[2]Analyse!$A$2:$N$255,5,0)</f>
        <v>GWSI-D</v>
      </c>
      <c r="BI274" s="54"/>
    </row>
    <row r="275" spans="1:61">
      <c r="A275" s="72">
        <v>136</v>
      </c>
      <c r="B275" s="21" t="s">
        <v>467</v>
      </c>
      <c r="C275" s="21" t="s">
        <v>36</v>
      </c>
      <c r="D275" s="21" t="s">
        <v>37</v>
      </c>
      <c r="E275" s="32" t="str">
        <f>VLOOKUP(B275,[1]Sheet1!$B$5:$I$226,7,0)</f>
        <v>2019/03/04</v>
      </c>
      <c r="F275" s="21" t="s">
        <v>427</v>
      </c>
      <c r="G275" s="22" t="s">
        <v>519</v>
      </c>
      <c r="H275" s="49" t="s">
        <v>848</v>
      </c>
      <c r="I275" s="49" t="s">
        <v>848</v>
      </c>
      <c r="J275" s="49" t="s">
        <v>848</v>
      </c>
      <c r="K275" s="49" t="s">
        <v>861</v>
      </c>
      <c r="L275" s="49" t="s">
        <v>870</v>
      </c>
      <c r="M275" s="49" t="s">
        <v>870</v>
      </c>
      <c r="N275" s="18" t="s">
        <v>875</v>
      </c>
      <c r="O275" s="49" t="s">
        <v>870</v>
      </c>
      <c r="P275" s="49" t="s">
        <v>879</v>
      </c>
      <c r="Q275" s="49" t="s">
        <v>878</v>
      </c>
      <c r="R275" s="49" t="s">
        <v>878</v>
      </c>
      <c r="S275" s="49" t="s">
        <v>878</v>
      </c>
      <c r="T275" s="49" t="s">
        <v>889</v>
      </c>
      <c r="U275" s="18" t="s">
        <v>896</v>
      </c>
      <c r="V275" s="49" t="s">
        <v>900</v>
      </c>
      <c r="W275" s="49" t="s">
        <v>900</v>
      </c>
      <c r="X275" s="49" t="s">
        <v>900</v>
      </c>
      <c r="Y275" s="49" t="s">
        <v>909</v>
      </c>
      <c r="Z275" s="49" t="s">
        <v>909</v>
      </c>
      <c r="AA275" s="49" t="s">
        <v>919</v>
      </c>
      <c r="AB275" s="18" t="s">
        <v>925</v>
      </c>
      <c r="AC275" s="49" t="s">
        <v>918</v>
      </c>
      <c r="AD275" s="49" t="s">
        <v>919</v>
      </c>
      <c r="AE275" s="49" t="s">
        <v>919</v>
      </c>
      <c r="AF275" s="49" t="s">
        <v>930</v>
      </c>
      <c r="AG275" s="49" t="s">
        <v>930</v>
      </c>
      <c r="AH275" s="49" t="s">
        <v>930</v>
      </c>
      <c r="AI275" s="18" t="s">
        <v>936</v>
      </c>
      <c r="AJ275" s="68" t="s">
        <v>941</v>
      </c>
      <c r="AK275" s="68"/>
      <c r="AL275" s="68"/>
      <c r="AM275" s="45">
        <f>ROUND(SUM(H275:AL275),2)</f>
        <v>0</v>
      </c>
      <c r="AN275" s="45">
        <f>COUNTIF(H275:AL275,"F")+COUNTIF(H275:AL275,"LV/F")*4/8+COUNTIF(H275:AL275,"F/2")*4/8</f>
        <v>1</v>
      </c>
      <c r="AO275" s="45">
        <f>COUNTIF(H275:AL275,"O")+COUNTIF(H275:AL275,"LV/O")*4/8+COUNTIF(H275:AL275,"O/2")*4/8</f>
        <v>0</v>
      </c>
      <c r="AP275" s="45">
        <f>COUNTIF(H275:AL275,$AP$4)+4/8+4/8</f>
        <v>24</v>
      </c>
      <c r="AQ275" s="45">
        <f>COUNTIF(H275:AL275,$AQ$4)</f>
        <v>0</v>
      </c>
      <c r="AR275" s="45">
        <f>COUNTIF(H275:AL275,$AR$4)</f>
        <v>0</v>
      </c>
      <c r="AS275" s="45">
        <f>COUNTIF(H275:AL275,"B")+COUNTIF(H275:AL275,"LV/B")*4/8+COUNTIF(H275:AL275,"B/2")*4/8</f>
        <v>0</v>
      </c>
      <c r="AT275" s="45">
        <f>COUNTIF(H275:AL275,"BL")+COUNTIF(H275:AL275,"LV/BL")*4/8+COUNTIF(H275:AL275,"BL/2")*4/8</f>
        <v>0</v>
      </c>
      <c r="AU275" s="45">
        <f>COUNTIF(H275:AL275,$AU$4)</f>
        <v>0</v>
      </c>
      <c r="AV275" s="45">
        <f>COUNTIF(H275:AL275,$AV$4)</f>
        <v>0</v>
      </c>
      <c r="AW275" s="45">
        <f>COUNTIF(H275:AL275,$AW$4)</f>
        <v>4</v>
      </c>
      <c r="AX275" s="45">
        <f>COUNTIF(H275:AL275,$AX$4)</f>
        <v>0</v>
      </c>
      <c r="AY275" s="45">
        <f>COUNTIF(H275:AL275,$AY$4)</f>
        <v>0</v>
      </c>
      <c r="AZ275" s="45">
        <f>COUNTIF(H275:AL275,$AZ$4)</f>
        <v>0</v>
      </c>
      <c r="BA275" s="45">
        <f>COUNTIF(H275:AL275,$BA$4)</f>
        <v>0</v>
      </c>
      <c r="BB275" s="45">
        <f>COUNTIF(H275:AL275,$BB$4)</f>
        <v>0</v>
      </c>
      <c r="BC275" s="45">
        <f>COUNTIF(H275:AL275,$BC$4)</f>
        <v>0</v>
      </c>
      <c r="BD275" s="45">
        <f>COUNTIF(H275:AL275,$BD$4)</f>
        <v>0</v>
      </c>
      <c r="BE275" s="45">
        <f>COUNTIF(H275:AL275,$BE$4)</f>
        <v>0</v>
      </c>
      <c r="BF275" s="45">
        <f>COUNTIF(H275:AL275,$BF$4)</f>
        <v>0</v>
      </c>
      <c r="BG275" s="60" t="str">
        <f>VLOOKUP(B275,[2]Analyse!$A$2:$N$255,6,0)</f>
        <v>正常</v>
      </c>
      <c r="BH275" s="60"/>
      <c r="BI275" s="54"/>
    </row>
    <row r="276" spans="1:61">
      <c r="A276" s="73"/>
      <c r="B276" s="21"/>
      <c r="C276" s="24"/>
      <c r="D276" s="24"/>
      <c r="E276" s="32"/>
      <c r="F276" s="24"/>
      <c r="G276" s="24"/>
      <c r="H276" s="49"/>
      <c r="I276" s="49"/>
      <c r="J276" s="49"/>
      <c r="K276" s="49"/>
      <c r="L276" s="49"/>
      <c r="M276" s="49"/>
      <c r="N276" s="18"/>
      <c r="O276" s="49"/>
      <c r="P276" s="49"/>
      <c r="Q276" s="49"/>
      <c r="R276" s="49"/>
      <c r="S276" s="49"/>
      <c r="T276" s="49"/>
      <c r="U276" s="18"/>
      <c r="V276" s="49"/>
      <c r="W276" s="49"/>
      <c r="X276" s="49"/>
      <c r="Y276" s="49"/>
      <c r="Z276" s="49"/>
      <c r="AA276" s="49"/>
      <c r="AB276" s="18"/>
      <c r="AC276" s="49"/>
      <c r="AD276" s="49"/>
      <c r="AE276" s="49"/>
      <c r="AF276" s="49"/>
      <c r="AG276" s="49"/>
      <c r="AH276" s="49"/>
      <c r="AI276" s="18"/>
      <c r="AJ276" s="68"/>
      <c r="AK276" s="68"/>
      <c r="AL276" s="68"/>
      <c r="AM276" s="46">
        <f>+SUM(H276:AL276)</f>
        <v>0</v>
      </c>
      <c r="AN276" s="46"/>
      <c r="AO276" s="46"/>
      <c r="AP276" s="48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54"/>
      <c r="BH276" s="60" t="str">
        <f>VLOOKUP(B275,[2]Analyse!$A$2:$N$255,5,0)</f>
        <v>隨縣班</v>
      </c>
      <c r="BI276" s="54"/>
    </row>
    <row r="277" spans="1:61">
      <c r="A277" s="72">
        <v>137</v>
      </c>
      <c r="B277" s="21" t="s">
        <v>468</v>
      </c>
      <c r="C277" s="21" t="s">
        <v>36</v>
      </c>
      <c r="D277" s="21" t="s">
        <v>37</v>
      </c>
      <c r="E277" s="32" t="str">
        <f>VLOOKUP(B277,[1]Sheet1!$B$5:$I$226,7,0)</f>
        <v>2019/04/12</v>
      </c>
      <c r="F277" s="21" t="s">
        <v>428</v>
      </c>
      <c r="G277" s="22" t="s">
        <v>520</v>
      </c>
      <c r="H277" s="49" t="s">
        <v>848</v>
      </c>
      <c r="I277" s="49" t="s">
        <v>848</v>
      </c>
      <c r="J277" s="49" t="s">
        <v>855</v>
      </c>
      <c r="K277" s="49" t="s">
        <v>861</v>
      </c>
      <c r="L277" s="49" t="s">
        <v>870</v>
      </c>
      <c r="M277" s="49" t="s">
        <v>870</v>
      </c>
      <c r="N277" s="18" t="s">
        <v>870</v>
      </c>
      <c r="O277" s="49" t="s">
        <v>870</v>
      </c>
      <c r="P277" s="49" t="s">
        <v>878</v>
      </c>
      <c r="Q277" s="49" t="s">
        <v>884</v>
      </c>
      <c r="R277" s="49" t="s">
        <v>878</v>
      </c>
      <c r="S277" s="49" t="s">
        <v>878</v>
      </c>
      <c r="T277" s="49" t="s">
        <v>889</v>
      </c>
      <c r="U277" s="18" t="s">
        <v>889</v>
      </c>
      <c r="V277" s="49" t="s">
        <v>900</v>
      </c>
      <c r="W277" s="49" t="s">
        <v>900</v>
      </c>
      <c r="X277" s="49" t="s">
        <v>906</v>
      </c>
      <c r="Y277" s="49" t="s">
        <v>909</v>
      </c>
      <c r="Z277" s="49" t="s">
        <v>909</v>
      </c>
      <c r="AA277" s="49" t="s">
        <v>919</v>
      </c>
      <c r="AB277" s="18" t="s">
        <v>919</v>
      </c>
      <c r="AC277" s="49" t="s">
        <v>919</v>
      </c>
      <c r="AD277" s="49" t="s">
        <v>919</v>
      </c>
      <c r="AE277" s="49" t="s">
        <v>925</v>
      </c>
      <c r="AF277" s="49" t="s">
        <v>930</v>
      </c>
      <c r="AG277" s="49" t="s">
        <v>930</v>
      </c>
      <c r="AH277" s="49" t="s">
        <v>930</v>
      </c>
      <c r="AI277" s="18" t="s">
        <v>930</v>
      </c>
      <c r="AJ277" s="68" t="s">
        <v>941</v>
      </c>
      <c r="AK277" s="68"/>
      <c r="AL277" s="68"/>
      <c r="AM277" s="45">
        <f>ROUND(SUM(H277:AL277),2)</f>
        <v>0</v>
      </c>
      <c r="AN277" s="45">
        <f>COUNTIF(H277:AL277,"F")+COUNTIF(H277:AL277,"LV/F")*4/8+COUNTIF(H277:AL277,"F/2")*4/8</f>
        <v>0</v>
      </c>
      <c r="AO277" s="45">
        <f>COUNTIF(H277:AL277,"O")+COUNTIF(H277:AL277,"LV/O")*4/8+COUNTIF(H277:AL277,"O/2")*4/8</f>
        <v>0</v>
      </c>
      <c r="AP277" s="45">
        <f>COUNTIF(H277:AL277,$AP$4)</f>
        <v>25</v>
      </c>
      <c r="AQ277" s="45">
        <f>COUNTIF(H277:AL277,$AQ$4)</f>
        <v>0</v>
      </c>
      <c r="AR277" s="45">
        <f>COUNTIF(H277:AL277,$AR$4)</f>
        <v>0</v>
      </c>
      <c r="AS277" s="45">
        <f>COUNTIF(H277:AL277,"B")+COUNTIF(H277:AL277,"LV/B")*4/8+COUNTIF(H277:AL277,"B/2")*4/8</f>
        <v>0</v>
      </c>
      <c r="AT277" s="45">
        <f>COUNTIF(H277:AL277,"BL")+COUNTIF(H277:AL277,"LV/BL")*4/8+COUNTIF(H277:AL277,"BL/2")*4/8</f>
        <v>0</v>
      </c>
      <c r="AU277" s="45">
        <f>COUNTIF(H277:AL277,$AU$4)</f>
        <v>0</v>
      </c>
      <c r="AV277" s="45">
        <f>COUNTIF(H277:AL277,$AV$4)</f>
        <v>0</v>
      </c>
      <c r="AW277" s="45">
        <f>COUNTIF(H277:AL277,$AW$4)</f>
        <v>4</v>
      </c>
      <c r="AX277" s="45">
        <f>COUNTIF(H277:AL277,$AX$4)</f>
        <v>0</v>
      </c>
      <c r="AY277" s="45">
        <f>COUNTIF(H277:AL277,$AY$4)</f>
        <v>0</v>
      </c>
      <c r="AZ277" s="45">
        <f>COUNTIF(H277:AL277,$AZ$4)</f>
        <v>0</v>
      </c>
      <c r="BA277" s="45">
        <f>COUNTIF(H277:AL277,$BA$4)</f>
        <v>0</v>
      </c>
      <c r="BB277" s="45">
        <f>COUNTIF(H277:AL277,$BB$4)</f>
        <v>0</v>
      </c>
      <c r="BC277" s="45">
        <f>COUNTIF(H277:AL277,$BC$4)</f>
        <v>0</v>
      </c>
      <c r="BD277" s="45">
        <f>COUNTIF(H277:AL277,$BD$4)</f>
        <v>0</v>
      </c>
      <c r="BE277" s="45">
        <f>COUNTIF(H277:AL277,$BE$4)</f>
        <v>0</v>
      </c>
      <c r="BF277" s="45">
        <f>COUNTIF(H277:AL277,$BF$4)</f>
        <v>0</v>
      </c>
      <c r="BG277" s="60" t="str">
        <f>VLOOKUP(B277,[2]Analyse!$A$2:$N$255,6,0)</f>
        <v>正常</v>
      </c>
      <c r="BH277" s="60"/>
      <c r="BI277" s="54"/>
    </row>
    <row r="278" spans="1:61">
      <c r="A278" s="73"/>
      <c r="B278" s="21"/>
      <c r="C278" s="24"/>
      <c r="D278" s="24"/>
      <c r="E278" s="32"/>
      <c r="F278" s="24"/>
      <c r="G278" s="24"/>
      <c r="H278" s="49">
        <v>5.5</v>
      </c>
      <c r="I278" s="49">
        <v>5.5</v>
      </c>
      <c r="J278" s="49"/>
      <c r="K278" s="49">
        <v>5.5</v>
      </c>
      <c r="L278" s="49">
        <v>5.5</v>
      </c>
      <c r="M278" s="49">
        <v>5.5</v>
      </c>
      <c r="N278" s="18">
        <v>5.5</v>
      </c>
      <c r="O278" s="49">
        <v>5.5</v>
      </c>
      <c r="P278" s="49">
        <v>5.5</v>
      </c>
      <c r="Q278" s="49"/>
      <c r="R278" s="49">
        <v>5.5</v>
      </c>
      <c r="S278" s="49">
        <v>5.5</v>
      </c>
      <c r="T278" s="49">
        <v>5.5</v>
      </c>
      <c r="U278" s="18">
        <v>5.5</v>
      </c>
      <c r="V278" s="49">
        <v>5.5</v>
      </c>
      <c r="W278" s="49">
        <v>5.5</v>
      </c>
      <c r="X278" s="49"/>
      <c r="Y278" s="49">
        <v>5.5</v>
      </c>
      <c r="Z278" s="49">
        <v>5.5</v>
      </c>
      <c r="AA278" s="49">
        <v>5.5</v>
      </c>
      <c r="AB278" s="18">
        <v>5.5</v>
      </c>
      <c r="AC278" s="49">
        <v>5.5</v>
      </c>
      <c r="AD278" s="49">
        <v>5.5</v>
      </c>
      <c r="AE278" s="49"/>
      <c r="AF278" s="49">
        <v>5.5</v>
      </c>
      <c r="AG278" s="49">
        <v>5.5</v>
      </c>
      <c r="AH278" s="49">
        <v>5.5</v>
      </c>
      <c r="AI278" s="18">
        <v>5.5</v>
      </c>
      <c r="AJ278" s="68">
        <v>5.5</v>
      </c>
      <c r="AK278" s="68"/>
      <c r="AL278" s="68"/>
      <c r="AM278" s="46">
        <f>+SUM(H278:AL278)</f>
        <v>137.5</v>
      </c>
      <c r="AN278" s="46"/>
      <c r="AO278" s="46"/>
      <c r="AP278" s="48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54"/>
      <c r="BH278" s="60" t="str">
        <f>VLOOKUP(B277,[2]Analyse!$A$2:$N$255,5,0)</f>
        <v>N</v>
      </c>
      <c r="BI278" s="54"/>
    </row>
    <row r="279" spans="1:61">
      <c r="A279" s="72">
        <v>138</v>
      </c>
      <c r="B279" s="21" t="s">
        <v>469</v>
      </c>
      <c r="C279" s="21" t="s">
        <v>36</v>
      </c>
      <c r="D279" s="21" t="s">
        <v>37</v>
      </c>
      <c r="E279" s="32">
        <f>VLOOKUP(B279,[1]Sheet1!$B$5:$I$226,7,0)</f>
        <v>43577</v>
      </c>
      <c r="F279" s="21" t="s">
        <v>429</v>
      </c>
      <c r="G279" s="22" t="s">
        <v>521</v>
      </c>
      <c r="H279" s="49" t="s">
        <v>848</v>
      </c>
      <c r="I279" s="49" t="s">
        <v>848</v>
      </c>
      <c r="J279" s="49" t="s">
        <v>848</v>
      </c>
      <c r="K279" s="49" t="s">
        <v>861</v>
      </c>
      <c r="L279" s="49" t="s">
        <v>870</v>
      </c>
      <c r="M279" s="49" t="s">
        <v>870</v>
      </c>
      <c r="N279" s="18" t="s">
        <v>875</v>
      </c>
      <c r="O279" s="49" t="s">
        <v>870</v>
      </c>
      <c r="P279" s="49" t="s">
        <v>878</v>
      </c>
      <c r="Q279" s="49" t="s">
        <v>878</v>
      </c>
      <c r="R279" s="49" t="s">
        <v>878</v>
      </c>
      <c r="S279" s="49" t="s">
        <v>878</v>
      </c>
      <c r="T279" s="49" t="s">
        <v>889</v>
      </c>
      <c r="U279" s="18" t="s">
        <v>896</v>
      </c>
      <c r="V279" s="49" t="s">
        <v>900</v>
      </c>
      <c r="W279" s="49" t="s">
        <v>900</v>
      </c>
      <c r="X279" s="49" t="s">
        <v>900</v>
      </c>
      <c r="Y279" s="49" t="s">
        <v>909</v>
      </c>
      <c r="Z279" s="49" t="s">
        <v>909</v>
      </c>
      <c r="AA279" s="49" t="s">
        <v>919</v>
      </c>
      <c r="AB279" s="18" t="s">
        <v>925</v>
      </c>
      <c r="AC279" s="49" t="s">
        <v>918</v>
      </c>
      <c r="AD279" s="49" t="s">
        <v>919</v>
      </c>
      <c r="AE279" s="49" t="s">
        <v>919</v>
      </c>
      <c r="AF279" s="49" t="s">
        <v>930</v>
      </c>
      <c r="AG279" s="49" t="s">
        <v>930</v>
      </c>
      <c r="AH279" s="49" t="s">
        <v>930</v>
      </c>
      <c r="AI279" s="18" t="s">
        <v>936</v>
      </c>
      <c r="AJ279" s="68" t="s">
        <v>941</v>
      </c>
      <c r="AK279" s="68"/>
      <c r="AL279" s="68"/>
      <c r="AM279" s="45">
        <f>ROUND(SUM(H279:AL279),2)</f>
        <v>0</v>
      </c>
      <c r="AN279" s="45">
        <f>COUNTIF(H279:AL279,"F")+COUNTIF(H279:AL279,"LV/F")*4/8+COUNTIF(H279:AL279,"F/2")*4/8</f>
        <v>0.5</v>
      </c>
      <c r="AO279" s="45">
        <f>COUNTIF(H279:AL279,"O")+COUNTIF(H279:AL279,"LV/O")*4/8+COUNTIF(H279:AL279,"O/2")*4/8</f>
        <v>0</v>
      </c>
      <c r="AP279" s="45">
        <f>COUNTIF(H279:AL279,$AP$4)+4/8</f>
        <v>24.5</v>
      </c>
      <c r="AQ279" s="45">
        <f>COUNTIF(H279:AL279,$AQ$4)</f>
        <v>0</v>
      </c>
      <c r="AR279" s="45">
        <f>COUNTIF(H279:AL279,$AR$4)</f>
        <v>0</v>
      </c>
      <c r="AS279" s="45">
        <f>COUNTIF(H279:AL279,"B")+COUNTIF(H279:AL279,"LV/B")*4/8+COUNTIF(H279:AL279,"B/2")*4/8</f>
        <v>0</v>
      </c>
      <c r="AT279" s="45">
        <f>COUNTIF(H279:AL279,"BL")+COUNTIF(H279:AL279,"LV/BL")*4/8+COUNTIF(H279:AL279,"BL/2")*4/8</f>
        <v>0</v>
      </c>
      <c r="AU279" s="45">
        <f>COUNTIF(H279:AL279,$AU$4)</f>
        <v>0</v>
      </c>
      <c r="AV279" s="45">
        <f>COUNTIF(H279:AL279,$AV$4)</f>
        <v>0</v>
      </c>
      <c r="AW279" s="45">
        <f>COUNTIF(H279:AL279,$AW$4)</f>
        <v>4</v>
      </c>
      <c r="AX279" s="45">
        <f>COUNTIF(H279:AL279,$AX$4)</f>
        <v>0</v>
      </c>
      <c r="AY279" s="45">
        <f>COUNTIF(H279:AL279,$AY$4)</f>
        <v>0</v>
      </c>
      <c r="AZ279" s="45">
        <f>COUNTIF(H279:AL279,$AZ$4)</f>
        <v>0</v>
      </c>
      <c r="BA279" s="45">
        <f>COUNTIF(H279:AL279,$BA$4)</f>
        <v>0</v>
      </c>
      <c r="BB279" s="45">
        <f>COUNTIF(H279:AL279,$BB$4)</f>
        <v>0</v>
      </c>
      <c r="BC279" s="45">
        <f>COUNTIF(H279:AL279,$BC$4)</f>
        <v>0</v>
      </c>
      <c r="BD279" s="45">
        <f>COUNTIF(H279:AL279,$BD$4)</f>
        <v>0</v>
      </c>
      <c r="BE279" s="45">
        <f>COUNTIF(H279:AL279,$BE$4)</f>
        <v>0</v>
      </c>
      <c r="BF279" s="45">
        <f>COUNTIF(H279:AL279,$BF$4)</f>
        <v>0</v>
      </c>
      <c r="BG279" s="60" t="str">
        <f>VLOOKUP(B279,[2]Analyse!$A$2:$N$255,6,0)</f>
        <v>正常</v>
      </c>
      <c r="BH279" s="60"/>
      <c r="BI279" s="54"/>
    </row>
    <row r="280" spans="1:61">
      <c r="A280" s="73"/>
      <c r="B280" s="21"/>
      <c r="C280" s="24"/>
      <c r="D280" s="24"/>
      <c r="E280" s="32"/>
      <c r="F280" s="24"/>
      <c r="G280" s="24"/>
      <c r="H280" s="49"/>
      <c r="I280" s="49"/>
      <c r="J280" s="49"/>
      <c r="K280" s="49"/>
      <c r="L280" s="49"/>
      <c r="M280" s="49"/>
      <c r="N280" s="18"/>
      <c r="O280" s="49"/>
      <c r="P280" s="49"/>
      <c r="Q280" s="49"/>
      <c r="R280" s="49"/>
      <c r="S280" s="49"/>
      <c r="T280" s="49"/>
      <c r="U280" s="18"/>
      <c r="V280" s="49"/>
      <c r="W280" s="49"/>
      <c r="X280" s="49"/>
      <c r="Y280" s="49"/>
      <c r="Z280" s="49"/>
      <c r="AA280" s="49"/>
      <c r="AB280" s="18"/>
      <c r="AC280" s="49"/>
      <c r="AD280" s="49"/>
      <c r="AE280" s="49"/>
      <c r="AF280" s="49"/>
      <c r="AG280" s="49"/>
      <c r="AH280" s="49"/>
      <c r="AI280" s="18"/>
      <c r="AJ280" s="68"/>
      <c r="AK280" s="68"/>
      <c r="AL280" s="68"/>
      <c r="AM280" s="46">
        <f>+SUM(H280:AL280)</f>
        <v>0</v>
      </c>
      <c r="AN280" s="46"/>
      <c r="AO280" s="46"/>
      <c r="AP280" s="48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54"/>
      <c r="BH280" s="60" t="str">
        <f>VLOOKUP(B279,[2]Analyse!$A$2:$N$255,5,0)</f>
        <v>GWOA-D</v>
      </c>
      <c r="BI280" s="54"/>
    </row>
    <row r="281" spans="1:61">
      <c r="A281" s="72">
        <v>139</v>
      </c>
      <c r="B281" s="21" t="s">
        <v>398</v>
      </c>
      <c r="C281" s="21" t="s">
        <v>36</v>
      </c>
      <c r="D281" s="21" t="s">
        <v>37</v>
      </c>
      <c r="E281" s="32" t="str">
        <f>VLOOKUP(B281,[1]Sheet1!$B$5:$I$226,7,0)</f>
        <v>2019/03/25</v>
      </c>
      <c r="F281" s="21" t="s">
        <v>399</v>
      </c>
      <c r="G281" s="22" t="s">
        <v>522</v>
      </c>
      <c r="H281" s="49" t="s">
        <v>856</v>
      </c>
      <c r="I281" s="49" t="s">
        <v>856</v>
      </c>
      <c r="J281" s="49" t="s">
        <v>856</v>
      </c>
      <c r="K281" s="49" t="s">
        <v>868</v>
      </c>
      <c r="L281" s="49" t="s">
        <v>876</v>
      </c>
      <c r="M281" s="49" t="s">
        <v>876</v>
      </c>
      <c r="N281" s="18" t="s">
        <v>876</v>
      </c>
      <c r="O281" s="49" t="s">
        <v>876</v>
      </c>
      <c r="P281" s="49" t="s">
        <v>885</v>
      </c>
      <c r="Q281" s="49" t="s">
        <v>885</v>
      </c>
      <c r="R281" s="49" t="s">
        <v>885</v>
      </c>
      <c r="S281" s="49" t="s">
        <v>885</v>
      </c>
      <c r="T281" s="49" t="s">
        <v>856</v>
      </c>
      <c r="U281" s="18" t="s">
        <v>898</v>
      </c>
      <c r="V281" s="49" t="s">
        <v>856</v>
      </c>
      <c r="W281" s="49" t="s">
        <v>856</v>
      </c>
      <c r="X281" s="49" t="s">
        <v>856</v>
      </c>
      <c r="Y281" s="49" t="s">
        <v>915</v>
      </c>
      <c r="Z281" s="49" t="s">
        <v>915</v>
      </c>
      <c r="AA281" s="49" t="s">
        <v>926</v>
      </c>
      <c r="AB281" s="18" t="s">
        <v>926</v>
      </c>
      <c r="AC281" s="49" t="s">
        <v>926</v>
      </c>
      <c r="AD281" s="49" t="s">
        <v>926</v>
      </c>
      <c r="AE281" s="49" t="s">
        <v>926</v>
      </c>
      <c r="AF281" s="49" t="s">
        <v>937</v>
      </c>
      <c r="AG281" s="49" t="s">
        <v>937</v>
      </c>
      <c r="AH281" s="49" t="s">
        <v>937</v>
      </c>
      <c r="AI281" s="18" t="s">
        <v>937</v>
      </c>
      <c r="AJ281" s="68" t="s">
        <v>949</v>
      </c>
      <c r="AK281" s="68"/>
      <c r="AL281" s="68"/>
      <c r="AM281" s="45">
        <f>ROUND(SUM(H281:AL281),2)</f>
        <v>0</v>
      </c>
      <c r="AN281" s="45">
        <f>COUNTIF(H281:AL281,"F")+COUNTIF(H281:AL281,"LV/F")*4/8+COUNTIF(H281:AL281,"F/2")*4/8</f>
        <v>0</v>
      </c>
      <c r="AO281" s="45">
        <f>COUNTIF(H281:AL281,"O")+COUNTIF(H281:AL281,"LV/O")*4/8+COUNTIF(H281:AL281,"O/2")*4/8</f>
        <v>0</v>
      </c>
      <c r="AP281" s="45">
        <f>COUNTIF(H281:AL281,$AP$4)</f>
        <v>0</v>
      </c>
      <c r="AQ281" s="45">
        <f>COUNTIF(H281:AL281,$AQ$4)</f>
        <v>0</v>
      </c>
      <c r="AR281" s="45">
        <f>COUNTIF(H281:AL281,$AR$4)</f>
        <v>0</v>
      </c>
      <c r="AS281" s="45">
        <f>COUNTIF(H281:AL281,"B")+COUNTIF(H281:AL281,"LV/B")*4/8+COUNTIF(H281:AL281,"B/2")*4/8</f>
        <v>0</v>
      </c>
      <c r="AT281" s="45">
        <f>COUNTIF(H281:AL281,"BL")+COUNTIF(H281:AL281,"LV/BL")*4/8+COUNTIF(H281:AL281,"BL/2")*4/8</f>
        <v>0</v>
      </c>
      <c r="AU281" s="45">
        <f>COUNTIF(H281:AL281,$AU$4)</f>
        <v>0</v>
      </c>
      <c r="AV281" s="45">
        <f>COUNTIF(H281:AL281,$AV$4)</f>
        <v>0</v>
      </c>
      <c r="AW281" s="45">
        <f>COUNTIF(H281:AL281,$AW$4)</f>
        <v>0</v>
      </c>
      <c r="AX281" s="45">
        <f>COUNTIF(H281:AL281,$AX$4)</f>
        <v>0</v>
      </c>
      <c r="AY281" s="45">
        <f>COUNTIF(H281:AL281,$AY$4)</f>
        <v>0</v>
      </c>
      <c r="AZ281" s="45">
        <f>COUNTIF(H281:AL281,$AZ$4)</f>
        <v>0</v>
      </c>
      <c r="BA281" s="45">
        <f>COUNTIF(H281:AL281,$BA$4)</f>
        <v>29</v>
      </c>
      <c r="BB281" s="45">
        <f>COUNTIF(H281:AL281,$BB$4)</f>
        <v>0</v>
      </c>
      <c r="BC281" s="45">
        <f>COUNTIF(H281:AL281,$BC$4)</f>
        <v>0</v>
      </c>
      <c r="BD281" s="45">
        <f>COUNTIF(H281:AL281,$BD$4)</f>
        <v>0</v>
      </c>
      <c r="BE281" s="45">
        <f>COUNTIF(H281:AL281,$BE$4)</f>
        <v>0</v>
      </c>
      <c r="BF281" s="45">
        <f>COUNTIF(H281:AL281,$BF$4)</f>
        <v>0</v>
      </c>
      <c r="BG281" s="60" t="e">
        <f>VLOOKUP(B281,[2]Analyse!$A$2:$N$255,6,0)</f>
        <v>#N/A</v>
      </c>
      <c r="BH281" s="60"/>
      <c r="BI281" s="54"/>
    </row>
    <row r="282" spans="1:61">
      <c r="A282" s="73"/>
      <c r="B282" s="21"/>
      <c r="C282" s="24"/>
      <c r="D282" s="24"/>
      <c r="E282" s="32"/>
      <c r="F282" s="24"/>
      <c r="G282" s="24"/>
      <c r="H282" s="49"/>
      <c r="I282" s="49"/>
      <c r="J282" s="49"/>
      <c r="K282" s="49"/>
      <c r="L282" s="49"/>
      <c r="M282" s="49"/>
      <c r="N282" s="18"/>
      <c r="O282" s="49"/>
      <c r="P282" s="49"/>
      <c r="Q282" s="49"/>
      <c r="R282" s="49"/>
      <c r="S282" s="49"/>
      <c r="T282" s="49"/>
      <c r="U282" s="18"/>
      <c r="V282" s="49"/>
      <c r="W282" s="49"/>
      <c r="X282" s="49"/>
      <c r="Y282" s="49"/>
      <c r="Z282" s="49"/>
      <c r="AA282" s="49"/>
      <c r="AB282" s="18"/>
      <c r="AC282" s="49"/>
      <c r="AD282" s="49"/>
      <c r="AE282" s="49"/>
      <c r="AF282" s="49"/>
      <c r="AG282" s="49"/>
      <c r="AH282" s="49"/>
      <c r="AI282" s="18"/>
      <c r="AJ282" s="68"/>
      <c r="AK282" s="68"/>
      <c r="AL282" s="68"/>
      <c r="AM282" s="46">
        <f>+SUM(H282:AL282)</f>
        <v>0</v>
      </c>
      <c r="AN282" s="46"/>
      <c r="AO282" s="46"/>
      <c r="AP282" s="48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54"/>
      <c r="BH282" s="60" t="e">
        <f>VLOOKUP(B281,[2]Analyse!$A$2:$N$255,5,0)</f>
        <v>#N/A</v>
      </c>
      <c r="BI282" s="54"/>
    </row>
    <row r="283" spans="1:61">
      <c r="A283" s="72">
        <v>140</v>
      </c>
      <c r="B283" s="21" t="s">
        <v>470</v>
      </c>
      <c r="C283" s="21" t="s">
        <v>36</v>
      </c>
      <c r="D283" s="21" t="s">
        <v>37</v>
      </c>
      <c r="E283" s="32" t="str">
        <f>VLOOKUP(B283,[1]Sheet1!$B$5:$I$226,7,0)</f>
        <v>2019/05/16</v>
      </c>
      <c r="F283" s="21" t="s">
        <v>430</v>
      </c>
      <c r="G283" s="22" t="s">
        <v>523</v>
      </c>
      <c r="H283" s="49" t="s">
        <v>848</v>
      </c>
      <c r="I283" s="49" t="s">
        <v>848</v>
      </c>
      <c r="J283" s="49" t="s">
        <v>848</v>
      </c>
      <c r="K283" s="49" t="s">
        <v>867</v>
      </c>
      <c r="L283" s="49" t="s">
        <v>870</v>
      </c>
      <c r="M283" s="49" t="s">
        <v>870</v>
      </c>
      <c r="N283" s="18" t="s">
        <v>870</v>
      </c>
      <c r="O283" s="49" t="s">
        <v>870</v>
      </c>
      <c r="P283" s="49" t="s">
        <v>878</v>
      </c>
      <c r="Q283" s="49" t="s">
        <v>878</v>
      </c>
      <c r="R283" s="49" t="s">
        <v>884</v>
      </c>
      <c r="S283" s="49" t="s">
        <v>878</v>
      </c>
      <c r="T283" s="49" t="s">
        <v>889</v>
      </c>
      <c r="U283" s="18" t="s">
        <v>889</v>
      </c>
      <c r="V283" s="49" t="s">
        <v>900</v>
      </c>
      <c r="W283" s="49" t="s">
        <v>900</v>
      </c>
      <c r="X283" s="49" t="s">
        <v>900</v>
      </c>
      <c r="Y283" s="49" t="s">
        <v>914</v>
      </c>
      <c r="Z283" s="49" t="s">
        <v>909</v>
      </c>
      <c r="AA283" s="49" t="s">
        <v>919</v>
      </c>
      <c r="AB283" s="18" t="s">
        <v>919</v>
      </c>
      <c r="AC283" s="49" t="s">
        <v>919</v>
      </c>
      <c r="AD283" s="49" t="s">
        <v>919</v>
      </c>
      <c r="AE283" s="49" t="s">
        <v>919</v>
      </c>
      <c r="AF283" s="49" t="s">
        <v>936</v>
      </c>
      <c r="AG283" s="49" t="s">
        <v>930</v>
      </c>
      <c r="AH283" s="49" t="s">
        <v>930</v>
      </c>
      <c r="AI283" s="18" t="s">
        <v>930</v>
      </c>
      <c r="AJ283" s="68" t="s">
        <v>941</v>
      </c>
      <c r="AK283" s="68"/>
      <c r="AL283" s="68"/>
      <c r="AM283" s="45">
        <f>ROUND(SUM(H283:AL283),2)</f>
        <v>0</v>
      </c>
      <c r="AN283" s="45">
        <f>COUNTIF(H283:AL283,"F")+COUNTIF(H283:AL283,"LV/F")*4/8+COUNTIF(H283:AL283,"F/2")*4/8</f>
        <v>0</v>
      </c>
      <c r="AO283" s="45">
        <f>COUNTIF(H283:AL283,"O")+COUNTIF(H283:AL283,"LV/O")*4/8+COUNTIF(H283:AL283,"O/2")*4/8</f>
        <v>0</v>
      </c>
      <c r="AP283" s="45">
        <f>COUNTIF(H283:AL283,$AP$4)</f>
        <v>25</v>
      </c>
      <c r="AQ283" s="45">
        <f>COUNTIF(H283:AL283,$AQ$4)</f>
        <v>0</v>
      </c>
      <c r="AR283" s="45">
        <f>COUNTIF(H283:AL283,$AR$4)</f>
        <v>0</v>
      </c>
      <c r="AS283" s="45">
        <f>COUNTIF(H283:AL283,"B")+COUNTIF(H283:AL283,"LV/B")*4/8+COUNTIF(H283:AL283,"B/2")*4/8</f>
        <v>0</v>
      </c>
      <c r="AT283" s="45">
        <f>COUNTIF(H283:AL283,"BL")+COUNTIF(H283:AL283,"LV/BL")*4/8+COUNTIF(H283:AL283,"BL/2")*4/8</f>
        <v>0</v>
      </c>
      <c r="AU283" s="45">
        <f>COUNTIF(H283:AL283,$AU$4)</f>
        <v>0</v>
      </c>
      <c r="AV283" s="45">
        <f>COUNTIF(H283:AL283,$AV$4)</f>
        <v>0</v>
      </c>
      <c r="AW283" s="45">
        <f>COUNTIF(H283:AL283,$AW$4)</f>
        <v>4</v>
      </c>
      <c r="AX283" s="45">
        <f>COUNTIF(H283:AL283,$AX$4)</f>
        <v>0</v>
      </c>
      <c r="AY283" s="45">
        <f>COUNTIF(H283:AL283,$AY$4)</f>
        <v>0</v>
      </c>
      <c r="AZ283" s="45">
        <f>COUNTIF(H283:AL283,$AZ$4)</f>
        <v>0</v>
      </c>
      <c r="BA283" s="45">
        <f>COUNTIF(H283:AL283,$BA$4)</f>
        <v>0</v>
      </c>
      <c r="BB283" s="45">
        <f>COUNTIF(H283:AL283,$BB$4)</f>
        <v>0</v>
      </c>
      <c r="BC283" s="45">
        <f>COUNTIF(H283:AL283,$BC$4)</f>
        <v>0</v>
      </c>
      <c r="BD283" s="45">
        <f>COUNTIF(H283:AL283,$BD$4)</f>
        <v>0</v>
      </c>
      <c r="BE283" s="45">
        <f>COUNTIF(H283:AL283,$BE$4)</f>
        <v>0</v>
      </c>
      <c r="BF283" s="45">
        <f>COUNTIF(H283:AL283,$BF$4)</f>
        <v>0</v>
      </c>
      <c r="BG283" s="60" t="str">
        <f>VLOOKUP(B283,[2]Analyse!$A$2:$N$255,6,0)</f>
        <v>正常</v>
      </c>
      <c r="BH283" s="60"/>
      <c r="BI283" s="54"/>
    </row>
    <row r="284" spans="1:61">
      <c r="A284" s="73"/>
      <c r="B284" s="21"/>
      <c r="C284" s="24"/>
      <c r="D284" s="24"/>
      <c r="E284" s="32"/>
      <c r="F284" s="24"/>
      <c r="G284" s="24"/>
      <c r="H284" s="49">
        <v>5.5</v>
      </c>
      <c r="I284" s="49">
        <v>5.5</v>
      </c>
      <c r="J284" s="49">
        <v>5.5</v>
      </c>
      <c r="K284" s="49"/>
      <c r="L284" s="49">
        <v>5.5</v>
      </c>
      <c r="M284" s="49">
        <v>5.5</v>
      </c>
      <c r="N284" s="18">
        <v>5.5</v>
      </c>
      <c r="O284" s="49">
        <v>5.5</v>
      </c>
      <c r="P284" s="49">
        <v>5.5</v>
      </c>
      <c r="Q284" s="49">
        <v>5.5</v>
      </c>
      <c r="R284" s="49"/>
      <c r="S284" s="49">
        <v>5.5</v>
      </c>
      <c r="T284" s="49">
        <v>5.5</v>
      </c>
      <c r="U284" s="18">
        <v>5.5</v>
      </c>
      <c r="V284" s="49">
        <v>5.5</v>
      </c>
      <c r="W284" s="49">
        <v>5.5</v>
      </c>
      <c r="X284" s="49">
        <v>5.5</v>
      </c>
      <c r="Y284" s="49"/>
      <c r="Z284" s="49">
        <v>5.5</v>
      </c>
      <c r="AA284" s="49">
        <v>5.5</v>
      </c>
      <c r="AB284" s="18">
        <v>5.5</v>
      </c>
      <c r="AC284" s="49">
        <v>5.5</v>
      </c>
      <c r="AD284" s="49">
        <v>5.5</v>
      </c>
      <c r="AE284" s="49">
        <v>5.5</v>
      </c>
      <c r="AF284" s="49"/>
      <c r="AG284" s="49">
        <v>5.5</v>
      </c>
      <c r="AH284" s="49">
        <v>5.5</v>
      </c>
      <c r="AI284" s="18">
        <v>5.5</v>
      </c>
      <c r="AJ284" s="68">
        <v>5.5</v>
      </c>
      <c r="AK284" s="68"/>
      <c r="AL284" s="68"/>
      <c r="AM284" s="46">
        <f>+SUM(H284:AL284)</f>
        <v>137.5</v>
      </c>
      <c r="AN284" s="46"/>
      <c r="AO284" s="46"/>
      <c r="AP284" s="48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54"/>
      <c r="BH284" s="60" t="str">
        <f>VLOOKUP(B283,[2]Analyse!$A$2:$N$255,5,0)</f>
        <v>N</v>
      </c>
      <c r="BI284" s="54"/>
    </row>
    <row r="285" spans="1:61">
      <c r="A285" s="72">
        <v>141</v>
      </c>
      <c r="B285" s="21" t="s">
        <v>471</v>
      </c>
      <c r="C285" s="21" t="s">
        <v>36</v>
      </c>
      <c r="D285" s="21" t="s">
        <v>37</v>
      </c>
      <c r="E285" s="32" t="str">
        <f>VLOOKUP(B285,[1]Sheet1!$B$5:$I$226,7,0)</f>
        <v>2019/05/16</v>
      </c>
      <c r="F285" s="21" t="s">
        <v>431</v>
      </c>
      <c r="G285" s="22" t="s">
        <v>524</v>
      </c>
      <c r="H285" s="49" t="s">
        <v>855</v>
      </c>
      <c r="I285" s="49" t="s">
        <v>848</v>
      </c>
      <c r="J285" s="49" t="s">
        <v>848</v>
      </c>
      <c r="K285" s="49" t="s">
        <v>861</v>
      </c>
      <c r="L285" s="49" t="s">
        <v>870</v>
      </c>
      <c r="M285" s="49" t="s">
        <v>870</v>
      </c>
      <c r="N285" s="18" t="s">
        <v>870</v>
      </c>
      <c r="O285" s="49" t="s">
        <v>875</v>
      </c>
      <c r="P285" s="49" t="s">
        <v>879</v>
      </c>
      <c r="Q285" s="49" t="s">
        <v>880</v>
      </c>
      <c r="R285" s="49" t="s">
        <v>878</v>
      </c>
      <c r="S285" s="49">
        <v>1</v>
      </c>
      <c r="T285" s="49" t="s">
        <v>856</v>
      </c>
      <c r="U285" s="18" t="s">
        <v>898</v>
      </c>
      <c r="V285" s="49" t="s">
        <v>856</v>
      </c>
      <c r="W285" s="49" t="s">
        <v>856</v>
      </c>
      <c r="X285" s="49" t="s">
        <v>856</v>
      </c>
      <c r="Y285" s="49" t="s">
        <v>915</v>
      </c>
      <c r="Z285" s="49" t="s">
        <v>915</v>
      </c>
      <c r="AA285" s="49" t="s">
        <v>926</v>
      </c>
      <c r="AB285" s="18" t="s">
        <v>926</v>
      </c>
      <c r="AC285" s="49" t="s">
        <v>926</v>
      </c>
      <c r="AD285" s="49" t="s">
        <v>926</v>
      </c>
      <c r="AE285" s="49" t="s">
        <v>926</v>
      </c>
      <c r="AF285" s="49" t="s">
        <v>937</v>
      </c>
      <c r="AG285" s="49" t="s">
        <v>937</v>
      </c>
      <c r="AH285" s="49" t="s">
        <v>937</v>
      </c>
      <c r="AI285" s="18" t="s">
        <v>937</v>
      </c>
      <c r="AJ285" s="68" t="s">
        <v>949</v>
      </c>
      <c r="AK285" s="68"/>
      <c r="AL285" s="68"/>
      <c r="AM285" s="45">
        <f>ROUND(SUM(H285:AL285),2)</f>
        <v>1</v>
      </c>
      <c r="AN285" s="45">
        <f>COUNTIF(H285:AL285,"F")+COUNTIF(H285:AL285,"LV/F")*4/8+COUNTIF(H285:AL285,"F/2")*4/8</f>
        <v>1.5</v>
      </c>
      <c r="AO285" s="45">
        <f>COUNTIF(H285:AL285,"O")+COUNTIF(H285:AL285,"LV/O")*4/8+COUNTIF(H285:AL285,"O/2")*4/8</f>
        <v>0</v>
      </c>
      <c r="AP285" s="45">
        <f>COUNTIF(H285:AL285,$AP$4)+4/8</f>
        <v>7.5</v>
      </c>
      <c r="AQ285" s="45">
        <f>COUNTIF(H285:AL285,$AQ$4)</f>
        <v>0</v>
      </c>
      <c r="AR285" s="45">
        <f>COUNTIF(H285:AL285,$AR$4)</f>
        <v>0</v>
      </c>
      <c r="AS285" s="45">
        <f>COUNTIF(H285:AL285,"B")+COUNTIF(H285:AL285,"LV/B")*4/8+COUNTIF(H285:AL285,"B/2")*4/8</f>
        <v>0</v>
      </c>
      <c r="AT285" s="45">
        <f>COUNTIF(H285:AL285,"BL")+COUNTIF(H285:AL285,"LV/BL")*4/8+COUNTIF(H285:AL285,"BL/2")*4/8</f>
        <v>0</v>
      </c>
      <c r="AU285" s="45">
        <f>COUNTIF(H285:AL285,$AU$4)</f>
        <v>0</v>
      </c>
      <c r="AV285" s="45">
        <f>COUNTIF(H285:AL285,$AV$4)</f>
        <v>0</v>
      </c>
      <c r="AW285" s="45">
        <f>COUNTIF(H285:AL285,$AW$4)</f>
        <v>2</v>
      </c>
      <c r="AX285" s="45">
        <f>COUNTIF(H285:AL285,$AX$4)</f>
        <v>0</v>
      </c>
      <c r="AY285" s="45">
        <f>COUNTIF(H285:AL285,$AY$4)</f>
        <v>0</v>
      </c>
      <c r="AZ285" s="45">
        <f>COUNTIF(H285:AL285,$AZ$4)</f>
        <v>0</v>
      </c>
      <c r="BA285" s="45">
        <f>COUNTIF(H285:AL285,$BA$4)</f>
        <v>17</v>
      </c>
      <c r="BB285" s="45">
        <f>COUNTIF(H285:AL285,$BB$4)</f>
        <v>0</v>
      </c>
      <c r="BC285" s="45">
        <f>COUNTIF(H285:AL285,$BC$4)</f>
        <v>0</v>
      </c>
      <c r="BD285" s="45">
        <f>COUNTIF(H285:AL285,$BD$4)</f>
        <v>0</v>
      </c>
      <c r="BE285" s="45">
        <f>COUNTIF(H285:AL285,$BE$4)</f>
        <v>0</v>
      </c>
      <c r="BF285" s="45">
        <f>COUNTIF(H285:AL285,$BF$4)</f>
        <v>0</v>
      </c>
      <c r="BG285" s="60" t="e">
        <f>VLOOKUP(B285,[2]Analyse!$A$2:$N$255,6,0)</f>
        <v>#N/A</v>
      </c>
      <c r="BH285" s="60"/>
      <c r="BI285" s="54"/>
    </row>
    <row r="286" spans="1:61">
      <c r="A286" s="73"/>
      <c r="B286" s="21"/>
      <c r="C286" s="24"/>
      <c r="D286" s="24"/>
      <c r="E286" s="32"/>
      <c r="F286" s="24"/>
      <c r="G286" s="24"/>
      <c r="H286" s="49"/>
      <c r="I286" s="49"/>
      <c r="J286" s="49"/>
      <c r="K286" s="49"/>
      <c r="L286" s="49"/>
      <c r="M286" s="49"/>
      <c r="N286" s="18"/>
      <c r="O286" s="49"/>
      <c r="P286" s="49"/>
      <c r="Q286" s="49"/>
      <c r="R286" s="49"/>
      <c r="S286" s="49"/>
      <c r="T286" s="49"/>
      <c r="U286" s="18"/>
      <c r="V286" s="49"/>
      <c r="W286" s="49"/>
      <c r="X286" s="49"/>
      <c r="Y286" s="49"/>
      <c r="Z286" s="49"/>
      <c r="AA286" s="49"/>
      <c r="AB286" s="18"/>
      <c r="AC286" s="49"/>
      <c r="AD286" s="49"/>
      <c r="AE286" s="49"/>
      <c r="AF286" s="49"/>
      <c r="AG286" s="49"/>
      <c r="AH286" s="49"/>
      <c r="AI286" s="18"/>
      <c r="AJ286" s="68"/>
      <c r="AK286" s="68"/>
      <c r="AL286" s="68"/>
      <c r="AM286" s="46">
        <f>+SUM(H286:AL286)</f>
        <v>0</v>
      </c>
      <c r="AN286" s="46"/>
      <c r="AO286" s="46"/>
      <c r="AP286" s="48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54"/>
      <c r="BH286" s="60" t="e">
        <f>VLOOKUP(B285,[2]Analyse!$A$2:$N$255,5,0)</f>
        <v>#N/A</v>
      </c>
      <c r="BI286" s="54"/>
    </row>
    <row r="287" spans="1:61">
      <c r="A287" s="72">
        <v>142</v>
      </c>
      <c r="B287" s="21" t="s">
        <v>472</v>
      </c>
      <c r="C287" s="21" t="s">
        <v>36</v>
      </c>
      <c r="D287" s="21" t="s">
        <v>37</v>
      </c>
      <c r="E287" s="32" t="str">
        <f>VLOOKUP(B287,[1]Sheet1!$B$5:$I$226,7,0)</f>
        <v>2019/05/16</v>
      </c>
      <c r="F287" s="21" t="s">
        <v>432</v>
      </c>
      <c r="G287" s="22" t="s">
        <v>525</v>
      </c>
      <c r="H287" s="49" t="s">
        <v>855</v>
      </c>
      <c r="I287" s="49" t="s">
        <v>848</v>
      </c>
      <c r="J287" s="49" t="s">
        <v>848</v>
      </c>
      <c r="K287" s="49" t="s">
        <v>861</v>
      </c>
      <c r="L287" s="49" t="s">
        <v>870</v>
      </c>
      <c r="M287" s="49" t="s">
        <v>870</v>
      </c>
      <c r="N287" s="18" t="s">
        <v>870</v>
      </c>
      <c r="O287" s="49" t="s">
        <v>875</v>
      </c>
      <c r="P287" s="49" t="s">
        <v>878</v>
      </c>
      <c r="Q287" s="49" t="s">
        <v>878</v>
      </c>
      <c r="R287" s="49" t="s">
        <v>878</v>
      </c>
      <c r="S287" s="49" t="s">
        <v>878</v>
      </c>
      <c r="T287" s="49" t="s">
        <v>889</v>
      </c>
      <c r="U287" s="18" t="s">
        <v>889</v>
      </c>
      <c r="V287" s="49" t="s">
        <v>906</v>
      </c>
      <c r="W287" s="49" t="s">
        <v>900</v>
      </c>
      <c r="X287" s="49" t="s">
        <v>901</v>
      </c>
      <c r="Y287" s="49" t="s">
        <v>909</v>
      </c>
      <c r="Z287" s="49" t="s">
        <v>909</v>
      </c>
      <c r="AA287" s="49" t="s">
        <v>919</v>
      </c>
      <c r="AB287" s="18" t="s">
        <v>919</v>
      </c>
      <c r="AC287" s="49" t="s">
        <v>925</v>
      </c>
      <c r="AD287" s="49" t="s">
        <v>919</v>
      </c>
      <c r="AE287" s="49" t="s">
        <v>919</v>
      </c>
      <c r="AF287" s="49" t="s">
        <v>930</v>
      </c>
      <c r="AG287" s="49" t="s">
        <v>930</v>
      </c>
      <c r="AH287" s="49" t="s">
        <v>930</v>
      </c>
      <c r="AI287" s="18" t="s">
        <v>930</v>
      </c>
      <c r="AJ287" s="68" t="s">
        <v>948</v>
      </c>
      <c r="AK287" s="68"/>
      <c r="AL287" s="68"/>
      <c r="AM287" s="45">
        <f>ROUND(SUM(H287:AL287),2)</f>
        <v>0</v>
      </c>
      <c r="AN287" s="45">
        <f>COUNTIF(H287:AL287,"F")+COUNTIF(H287:AL287,"LV/F")*4/8+COUNTIF(H287:AL287,"F/2")*4/8</f>
        <v>1</v>
      </c>
      <c r="AO287" s="45">
        <f>COUNTIF(H287:AL287,"O")+COUNTIF(H287:AL287,"LV/O")*4/8+COUNTIF(H287:AL287,"O/2")*4/8</f>
        <v>0</v>
      </c>
      <c r="AP287" s="45">
        <f>COUNTIF(H287:AL287,$AP$4)</f>
        <v>23</v>
      </c>
      <c r="AQ287" s="45">
        <f>COUNTIF(H287:AL287,$AQ$4)</f>
        <v>0</v>
      </c>
      <c r="AR287" s="45">
        <f>COUNTIF(H287:AL287,$AR$4)</f>
        <v>0</v>
      </c>
      <c r="AS287" s="45">
        <f>COUNTIF(H287:AL287,"B")+COUNTIF(H287:AL287,"LV/B")*4/8+COUNTIF(H287:AL287,"B/2")*4/8</f>
        <v>0</v>
      </c>
      <c r="AT287" s="45">
        <f>COUNTIF(H287:AL287,"BL")+COUNTIF(H287:AL287,"LV/BL")*4/8+COUNTIF(H287:AL287,"BL/2")*4/8</f>
        <v>0</v>
      </c>
      <c r="AU287" s="45">
        <f>COUNTIF(H287:AL287,$AU$4)</f>
        <v>0</v>
      </c>
      <c r="AV287" s="45">
        <f>COUNTIF(H287:AL287,$AV$4)</f>
        <v>0</v>
      </c>
      <c r="AW287" s="45">
        <f>COUNTIF(H287:AL287,$AW$4)</f>
        <v>5</v>
      </c>
      <c r="AX287" s="45">
        <f>COUNTIF(H287:AL287,$AX$4)</f>
        <v>0</v>
      </c>
      <c r="AY287" s="45">
        <f>COUNTIF(H287:AL287,$AY$4)</f>
        <v>0</v>
      </c>
      <c r="AZ287" s="45">
        <f>COUNTIF(H287:AL287,$AZ$4)</f>
        <v>0</v>
      </c>
      <c r="BA287" s="45">
        <f>COUNTIF(H287:AL287,$BA$4)</f>
        <v>0</v>
      </c>
      <c r="BB287" s="45">
        <f>COUNTIF(H287:AL287,$BB$4)</f>
        <v>0</v>
      </c>
      <c r="BC287" s="45">
        <f>COUNTIF(H287:AL287,$BC$4)</f>
        <v>0</v>
      </c>
      <c r="BD287" s="45">
        <f>COUNTIF(H287:AL287,$BD$4)</f>
        <v>0</v>
      </c>
      <c r="BE287" s="45">
        <f>COUNTIF(H287:AL287,$BE$4)</f>
        <v>0</v>
      </c>
      <c r="BF287" s="45">
        <f>COUNTIF(H287:AL287,$BF$4)</f>
        <v>0</v>
      </c>
      <c r="BG287" s="60" t="str">
        <f>VLOOKUP(B287,[2]Analyse!$A$2:$N$255,6,0)</f>
        <v>輪班休息</v>
      </c>
      <c r="BH287" s="60"/>
      <c r="BI287" s="54"/>
    </row>
    <row r="288" spans="1:61">
      <c r="A288" s="73"/>
      <c r="B288" s="21"/>
      <c r="C288" s="24"/>
      <c r="D288" s="24"/>
      <c r="E288" s="32"/>
      <c r="F288" s="24"/>
      <c r="G288" s="24"/>
      <c r="H288" s="49"/>
      <c r="I288" s="49">
        <v>5.5</v>
      </c>
      <c r="J288" s="49">
        <v>5.5</v>
      </c>
      <c r="K288" s="49">
        <v>5.5</v>
      </c>
      <c r="L288" s="49">
        <v>5.5</v>
      </c>
      <c r="M288" s="49">
        <v>5.5</v>
      </c>
      <c r="N288" s="18">
        <v>5.5</v>
      </c>
      <c r="O288" s="49"/>
      <c r="P288" s="49">
        <v>5.5</v>
      </c>
      <c r="Q288" s="49">
        <v>5.5</v>
      </c>
      <c r="R288" s="49">
        <v>5.5</v>
      </c>
      <c r="S288" s="49">
        <v>5.5</v>
      </c>
      <c r="T288" s="49">
        <v>5.5</v>
      </c>
      <c r="U288" s="18">
        <v>5.5</v>
      </c>
      <c r="V288" s="49"/>
      <c r="W288" s="49">
        <v>5.5</v>
      </c>
      <c r="X288" s="49"/>
      <c r="Y288" s="49">
        <v>5.5</v>
      </c>
      <c r="Z288" s="49">
        <v>5.5</v>
      </c>
      <c r="AA288" s="49">
        <v>5.5</v>
      </c>
      <c r="AB288" s="18">
        <v>5.5</v>
      </c>
      <c r="AC288" s="49"/>
      <c r="AD288" s="49">
        <v>5.5</v>
      </c>
      <c r="AE288" s="49">
        <v>5.5</v>
      </c>
      <c r="AF288" s="49">
        <v>5.5</v>
      </c>
      <c r="AG288" s="49">
        <v>5.5</v>
      </c>
      <c r="AH288" s="49">
        <v>5.5</v>
      </c>
      <c r="AI288" s="18">
        <v>5.5</v>
      </c>
      <c r="AJ288" s="68"/>
      <c r="AK288" s="68"/>
      <c r="AL288" s="68"/>
      <c r="AM288" s="46">
        <f>+SUM(H288:AL288)</f>
        <v>126.5</v>
      </c>
      <c r="AN288" s="46"/>
      <c r="AO288" s="46"/>
      <c r="AP288" s="48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54"/>
      <c r="BH288" s="60" t="str">
        <f>VLOOKUP(B287,[2]Analyse!$A$2:$N$255,5,0)</f>
        <v>GWSI-N</v>
      </c>
      <c r="BI288" s="54"/>
    </row>
    <row r="289" spans="1:61">
      <c r="A289" s="72">
        <v>143</v>
      </c>
      <c r="B289" s="21" t="s">
        <v>473</v>
      </c>
      <c r="C289" s="21" t="s">
        <v>36</v>
      </c>
      <c r="D289" s="21" t="s">
        <v>37</v>
      </c>
      <c r="E289" s="32" t="str">
        <f>VLOOKUP(B289,[1]Sheet1!$B$5:$I$226,7,0)</f>
        <v>2019/05/16</v>
      </c>
      <c r="F289" s="21" t="s">
        <v>433</v>
      </c>
      <c r="G289" s="22" t="s">
        <v>526</v>
      </c>
      <c r="H289" s="49" t="s">
        <v>848</v>
      </c>
      <c r="I289" s="49" t="s">
        <v>848</v>
      </c>
      <c r="J289" s="49" t="s">
        <v>855</v>
      </c>
      <c r="K289" s="49" t="s">
        <v>861</v>
      </c>
      <c r="L289" s="49" t="s">
        <v>870</v>
      </c>
      <c r="M289" s="49" t="s">
        <v>870</v>
      </c>
      <c r="N289" s="18" t="s">
        <v>870</v>
      </c>
      <c r="O289" s="49" t="s">
        <v>870</v>
      </c>
      <c r="P289" s="49" t="s">
        <v>878</v>
      </c>
      <c r="Q289" s="49" t="s">
        <v>884</v>
      </c>
      <c r="R289" s="49" t="s">
        <v>878</v>
      </c>
      <c r="S289" s="49" t="s">
        <v>878</v>
      </c>
      <c r="T289" s="49" t="s">
        <v>889</v>
      </c>
      <c r="U289" s="18" t="s">
        <v>889</v>
      </c>
      <c r="V289" s="49" t="s">
        <v>900</v>
      </c>
      <c r="W289" s="49" t="s">
        <v>900</v>
      </c>
      <c r="X289" s="49" t="s">
        <v>906</v>
      </c>
      <c r="Y289" s="49" t="s">
        <v>910</v>
      </c>
      <c r="Z289" s="49" t="s">
        <v>909</v>
      </c>
      <c r="AA289" s="49" t="s">
        <v>919</v>
      </c>
      <c r="AB289" s="18" t="s">
        <v>919</v>
      </c>
      <c r="AC289" s="49" t="s">
        <v>919</v>
      </c>
      <c r="AD289" s="49" t="s">
        <v>919</v>
      </c>
      <c r="AE289" s="49" t="s">
        <v>925</v>
      </c>
      <c r="AF289" s="49" t="s">
        <v>930</v>
      </c>
      <c r="AG289" s="49" t="s">
        <v>930</v>
      </c>
      <c r="AH289" s="49" t="s">
        <v>930</v>
      </c>
      <c r="AI289" s="18" t="s">
        <v>930</v>
      </c>
      <c r="AJ289" s="68" t="s">
        <v>941</v>
      </c>
      <c r="AK289" s="68"/>
      <c r="AL289" s="68"/>
      <c r="AM289" s="45">
        <f>ROUND(SUM(H289:AL289),2)</f>
        <v>0</v>
      </c>
      <c r="AN289" s="45">
        <f>COUNTIF(H289:AL289,"F")+COUNTIF(H289:AL289,"LV/F")*4/8+COUNTIF(H289:AL289,"F/2")*4/8</f>
        <v>1</v>
      </c>
      <c r="AO289" s="45">
        <f>COUNTIF(H289:AL289,"O")+COUNTIF(H289:AL289,"LV/O")*4/8+COUNTIF(H289:AL289,"O/2")*4/8</f>
        <v>0</v>
      </c>
      <c r="AP289" s="45">
        <f>COUNTIF(H289:AL289,$AP$4)</f>
        <v>24</v>
      </c>
      <c r="AQ289" s="45">
        <f>COUNTIF(H289:AL289,$AQ$4)</f>
        <v>0</v>
      </c>
      <c r="AR289" s="45">
        <f>COUNTIF(H289:AL289,$AR$4)</f>
        <v>0</v>
      </c>
      <c r="AS289" s="45">
        <f>COUNTIF(H289:AL289,"B")+COUNTIF(H289:AL289,"LV/B")*4/8+COUNTIF(H289:AL289,"B/2")*4/8</f>
        <v>0</v>
      </c>
      <c r="AT289" s="45">
        <f>COUNTIF(H289:AL289,"BL")+COUNTIF(H289:AL289,"LV/BL")*4/8+COUNTIF(H289:AL289,"BL/2")*4/8</f>
        <v>0</v>
      </c>
      <c r="AU289" s="45">
        <f>COUNTIF(H289:AL289,$AU$4)</f>
        <v>0</v>
      </c>
      <c r="AV289" s="45">
        <f>COUNTIF(H289:AL289,$AV$4)</f>
        <v>0</v>
      </c>
      <c r="AW289" s="45">
        <f>COUNTIF(H289:AL289,$AW$4)</f>
        <v>4</v>
      </c>
      <c r="AX289" s="45">
        <f>COUNTIF(H289:AL289,$AX$4)</f>
        <v>0</v>
      </c>
      <c r="AY289" s="45">
        <f>COUNTIF(H289:AL289,$AY$4)</f>
        <v>0</v>
      </c>
      <c r="AZ289" s="45">
        <f>COUNTIF(H289:AL289,$AZ$4)</f>
        <v>0</v>
      </c>
      <c r="BA289" s="45">
        <f>COUNTIF(H289:AL289,$BA$4)</f>
        <v>0</v>
      </c>
      <c r="BB289" s="45">
        <f>COUNTIF(H289:AL289,$BB$4)</f>
        <v>0</v>
      </c>
      <c r="BC289" s="45">
        <f>COUNTIF(H289:AL289,$BC$4)</f>
        <v>0</v>
      </c>
      <c r="BD289" s="45">
        <f>COUNTIF(H289:AL289,$BD$4)</f>
        <v>0</v>
      </c>
      <c r="BE289" s="45">
        <f>COUNTIF(H289:AL289,$BE$4)</f>
        <v>0</v>
      </c>
      <c r="BF289" s="45">
        <f>COUNTIF(H289:AL289,$BF$4)</f>
        <v>0</v>
      </c>
      <c r="BG289" s="60" t="str">
        <f>VLOOKUP(B289,[2]Analyse!$A$2:$N$255,6,0)</f>
        <v>正常</v>
      </c>
      <c r="BH289" s="60"/>
      <c r="BI289" s="54"/>
    </row>
    <row r="290" spans="1:61">
      <c r="A290" s="73"/>
      <c r="B290" s="21"/>
      <c r="C290" s="24"/>
      <c r="D290" s="24"/>
      <c r="E290" s="32"/>
      <c r="F290" s="24"/>
      <c r="G290" s="24"/>
      <c r="H290" s="49">
        <v>5.5</v>
      </c>
      <c r="I290" s="49">
        <v>5.5</v>
      </c>
      <c r="J290" s="49"/>
      <c r="K290" s="49">
        <v>5.5</v>
      </c>
      <c r="L290" s="49">
        <v>5.5</v>
      </c>
      <c r="M290" s="49">
        <v>5.5</v>
      </c>
      <c r="N290" s="18">
        <v>5.5</v>
      </c>
      <c r="O290" s="49">
        <v>5.5</v>
      </c>
      <c r="P290" s="49">
        <v>5.5</v>
      </c>
      <c r="Q290" s="49"/>
      <c r="R290" s="49">
        <v>5.5</v>
      </c>
      <c r="S290" s="49">
        <v>5.5</v>
      </c>
      <c r="T290" s="49">
        <v>5.5</v>
      </c>
      <c r="U290" s="18">
        <v>5.5</v>
      </c>
      <c r="V290" s="49">
        <v>5.5</v>
      </c>
      <c r="W290" s="49">
        <v>5.5</v>
      </c>
      <c r="X290" s="49"/>
      <c r="Y290" s="49"/>
      <c r="Z290" s="49">
        <v>5.5</v>
      </c>
      <c r="AA290" s="49">
        <v>5.5</v>
      </c>
      <c r="AB290" s="18">
        <v>5.5</v>
      </c>
      <c r="AC290" s="49">
        <v>5.5</v>
      </c>
      <c r="AD290" s="49">
        <v>5.5</v>
      </c>
      <c r="AE290" s="49"/>
      <c r="AF290" s="49">
        <v>5.5</v>
      </c>
      <c r="AG290" s="49">
        <v>5.5</v>
      </c>
      <c r="AH290" s="49">
        <v>5.5</v>
      </c>
      <c r="AI290" s="18">
        <v>5.5</v>
      </c>
      <c r="AJ290" s="68">
        <v>5.5</v>
      </c>
      <c r="AK290" s="68"/>
      <c r="AL290" s="68"/>
      <c r="AM290" s="46">
        <f>+SUM(H290:AL290)</f>
        <v>132</v>
      </c>
      <c r="AN290" s="46"/>
      <c r="AO290" s="46"/>
      <c r="AP290" s="48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54"/>
      <c r="BH290" s="60" t="str">
        <f>VLOOKUP(B289,[2]Analyse!$A$2:$N$255,5,0)</f>
        <v>N</v>
      </c>
      <c r="BI290" s="54"/>
    </row>
    <row r="291" spans="1:61">
      <c r="A291" s="72">
        <v>144</v>
      </c>
      <c r="B291" s="21" t="s">
        <v>474</v>
      </c>
      <c r="C291" s="21" t="s">
        <v>36</v>
      </c>
      <c r="D291" s="21" t="s">
        <v>37</v>
      </c>
      <c r="E291" s="32" t="str">
        <f>VLOOKUP(B291,[1]Sheet1!$B$5:$I$226,7,0)</f>
        <v>2019/05/16</v>
      </c>
      <c r="F291" s="21" t="s">
        <v>434</v>
      </c>
      <c r="G291" s="22" t="s">
        <v>527</v>
      </c>
      <c r="H291" s="49" t="s">
        <v>848</v>
      </c>
      <c r="I291" s="49" t="s">
        <v>855</v>
      </c>
      <c r="J291" s="49" t="s">
        <v>848</v>
      </c>
      <c r="K291" s="49" t="s">
        <v>861</v>
      </c>
      <c r="L291" s="49" t="s">
        <v>870</v>
      </c>
      <c r="M291" s="49" t="s">
        <v>870</v>
      </c>
      <c r="N291" s="18" t="s">
        <v>871</v>
      </c>
      <c r="O291" s="49" t="s">
        <v>871</v>
      </c>
      <c r="P291" s="49" t="s">
        <v>884</v>
      </c>
      <c r="Q291" s="49" t="s">
        <v>878</v>
      </c>
      <c r="R291" s="49" t="s">
        <v>878</v>
      </c>
      <c r="S291" s="49" t="s">
        <v>878</v>
      </c>
      <c r="T291" s="49" t="s">
        <v>889</v>
      </c>
      <c r="U291" s="18" t="s">
        <v>889</v>
      </c>
      <c r="V291" s="49" t="s">
        <v>900</v>
      </c>
      <c r="W291" s="49" t="s">
        <v>906</v>
      </c>
      <c r="X291" s="49" t="s">
        <v>900</v>
      </c>
      <c r="Y291" s="49" t="s">
        <v>909</v>
      </c>
      <c r="Z291" s="49" t="s">
        <v>909</v>
      </c>
      <c r="AA291" s="49" t="s">
        <v>919</v>
      </c>
      <c r="AB291" s="18" t="s">
        <v>919</v>
      </c>
      <c r="AC291" s="49" t="s">
        <v>919</v>
      </c>
      <c r="AD291" s="49" t="s">
        <v>925</v>
      </c>
      <c r="AE291" s="49" t="s">
        <v>919</v>
      </c>
      <c r="AF291" s="49" t="s">
        <v>930</v>
      </c>
      <c r="AG291" s="49" t="s">
        <v>930</v>
      </c>
      <c r="AH291" s="49" t="s">
        <v>930</v>
      </c>
      <c r="AI291" s="18" t="s">
        <v>930</v>
      </c>
      <c r="AJ291" s="68" t="s">
        <v>941</v>
      </c>
      <c r="AK291" s="68"/>
      <c r="AL291" s="68"/>
      <c r="AM291" s="45">
        <f>ROUND(SUM(H291:AL291),2)</f>
        <v>0</v>
      </c>
      <c r="AN291" s="45">
        <f>COUNTIF(H291:AL291,"F")+COUNTIF(H291:AL291,"LV/F")*4/8+COUNTIF(H291:AL291,"F/2")*4/8</f>
        <v>2</v>
      </c>
      <c r="AO291" s="45">
        <f>COUNTIF(H291:AL291,"O")+COUNTIF(H291:AL291,"LV/O")*4/8+COUNTIF(H291:AL291,"O/2")*4/8</f>
        <v>0</v>
      </c>
      <c r="AP291" s="45">
        <f>COUNTIF(H291:AL291,$AP$4)</f>
        <v>23</v>
      </c>
      <c r="AQ291" s="45">
        <f>COUNTIF(H291:AL291,$AQ$4)</f>
        <v>0</v>
      </c>
      <c r="AR291" s="45">
        <f>COUNTIF(H291:AL291,$AR$4)</f>
        <v>0</v>
      </c>
      <c r="AS291" s="45">
        <f>COUNTIF(H291:AL291,"B")+COUNTIF(H291:AL291,"LV/B")*4/8+COUNTIF(H291:AL291,"B/2")*4/8</f>
        <v>0</v>
      </c>
      <c r="AT291" s="45">
        <f>COUNTIF(H291:AL291,"BL")+COUNTIF(H291:AL291,"LV/BL")*4/8+COUNTIF(H291:AL291,"BL/2")*4/8</f>
        <v>0</v>
      </c>
      <c r="AU291" s="45">
        <f>COUNTIF(H291:AL291,$AU$4)</f>
        <v>0</v>
      </c>
      <c r="AV291" s="45">
        <f>COUNTIF(H291:AL291,$AV$4)</f>
        <v>0</v>
      </c>
      <c r="AW291" s="45">
        <f>COUNTIF(H291:AL291,$AW$4)</f>
        <v>4</v>
      </c>
      <c r="AX291" s="45">
        <f>COUNTIF(H291:AL291,$AX$4)</f>
        <v>0</v>
      </c>
      <c r="AY291" s="45">
        <f>COUNTIF(H291:AL291,$AY$4)</f>
        <v>0</v>
      </c>
      <c r="AZ291" s="45">
        <f>COUNTIF(H291:AL291,$AZ$4)</f>
        <v>0</v>
      </c>
      <c r="BA291" s="45">
        <f>COUNTIF(H291:AL291,$BA$4)</f>
        <v>0</v>
      </c>
      <c r="BB291" s="45">
        <f>COUNTIF(H291:AL291,$BB$4)</f>
        <v>0</v>
      </c>
      <c r="BC291" s="45">
        <f>COUNTIF(H291:AL291,$BC$4)</f>
        <v>0</v>
      </c>
      <c r="BD291" s="45">
        <f>COUNTIF(H291:AL291,$BD$4)</f>
        <v>0</v>
      </c>
      <c r="BE291" s="45">
        <f>COUNTIF(H291:AL291,$BE$4)</f>
        <v>0</v>
      </c>
      <c r="BF291" s="45">
        <f>COUNTIF(H291:AL291,$BF$4)</f>
        <v>0</v>
      </c>
      <c r="BG291" s="60" t="str">
        <f>VLOOKUP(B291,[2]Analyse!$A$2:$N$255,6,0)</f>
        <v>正常</v>
      </c>
      <c r="BH291" s="60"/>
      <c r="BI291" s="54"/>
    </row>
    <row r="292" spans="1:61">
      <c r="A292" s="73"/>
      <c r="B292" s="21"/>
      <c r="C292" s="24"/>
      <c r="D292" s="24"/>
      <c r="E292" s="32"/>
      <c r="F292" s="24"/>
      <c r="G292" s="24"/>
      <c r="H292" s="49">
        <v>5.5</v>
      </c>
      <c r="I292" s="49"/>
      <c r="J292" s="49">
        <v>5.5</v>
      </c>
      <c r="K292" s="49">
        <v>5.5</v>
      </c>
      <c r="L292" s="49">
        <v>5.5</v>
      </c>
      <c r="M292" s="49">
        <v>5.5</v>
      </c>
      <c r="N292" s="18"/>
      <c r="O292" s="49"/>
      <c r="P292" s="49"/>
      <c r="Q292" s="49">
        <v>5.5</v>
      </c>
      <c r="R292" s="49">
        <v>5.5</v>
      </c>
      <c r="S292" s="49">
        <v>5.5</v>
      </c>
      <c r="T292" s="49">
        <v>5.5</v>
      </c>
      <c r="U292" s="18">
        <v>5.5</v>
      </c>
      <c r="V292" s="49">
        <v>5.5</v>
      </c>
      <c r="W292" s="49"/>
      <c r="X292" s="49">
        <v>5.5</v>
      </c>
      <c r="Y292" s="49">
        <v>5.5</v>
      </c>
      <c r="Z292" s="49">
        <v>5.5</v>
      </c>
      <c r="AA292" s="49">
        <v>5.5</v>
      </c>
      <c r="AB292" s="18">
        <v>5.5</v>
      </c>
      <c r="AC292" s="49">
        <v>5.5</v>
      </c>
      <c r="AD292" s="49"/>
      <c r="AE292" s="49">
        <v>5.5</v>
      </c>
      <c r="AF292" s="49">
        <v>5.5</v>
      </c>
      <c r="AG292" s="49">
        <v>5.5</v>
      </c>
      <c r="AH292" s="49">
        <v>5.5</v>
      </c>
      <c r="AI292" s="18">
        <v>5.5</v>
      </c>
      <c r="AJ292" s="68">
        <v>5.5</v>
      </c>
      <c r="AK292" s="68"/>
      <c r="AL292" s="68"/>
      <c r="AM292" s="46">
        <f>+SUM(H292:AL292)</f>
        <v>126.5</v>
      </c>
      <c r="AN292" s="46"/>
      <c r="AO292" s="46"/>
      <c r="AP292" s="48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54"/>
      <c r="BH292" s="60" t="str">
        <f>VLOOKUP(B291,[2]Analyse!$A$2:$N$255,5,0)</f>
        <v>N</v>
      </c>
      <c r="BI292" s="54"/>
    </row>
    <row r="293" spans="1:61">
      <c r="A293" s="72">
        <v>145</v>
      </c>
      <c r="B293" s="21" t="s">
        <v>475</v>
      </c>
      <c r="C293" s="21" t="s">
        <v>36</v>
      </c>
      <c r="D293" s="21" t="s">
        <v>37</v>
      </c>
      <c r="E293" s="32" t="str">
        <f>VLOOKUP(B293,[1]Sheet1!$B$5:$I$226,7,0)</f>
        <v>2019/05/16</v>
      </c>
      <c r="F293" s="21" t="s">
        <v>435</v>
      </c>
      <c r="G293" s="22" t="s">
        <v>528</v>
      </c>
      <c r="H293" s="49" t="s">
        <v>848</v>
      </c>
      <c r="I293" s="49" t="s">
        <v>855</v>
      </c>
      <c r="J293" s="49" t="s">
        <v>848</v>
      </c>
      <c r="K293" s="49" t="s">
        <v>861</v>
      </c>
      <c r="L293" s="49" t="s">
        <v>870</v>
      </c>
      <c r="M293" s="49" t="s">
        <v>870</v>
      </c>
      <c r="N293" s="18" t="s">
        <v>870</v>
      </c>
      <c r="O293" s="49" t="s">
        <v>870</v>
      </c>
      <c r="P293" s="49" t="s">
        <v>884</v>
      </c>
      <c r="Q293" s="49" t="s">
        <v>878</v>
      </c>
      <c r="R293" s="49" t="s">
        <v>878</v>
      </c>
      <c r="S293" s="49" t="s">
        <v>878</v>
      </c>
      <c r="T293" s="49" t="s">
        <v>889</v>
      </c>
      <c r="U293" s="18" t="s">
        <v>889</v>
      </c>
      <c r="V293" s="49" t="s">
        <v>900</v>
      </c>
      <c r="W293" s="49" t="s">
        <v>906</v>
      </c>
      <c r="X293" s="49" t="s">
        <v>900</v>
      </c>
      <c r="Y293" s="49" t="s">
        <v>909</v>
      </c>
      <c r="Z293" s="49" t="s">
        <v>909</v>
      </c>
      <c r="AA293" s="49" t="s">
        <v>919</v>
      </c>
      <c r="AB293" s="18" t="s">
        <v>919</v>
      </c>
      <c r="AC293" s="49" t="s">
        <v>919</v>
      </c>
      <c r="AD293" s="49" t="s">
        <v>925</v>
      </c>
      <c r="AE293" s="49" t="s">
        <v>919</v>
      </c>
      <c r="AF293" s="49" t="s">
        <v>930</v>
      </c>
      <c r="AG293" s="49" t="s">
        <v>930</v>
      </c>
      <c r="AH293" s="49" t="s">
        <v>930</v>
      </c>
      <c r="AI293" s="18" t="s">
        <v>930</v>
      </c>
      <c r="AJ293" s="68" t="s">
        <v>941</v>
      </c>
      <c r="AK293" s="68"/>
      <c r="AL293" s="68"/>
      <c r="AM293" s="45">
        <f>ROUND(SUM(H293:AL293),2)</f>
        <v>0</v>
      </c>
      <c r="AN293" s="45">
        <f>COUNTIF(H293:AL293,"F")+COUNTIF(H293:AL293,"LV/F")*4/8+COUNTIF(H293:AL293,"F/2")*4/8</f>
        <v>0</v>
      </c>
      <c r="AO293" s="45">
        <f>COUNTIF(H293:AL293,"O")+COUNTIF(H293:AL293,"LV/O")*4/8+COUNTIF(H293:AL293,"O/2")*4/8</f>
        <v>0</v>
      </c>
      <c r="AP293" s="45">
        <f>COUNTIF(H293:AL293,$AP$4)</f>
        <v>25</v>
      </c>
      <c r="AQ293" s="45">
        <f>COUNTIF(H293:AL293,$AQ$4)</f>
        <v>0</v>
      </c>
      <c r="AR293" s="45">
        <f>COUNTIF(H293:AL293,$AR$4)</f>
        <v>0</v>
      </c>
      <c r="AS293" s="45">
        <f>COUNTIF(H293:AL293,"B")+COUNTIF(H293:AL293,"LV/B")*4/8+COUNTIF(H293:AL293,"B/2")*4/8</f>
        <v>0</v>
      </c>
      <c r="AT293" s="45">
        <f>COUNTIF(H293:AL293,"BL")+COUNTIF(H293:AL293,"LV/BL")*4/8+COUNTIF(H293:AL293,"BL/2")*4/8</f>
        <v>0</v>
      </c>
      <c r="AU293" s="45">
        <f>COUNTIF(H293:AL293,$AU$4)</f>
        <v>0</v>
      </c>
      <c r="AV293" s="45">
        <f>COUNTIF(H293:AL293,$AV$4)</f>
        <v>0</v>
      </c>
      <c r="AW293" s="45">
        <f>COUNTIF(H293:AL293,$AW$4)</f>
        <v>4</v>
      </c>
      <c r="AX293" s="45">
        <f>COUNTIF(H293:AL293,$AX$4)</f>
        <v>0</v>
      </c>
      <c r="AY293" s="45">
        <f>COUNTIF(H293:AL293,$AY$4)</f>
        <v>0</v>
      </c>
      <c r="AZ293" s="45">
        <f>COUNTIF(H293:AL293,$AZ$4)</f>
        <v>0</v>
      </c>
      <c r="BA293" s="45">
        <f>COUNTIF(H293:AL293,$BA$4)</f>
        <v>0</v>
      </c>
      <c r="BB293" s="45">
        <f>COUNTIF(H293:AL293,$BB$4)</f>
        <v>0</v>
      </c>
      <c r="BC293" s="45">
        <f>COUNTIF(H293:AL293,$BC$4)</f>
        <v>0</v>
      </c>
      <c r="BD293" s="45">
        <f>COUNTIF(H293:AL293,$BD$4)</f>
        <v>0</v>
      </c>
      <c r="BE293" s="45">
        <f>COUNTIF(H293:AL293,$BE$4)</f>
        <v>0</v>
      </c>
      <c r="BF293" s="45">
        <f>COUNTIF(H293:AL293,$BF$4)</f>
        <v>0</v>
      </c>
      <c r="BG293" s="60" t="str">
        <f>VLOOKUP(B293,[2]Analyse!$A$2:$N$255,6,0)</f>
        <v>正常</v>
      </c>
      <c r="BH293" s="60"/>
      <c r="BI293" s="54"/>
    </row>
    <row r="294" spans="1:61">
      <c r="A294" s="73"/>
      <c r="B294" s="21"/>
      <c r="C294" s="24"/>
      <c r="D294" s="24"/>
      <c r="E294" s="32"/>
      <c r="F294" s="24"/>
      <c r="G294" s="24"/>
      <c r="H294" s="49"/>
      <c r="I294" s="49"/>
      <c r="J294" s="49"/>
      <c r="K294" s="49"/>
      <c r="L294" s="49"/>
      <c r="M294" s="49"/>
      <c r="N294" s="18"/>
      <c r="O294" s="49"/>
      <c r="P294" s="49"/>
      <c r="Q294" s="49"/>
      <c r="R294" s="49"/>
      <c r="S294" s="49"/>
      <c r="T294" s="49"/>
      <c r="U294" s="18"/>
      <c r="V294" s="49"/>
      <c r="W294" s="49"/>
      <c r="X294" s="49"/>
      <c r="Y294" s="49"/>
      <c r="Z294" s="49"/>
      <c r="AA294" s="49"/>
      <c r="AB294" s="18"/>
      <c r="AC294" s="49"/>
      <c r="AD294" s="49"/>
      <c r="AE294" s="49"/>
      <c r="AF294" s="49"/>
      <c r="AG294" s="49"/>
      <c r="AH294" s="49"/>
      <c r="AI294" s="18"/>
      <c r="AJ294" s="68"/>
      <c r="AK294" s="68"/>
      <c r="AL294" s="68"/>
      <c r="AM294" s="46">
        <f>+SUM(H294:AL294)</f>
        <v>0</v>
      </c>
      <c r="AN294" s="46"/>
      <c r="AO294" s="46"/>
      <c r="AP294" s="48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54"/>
      <c r="BH294" s="60" t="str">
        <f>VLOOKUP(B293,[2]Analyse!$A$2:$N$255,5,0)</f>
        <v>GWSI-D</v>
      </c>
      <c r="BI294" s="54"/>
    </row>
    <row r="295" spans="1:61">
      <c r="A295" s="72">
        <v>146</v>
      </c>
      <c r="B295" s="21" t="s">
        <v>476</v>
      </c>
      <c r="C295" s="21" t="s">
        <v>36</v>
      </c>
      <c r="D295" s="21" t="s">
        <v>37</v>
      </c>
      <c r="E295" s="32" t="str">
        <f>VLOOKUP(B295,[1]Sheet1!$B$5:$I$226,7,0)</f>
        <v>2019/05/16</v>
      </c>
      <c r="F295" s="21" t="s">
        <v>436</v>
      </c>
      <c r="G295" s="22" t="s">
        <v>529</v>
      </c>
      <c r="H295" s="49" t="s">
        <v>848</v>
      </c>
      <c r="I295" s="49" t="s">
        <v>855</v>
      </c>
      <c r="J295" s="49" t="s">
        <v>848</v>
      </c>
      <c r="K295" s="49" t="s">
        <v>861</v>
      </c>
      <c r="L295" s="49" t="s">
        <v>870</v>
      </c>
      <c r="M295" s="49" t="s">
        <v>870</v>
      </c>
      <c r="N295" s="18" t="s">
        <v>870</v>
      </c>
      <c r="O295" s="49" t="s">
        <v>870</v>
      </c>
      <c r="P295" s="49" t="s">
        <v>884</v>
      </c>
      <c r="Q295" s="49" t="s">
        <v>878</v>
      </c>
      <c r="R295" s="49" t="s">
        <v>878</v>
      </c>
      <c r="S295" s="49" t="s">
        <v>878</v>
      </c>
      <c r="T295" s="49" t="s">
        <v>889</v>
      </c>
      <c r="U295" s="18" t="s">
        <v>889</v>
      </c>
      <c r="V295" s="49" t="s">
        <v>900</v>
      </c>
      <c r="W295" s="49" t="s">
        <v>906</v>
      </c>
      <c r="X295" s="49" t="s">
        <v>900</v>
      </c>
      <c r="Y295" s="49" t="s">
        <v>909</v>
      </c>
      <c r="Z295" s="49" t="s">
        <v>909</v>
      </c>
      <c r="AA295" s="49" t="s">
        <v>919</v>
      </c>
      <c r="AB295" s="18" t="s">
        <v>919</v>
      </c>
      <c r="AC295" s="49" t="s">
        <v>919</v>
      </c>
      <c r="AD295" s="49" t="s">
        <v>925</v>
      </c>
      <c r="AE295" s="49" t="s">
        <v>920</v>
      </c>
      <c r="AF295" s="49" t="s">
        <v>931</v>
      </c>
      <c r="AG295" s="49" t="s">
        <v>930</v>
      </c>
      <c r="AH295" s="49" t="s">
        <v>930</v>
      </c>
      <c r="AI295" s="18" t="s">
        <v>930</v>
      </c>
      <c r="AJ295" s="68" t="s">
        <v>941</v>
      </c>
      <c r="AK295" s="68"/>
      <c r="AL295" s="68"/>
      <c r="AM295" s="45">
        <f>ROUND(SUM(H295:AL295),2)</f>
        <v>0</v>
      </c>
      <c r="AN295" s="45">
        <f>COUNTIF(H295:AL295,"F")+COUNTIF(H295:AL295,"LV/F")*4/8+COUNTIF(H295:AL295,"F/2")*4/8</f>
        <v>2</v>
      </c>
      <c r="AO295" s="45">
        <f>COUNTIF(H295:AL295,"O")+COUNTIF(H295:AL295,"LV/O")*4/8+COUNTIF(H295:AL295,"O/2")*4/8</f>
        <v>0</v>
      </c>
      <c r="AP295" s="45">
        <f>COUNTIF(H295:AL295,$AP$4)</f>
        <v>23</v>
      </c>
      <c r="AQ295" s="45">
        <f>COUNTIF(H295:AL295,$AQ$4)</f>
        <v>0</v>
      </c>
      <c r="AR295" s="45">
        <f>COUNTIF(H295:AL295,$AR$4)</f>
        <v>0</v>
      </c>
      <c r="AS295" s="45">
        <f>COUNTIF(H295:AL295,"B")+COUNTIF(H295:AL295,"LV/B")*4/8+COUNTIF(H295:AL295,"B/2")*4/8</f>
        <v>0</v>
      </c>
      <c r="AT295" s="45">
        <f>COUNTIF(H295:AL295,"BL")+COUNTIF(H295:AL295,"LV/BL")*4/8+COUNTIF(H295:AL295,"BL/2")*4/8</f>
        <v>0</v>
      </c>
      <c r="AU295" s="45">
        <f>COUNTIF(H295:AL295,$AU$4)</f>
        <v>0</v>
      </c>
      <c r="AV295" s="45">
        <f>COUNTIF(H295:AL295,$AV$4)</f>
        <v>0</v>
      </c>
      <c r="AW295" s="45">
        <f>COUNTIF(H295:AL295,$AW$4)</f>
        <v>4</v>
      </c>
      <c r="AX295" s="45">
        <f>COUNTIF(H295:AL295,$AX$4)</f>
        <v>0</v>
      </c>
      <c r="AY295" s="45">
        <f>COUNTIF(H295:AL295,$AY$4)</f>
        <v>0</v>
      </c>
      <c r="AZ295" s="45">
        <f>COUNTIF(H295:AL295,$AZ$4)</f>
        <v>0</v>
      </c>
      <c r="BA295" s="45">
        <f>COUNTIF(H295:AL295,$BA$4)</f>
        <v>0</v>
      </c>
      <c r="BB295" s="45">
        <f>COUNTIF(H295:AL295,$BB$4)</f>
        <v>0</v>
      </c>
      <c r="BC295" s="45">
        <f>COUNTIF(H295:AL295,$BC$4)</f>
        <v>0</v>
      </c>
      <c r="BD295" s="45">
        <f>COUNTIF(H295:AL295,$BD$4)</f>
        <v>0</v>
      </c>
      <c r="BE295" s="45">
        <f>COUNTIF(H295:AL295,$BE$4)</f>
        <v>0</v>
      </c>
      <c r="BF295" s="45">
        <f>COUNTIF(H295:AL295,$BF$4)</f>
        <v>0</v>
      </c>
      <c r="BG295" s="60" t="str">
        <f>VLOOKUP(B295,[2]Analyse!$A$2:$N$255,6,0)</f>
        <v>正常</v>
      </c>
      <c r="BH295" s="60"/>
      <c r="BI295" s="54"/>
    </row>
    <row r="296" spans="1:61">
      <c r="A296" s="73"/>
      <c r="B296" s="21"/>
      <c r="C296" s="24"/>
      <c r="D296" s="24"/>
      <c r="E296" s="32"/>
      <c r="F296" s="24"/>
      <c r="G296" s="24"/>
      <c r="H296" s="49">
        <v>5.5</v>
      </c>
      <c r="I296" s="49"/>
      <c r="J296" s="49">
        <v>5.5</v>
      </c>
      <c r="K296" s="49">
        <v>5.5</v>
      </c>
      <c r="L296" s="49">
        <v>5.5</v>
      </c>
      <c r="M296" s="49">
        <v>5.5</v>
      </c>
      <c r="N296" s="18">
        <v>5.5</v>
      </c>
      <c r="O296" s="49">
        <v>5.5</v>
      </c>
      <c r="P296" s="49"/>
      <c r="Q296" s="49">
        <v>5.5</v>
      </c>
      <c r="R296" s="49">
        <v>5.5</v>
      </c>
      <c r="S296" s="49">
        <v>5.5</v>
      </c>
      <c r="T296" s="49">
        <v>5.5</v>
      </c>
      <c r="U296" s="18">
        <v>5.5</v>
      </c>
      <c r="V296" s="49">
        <v>5.5</v>
      </c>
      <c r="W296" s="49"/>
      <c r="X296" s="49">
        <v>5.5</v>
      </c>
      <c r="Y296" s="49">
        <v>5.5</v>
      </c>
      <c r="Z296" s="49">
        <v>5.5</v>
      </c>
      <c r="AA296" s="49">
        <v>5.5</v>
      </c>
      <c r="AB296" s="18">
        <v>5.5</v>
      </c>
      <c r="AC296" s="49">
        <v>5.5</v>
      </c>
      <c r="AD296" s="49"/>
      <c r="AE296" s="49"/>
      <c r="AF296" s="49"/>
      <c r="AG296" s="49">
        <v>5.5</v>
      </c>
      <c r="AH296" s="49">
        <v>5.5</v>
      </c>
      <c r="AI296" s="18">
        <v>5.5</v>
      </c>
      <c r="AJ296" s="68">
        <v>5.5</v>
      </c>
      <c r="AK296" s="68"/>
      <c r="AL296" s="68"/>
      <c r="AM296" s="46">
        <f>+SUM(H296:AL296)</f>
        <v>126.5</v>
      </c>
      <c r="AN296" s="46"/>
      <c r="AO296" s="46"/>
      <c r="AP296" s="48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54"/>
      <c r="BH296" s="60" t="str">
        <f>VLOOKUP(B295,[2]Analyse!$A$2:$N$255,5,0)</f>
        <v>N</v>
      </c>
      <c r="BI296" s="54"/>
    </row>
    <row r="297" spans="1:61">
      <c r="A297" s="72">
        <v>147</v>
      </c>
      <c r="B297" s="21" t="s">
        <v>477</v>
      </c>
      <c r="C297" s="21" t="s">
        <v>36</v>
      </c>
      <c r="D297" s="21" t="s">
        <v>37</v>
      </c>
      <c r="E297" s="32" t="str">
        <f>VLOOKUP(B297,[1]Sheet1!$B$5:$I$226,7,0)</f>
        <v>2019/05/16</v>
      </c>
      <c r="F297" s="21" t="s">
        <v>437</v>
      </c>
      <c r="G297" s="22" t="s">
        <v>530</v>
      </c>
      <c r="H297" s="49" t="s">
        <v>855</v>
      </c>
      <c r="I297" s="49" t="s">
        <v>848</v>
      </c>
      <c r="J297" s="49" t="s">
        <v>848</v>
      </c>
      <c r="K297" s="49" t="s">
        <v>861</v>
      </c>
      <c r="L297" s="49" t="s">
        <v>870</v>
      </c>
      <c r="M297" s="49" t="s">
        <v>870</v>
      </c>
      <c r="N297" s="18" t="s">
        <v>875</v>
      </c>
      <c r="O297" s="49" t="s">
        <v>870</v>
      </c>
      <c r="P297" s="49" t="s">
        <v>878</v>
      </c>
      <c r="Q297" s="49" t="s">
        <v>878</v>
      </c>
      <c r="R297" s="49" t="s">
        <v>878</v>
      </c>
      <c r="S297" s="49" t="s">
        <v>878</v>
      </c>
      <c r="T297" s="49" t="s">
        <v>890</v>
      </c>
      <c r="U297" s="18" t="s">
        <v>896</v>
      </c>
      <c r="V297" s="49" t="s">
        <v>900</v>
      </c>
      <c r="W297" s="49" t="s">
        <v>900</v>
      </c>
      <c r="X297" s="49" t="s">
        <v>900</v>
      </c>
      <c r="Y297" s="49" t="s">
        <v>909</v>
      </c>
      <c r="Z297" s="49" t="s">
        <v>909</v>
      </c>
      <c r="AA297" s="49" t="s">
        <v>919</v>
      </c>
      <c r="AB297" s="18" t="s">
        <v>925</v>
      </c>
      <c r="AC297" s="49" t="s">
        <v>919</v>
      </c>
      <c r="AD297" s="49" t="s">
        <v>919</v>
      </c>
      <c r="AE297" s="49" t="s">
        <v>919</v>
      </c>
      <c r="AF297" s="49" t="s">
        <v>930</v>
      </c>
      <c r="AG297" s="49" t="s">
        <v>930</v>
      </c>
      <c r="AH297" s="49" t="s">
        <v>930</v>
      </c>
      <c r="AI297" s="18" t="s">
        <v>936</v>
      </c>
      <c r="AJ297" s="68" t="s">
        <v>941</v>
      </c>
      <c r="AK297" s="68"/>
      <c r="AL297" s="68"/>
      <c r="AM297" s="45">
        <f>ROUND(SUM(H297:AL297),2)</f>
        <v>0</v>
      </c>
      <c r="AN297" s="45">
        <f>COUNTIF(H297:AL297,"F")+COUNTIF(H297:AL297,"LV/F")*4/8+COUNTIF(H297:AL297,"F/2")*4/8</f>
        <v>1</v>
      </c>
      <c r="AO297" s="45">
        <f>COUNTIF(H297:AL297,"O")+COUNTIF(H297:AL297,"LV/O")*4/8+COUNTIF(H297:AL297,"O/2")*4/8</f>
        <v>0</v>
      </c>
      <c r="AP297" s="45">
        <f>COUNTIF(H297:AL297,$AP$4)</f>
        <v>23</v>
      </c>
      <c r="AQ297" s="45">
        <f>COUNTIF(H297:AL297,$AQ$4)</f>
        <v>0</v>
      </c>
      <c r="AR297" s="45">
        <f>COUNTIF(H297:AL297,$AR$4)</f>
        <v>0</v>
      </c>
      <c r="AS297" s="45">
        <f>COUNTIF(H297:AL297,"B")+COUNTIF(H297:AL297,"LV/B")*4/8+COUNTIF(H297:AL297,"B/2")*4/8</f>
        <v>0</v>
      </c>
      <c r="AT297" s="45">
        <f>COUNTIF(H297:AL297,"BL")+COUNTIF(H297:AL297,"LV/BL")*4/8+COUNTIF(H297:AL297,"BL/2")*4/8</f>
        <v>0</v>
      </c>
      <c r="AU297" s="45">
        <f>COUNTIF(H297:AL297,$AU$4)</f>
        <v>0</v>
      </c>
      <c r="AV297" s="45">
        <f>COUNTIF(H297:AL297,$AV$4)</f>
        <v>0</v>
      </c>
      <c r="AW297" s="45">
        <f>COUNTIF(H297:AL297,$AW$4)</f>
        <v>5</v>
      </c>
      <c r="AX297" s="45">
        <f>COUNTIF(H297:AL297,$AX$4)</f>
        <v>0</v>
      </c>
      <c r="AY297" s="45">
        <f>COUNTIF(H297:AL297,$AY$4)</f>
        <v>0</v>
      </c>
      <c r="AZ297" s="45">
        <f>COUNTIF(H297:AL297,$AZ$4)</f>
        <v>0</v>
      </c>
      <c r="BA297" s="45">
        <f>COUNTIF(H297:AL297,$BA$4)</f>
        <v>0</v>
      </c>
      <c r="BB297" s="45">
        <f>COUNTIF(H297:AL297,$BB$4)</f>
        <v>0</v>
      </c>
      <c r="BC297" s="45">
        <f>COUNTIF(H297:AL297,$BC$4)</f>
        <v>0</v>
      </c>
      <c r="BD297" s="45">
        <f>COUNTIF(H297:AL297,$BD$4)</f>
        <v>0</v>
      </c>
      <c r="BE297" s="45">
        <f>COUNTIF(H297:AL297,$BE$4)</f>
        <v>0</v>
      </c>
      <c r="BF297" s="45">
        <f>COUNTIF(H297:AL297,$BF$4)</f>
        <v>0</v>
      </c>
      <c r="BG297" s="60" t="str">
        <f>VLOOKUP(B297,[2]Analyse!$A$2:$N$255,6,0)</f>
        <v>正常</v>
      </c>
      <c r="BH297" s="60"/>
      <c r="BI297" s="54"/>
    </row>
    <row r="298" spans="1:61">
      <c r="A298" s="73"/>
      <c r="B298" s="21"/>
      <c r="C298" s="24"/>
      <c r="D298" s="24"/>
      <c r="E298" s="32"/>
      <c r="F298" s="24"/>
      <c r="G298" s="24"/>
      <c r="H298" s="49"/>
      <c r="I298" s="49">
        <v>5.5</v>
      </c>
      <c r="J298" s="49">
        <v>5.5</v>
      </c>
      <c r="K298" s="49">
        <v>5.5</v>
      </c>
      <c r="L298" s="49">
        <v>5.5</v>
      </c>
      <c r="M298" s="49">
        <v>5.5</v>
      </c>
      <c r="N298" s="18"/>
      <c r="O298" s="49">
        <v>5.5</v>
      </c>
      <c r="P298" s="49">
        <v>5.5</v>
      </c>
      <c r="Q298" s="49">
        <v>5.5</v>
      </c>
      <c r="R298" s="49">
        <v>5.5</v>
      </c>
      <c r="S298" s="49">
        <v>5.5</v>
      </c>
      <c r="T298" s="49"/>
      <c r="U298" s="18"/>
      <c r="V298" s="49">
        <v>5.5</v>
      </c>
      <c r="W298" s="49">
        <v>5.5</v>
      </c>
      <c r="X298" s="49">
        <v>5.5</v>
      </c>
      <c r="Y298" s="49">
        <v>5.5</v>
      </c>
      <c r="Z298" s="49">
        <v>5.5</v>
      </c>
      <c r="AA298" s="49">
        <v>5.5</v>
      </c>
      <c r="AB298" s="18"/>
      <c r="AC298" s="49">
        <v>5.5</v>
      </c>
      <c r="AD298" s="49">
        <v>5.5</v>
      </c>
      <c r="AE298" s="49">
        <v>5.5</v>
      </c>
      <c r="AF298" s="49">
        <v>5.5</v>
      </c>
      <c r="AG298" s="49">
        <v>5.5</v>
      </c>
      <c r="AH298" s="49">
        <v>5.5</v>
      </c>
      <c r="AI298" s="18"/>
      <c r="AJ298" s="68">
        <v>5.5</v>
      </c>
      <c r="AK298" s="68"/>
      <c r="AL298" s="68"/>
      <c r="AM298" s="46">
        <f>+SUM(H298:AL298)</f>
        <v>126.5</v>
      </c>
      <c r="AN298" s="46"/>
      <c r="AO298" s="46"/>
      <c r="AP298" s="48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54"/>
      <c r="BH298" s="60" t="str">
        <f>VLOOKUP(B297,[2]Analyse!$A$2:$N$255,5,0)</f>
        <v>N</v>
      </c>
      <c r="BI298" s="54"/>
    </row>
    <row r="299" spans="1:61">
      <c r="A299" s="72">
        <v>148</v>
      </c>
      <c r="B299" s="21" t="s">
        <v>478</v>
      </c>
      <c r="C299" s="21" t="s">
        <v>36</v>
      </c>
      <c r="D299" s="21" t="s">
        <v>37</v>
      </c>
      <c r="E299" s="32" t="str">
        <f>VLOOKUP(B299,[1]Sheet1!$B$5:$I$226,7,0)</f>
        <v>2019/05/16</v>
      </c>
      <c r="F299" s="21" t="s">
        <v>438</v>
      </c>
      <c r="G299" s="22" t="s">
        <v>531</v>
      </c>
      <c r="H299" s="49" t="s">
        <v>848</v>
      </c>
      <c r="I299" s="49" t="s">
        <v>848</v>
      </c>
      <c r="J299" s="49" t="s">
        <v>855</v>
      </c>
      <c r="K299" s="49" t="s">
        <v>861</v>
      </c>
      <c r="L299" s="49" t="s">
        <v>870</v>
      </c>
      <c r="M299" s="49" t="s">
        <v>870</v>
      </c>
      <c r="N299" s="18" t="s">
        <v>870</v>
      </c>
      <c r="O299" s="49" t="s">
        <v>870</v>
      </c>
      <c r="P299" s="49" t="s">
        <v>878</v>
      </c>
      <c r="Q299" s="49" t="s">
        <v>884</v>
      </c>
      <c r="R299" s="49" t="s">
        <v>878</v>
      </c>
      <c r="S299" s="49" t="s">
        <v>878</v>
      </c>
      <c r="T299" s="49" t="s">
        <v>889</v>
      </c>
      <c r="U299" s="18" t="s">
        <v>889</v>
      </c>
      <c r="V299" s="49" t="s">
        <v>900</v>
      </c>
      <c r="W299" s="49" t="s">
        <v>900</v>
      </c>
      <c r="X299" s="49" t="s">
        <v>906</v>
      </c>
      <c r="Y299" s="49" t="s">
        <v>909</v>
      </c>
      <c r="Z299" s="49" t="s">
        <v>910</v>
      </c>
      <c r="AA299" s="49" t="s">
        <v>920</v>
      </c>
      <c r="AB299" s="18" t="s">
        <v>920</v>
      </c>
      <c r="AC299" s="49" t="s">
        <v>919</v>
      </c>
      <c r="AD299" s="49" t="s">
        <v>919</v>
      </c>
      <c r="AE299" s="49" t="s">
        <v>925</v>
      </c>
      <c r="AF299" s="49" t="s">
        <v>930</v>
      </c>
      <c r="AG299" s="49" t="s">
        <v>930</v>
      </c>
      <c r="AH299" s="49" t="s">
        <v>930</v>
      </c>
      <c r="AI299" s="18" t="s">
        <v>930</v>
      </c>
      <c r="AJ299" s="68" t="s">
        <v>941</v>
      </c>
      <c r="AK299" s="68"/>
      <c r="AL299" s="68"/>
      <c r="AM299" s="45">
        <f>ROUND(SUM(H299:AL299),2)</f>
        <v>0</v>
      </c>
      <c r="AN299" s="45">
        <f>COUNTIF(H299:AL299,"F")+COUNTIF(H299:AL299,"LV/F")*4/8+COUNTIF(H299:AL299,"F/2")*4/8</f>
        <v>3</v>
      </c>
      <c r="AO299" s="45">
        <f>COUNTIF(H299:AL299,"O")+COUNTIF(H299:AL299,"LV/O")*4/8+COUNTIF(H299:AL299,"O/2")*4/8</f>
        <v>0</v>
      </c>
      <c r="AP299" s="45">
        <f>COUNTIF(H299:AL299,$AP$4)</f>
        <v>22</v>
      </c>
      <c r="AQ299" s="45">
        <f>COUNTIF(H299:AL299,$AQ$4)</f>
        <v>0</v>
      </c>
      <c r="AR299" s="45">
        <f>COUNTIF(H299:AL299,$AR$4)</f>
        <v>0</v>
      </c>
      <c r="AS299" s="45">
        <f>COUNTIF(H299:AL299,"B")+COUNTIF(H299:AL299,"LV/B")*4/8+COUNTIF(H299:AL299,"B/2")*4/8</f>
        <v>0</v>
      </c>
      <c r="AT299" s="45">
        <f>COUNTIF(H299:AL299,"BL")+COUNTIF(H299:AL299,"LV/BL")*4/8+COUNTIF(H299:AL299,"BL/2")*4/8</f>
        <v>0</v>
      </c>
      <c r="AU299" s="45">
        <f>COUNTIF(H299:AL299,$AU$4)</f>
        <v>0</v>
      </c>
      <c r="AV299" s="45">
        <f>COUNTIF(H299:AL299,$AV$4)</f>
        <v>0</v>
      </c>
      <c r="AW299" s="45">
        <f>COUNTIF(H299:AL299,$AW$4)</f>
        <v>4</v>
      </c>
      <c r="AX299" s="45">
        <f>COUNTIF(H299:AL299,$AX$4)</f>
        <v>0</v>
      </c>
      <c r="AY299" s="45">
        <f>COUNTIF(H299:AL299,$AY$4)</f>
        <v>0</v>
      </c>
      <c r="AZ299" s="45">
        <f>COUNTIF(H299:AL299,$AZ$4)</f>
        <v>0</v>
      </c>
      <c r="BA299" s="45">
        <f>COUNTIF(H299:AL299,$BA$4)</f>
        <v>0</v>
      </c>
      <c r="BB299" s="45">
        <f>COUNTIF(H299:AL299,$BB$4)</f>
        <v>0</v>
      </c>
      <c r="BC299" s="45">
        <f>COUNTIF(H299:AL299,$BC$4)</f>
        <v>0</v>
      </c>
      <c r="BD299" s="45">
        <f>COUNTIF(H299:AL299,$BD$4)</f>
        <v>0</v>
      </c>
      <c r="BE299" s="45">
        <f>COUNTIF(H299:AL299,$BE$4)</f>
        <v>0</v>
      </c>
      <c r="BF299" s="45">
        <f>COUNTIF(H299:AL299,$BF$4)</f>
        <v>0</v>
      </c>
      <c r="BG299" s="60" t="str">
        <f>VLOOKUP(B299,[2]Analyse!$A$2:$N$255,6,0)</f>
        <v>正常</v>
      </c>
      <c r="BH299" s="60"/>
      <c r="BI299" s="54"/>
    </row>
    <row r="300" spans="1:61">
      <c r="A300" s="73"/>
      <c r="B300" s="21"/>
      <c r="C300" s="24"/>
      <c r="D300" s="24"/>
      <c r="E300" s="32"/>
      <c r="F300" s="24"/>
      <c r="G300" s="24"/>
      <c r="H300" s="49">
        <v>5.5</v>
      </c>
      <c r="I300" s="49">
        <v>5.5</v>
      </c>
      <c r="J300" s="49"/>
      <c r="K300" s="49">
        <v>5.5</v>
      </c>
      <c r="L300" s="49">
        <v>5.5</v>
      </c>
      <c r="M300" s="49">
        <v>5.5</v>
      </c>
      <c r="N300" s="18">
        <v>5.5</v>
      </c>
      <c r="O300" s="49">
        <v>5.5</v>
      </c>
      <c r="P300" s="49">
        <v>5.5</v>
      </c>
      <c r="Q300" s="49"/>
      <c r="R300" s="49">
        <v>5.5</v>
      </c>
      <c r="S300" s="49">
        <v>5.5</v>
      </c>
      <c r="T300" s="49">
        <v>5.5</v>
      </c>
      <c r="U300" s="18">
        <v>5.5</v>
      </c>
      <c r="V300" s="49">
        <v>5.5</v>
      </c>
      <c r="W300" s="49">
        <v>5.5</v>
      </c>
      <c r="X300" s="49"/>
      <c r="Y300" s="49">
        <v>5.5</v>
      </c>
      <c r="Z300" s="49"/>
      <c r="AA300" s="49"/>
      <c r="AB300" s="18"/>
      <c r="AC300" s="49">
        <v>5.5</v>
      </c>
      <c r="AD300" s="49">
        <v>5.5</v>
      </c>
      <c r="AE300" s="49"/>
      <c r="AF300" s="49">
        <v>5.5</v>
      </c>
      <c r="AG300" s="49">
        <v>5.5</v>
      </c>
      <c r="AH300" s="49">
        <v>5.5</v>
      </c>
      <c r="AI300" s="18">
        <v>5.5</v>
      </c>
      <c r="AJ300" s="68">
        <v>5.5</v>
      </c>
      <c r="AK300" s="68"/>
      <c r="AL300" s="68"/>
      <c r="AM300" s="46">
        <f>+SUM(H300:AL300)</f>
        <v>121</v>
      </c>
      <c r="AN300" s="46"/>
      <c r="AO300" s="46"/>
      <c r="AP300" s="48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54"/>
      <c r="BH300" s="60" t="str">
        <f>VLOOKUP(B299,[2]Analyse!$A$2:$N$255,5,0)</f>
        <v>N</v>
      </c>
      <c r="BI300" s="54"/>
    </row>
    <row r="301" spans="1:61">
      <c r="A301" s="72">
        <v>149</v>
      </c>
      <c r="B301" s="21" t="s">
        <v>479</v>
      </c>
      <c r="C301" s="21" t="s">
        <v>36</v>
      </c>
      <c r="D301" s="21" t="s">
        <v>37</v>
      </c>
      <c r="E301" s="32" t="str">
        <f>VLOOKUP(B301,[1]Sheet1!$B$5:$I$226,7,0)</f>
        <v>2019/06/01</v>
      </c>
      <c r="F301" s="21" t="s">
        <v>439</v>
      </c>
      <c r="G301" s="22" t="s">
        <v>532</v>
      </c>
      <c r="H301" s="49" t="s">
        <v>848</v>
      </c>
      <c r="I301" s="49" t="s">
        <v>848</v>
      </c>
      <c r="J301" s="49" t="s">
        <v>848</v>
      </c>
      <c r="K301" s="49" t="s">
        <v>861</v>
      </c>
      <c r="L301" s="49" t="s">
        <v>870</v>
      </c>
      <c r="M301" s="49" t="s">
        <v>870</v>
      </c>
      <c r="N301" s="18" t="s">
        <v>875</v>
      </c>
      <c r="O301" s="49" t="s">
        <v>870</v>
      </c>
      <c r="P301" s="49" t="s">
        <v>878</v>
      </c>
      <c r="Q301" s="49" t="s">
        <v>878</v>
      </c>
      <c r="R301" s="49" t="s">
        <v>878</v>
      </c>
      <c r="S301" s="49" t="s">
        <v>878</v>
      </c>
      <c r="T301" s="49" t="s">
        <v>889</v>
      </c>
      <c r="U301" s="18" t="s">
        <v>896</v>
      </c>
      <c r="V301" s="49" t="s">
        <v>900</v>
      </c>
      <c r="W301" s="49" t="s">
        <v>900</v>
      </c>
      <c r="X301" s="49" t="s">
        <v>900</v>
      </c>
      <c r="Y301" s="49" t="s">
        <v>909</v>
      </c>
      <c r="Z301" s="49" t="s">
        <v>909</v>
      </c>
      <c r="AA301" s="49" t="s">
        <v>919</v>
      </c>
      <c r="AB301" s="18" t="s">
        <v>925</v>
      </c>
      <c r="AC301" s="49" t="s">
        <v>919</v>
      </c>
      <c r="AD301" s="49" t="s">
        <v>920</v>
      </c>
      <c r="AE301" s="49" t="s">
        <v>919</v>
      </c>
      <c r="AF301" s="49" t="s">
        <v>930</v>
      </c>
      <c r="AG301" s="49" t="s">
        <v>930</v>
      </c>
      <c r="AH301" s="49" t="s">
        <v>930</v>
      </c>
      <c r="AI301" s="18" t="s">
        <v>936</v>
      </c>
      <c r="AJ301" s="68" t="s">
        <v>941</v>
      </c>
      <c r="AK301" s="68"/>
      <c r="AL301" s="68"/>
      <c r="AM301" s="45">
        <f>ROUND(SUM(H301:AL301),2)</f>
        <v>0</v>
      </c>
      <c r="AN301" s="45">
        <f>COUNTIF(H301:AL301,"F")+COUNTIF(H301:AL301,"LV/F")*4/8+COUNTIF(H301:AL301,"F/2")*4/8</f>
        <v>1</v>
      </c>
      <c r="AO301" s="45">
        <f>COUNTIF(H301:AL301,"O")+COUNTIF(H301:AL301,"LV/O")*4/8+COUNTIF(H301:AL301,"O/2")*4/8</f>
        <v>0</v>
      </c>
      <c r="AP301" s="45">
        <f>COUNTIF(H301:AL301,$AP$4)</f>
        <v>24</v>
      </c>
      <c r="AQ301" s="45">
        <f>COUNTIF(H301:AL301,$AQ$4)</f>
        <v>0</v>
      </c>
      <c r="AR301" s="45">
        <f>COUNTIF(H301:AL301,$AR$4)</f>
        <v>0</v>
      </c>
      <c r="AS301" s="45">
        <f>COUNTIF(H301:AL301,"B")+COUNTIF(H301:AL301,"LV/B")*4/8+COUNTIF(H301:AL301,"B/2")*4/8</f>
        <v>0</v>
      </c>
      <c r="AT301" s="45">
        <f>COUNTIF(H301:AL301,"BL")+COUNTIF(H301:AL301,"LV/BL")*4/8+COUNTIF(H301:AL301,"BL/2")*4/8</f>
        <v>0</v>
      </c>
      <c r="AU301" s="45">
        <f>COUNTIF(H301:AL301,$AU$4)</f>
        <v>0</v>
      </c>
      <c r="AV301" s="45">
        <f>COUNTIF(H301:AL301,$AV$4)</f>
        <v>0</v>
      </c>
      <c r="AW301" s="45">
        <f>COUNTIF(H301:AL301,$AW$4)</f>
        <v>4</v>
      </c>
      <c r="AX301" s="45">
        <f>COUNTIF(H301:AL301,$AX$4)</f>
        <v>0</v>
      </c>
      <c r="AY301" s="45">
        <f>COUNTIF(H301:AL301,$AY$4)</f>
        <v>0</v>
      </c>
      <c r="AZ301" s="45">
        <f>COUNTIF(H301:AL301,$AZ$4)</f>
        <v>0</v>
      </c>
      <c r="BA301" s="45">
        <f>COUNTIF(H301:AL301,$BA$4)</f>
        <v>0</v>
      </c>
      <c r="BB301" s="45">
        <f>COUNTIF(H301:AL301,$BB$4)</f>
        <v>0</v>
      </c>
      <c r="BC301" s="45">
        <f>COUNTIF(H301:AL301,$BC$4)</f>
        <v>0</v>
      </c>
      <c r="BD301" s="45">
        <f>COUNTIF(H301:AL301,$BD$4)</f>
        <v>0</v>
      </c>
      <c r="BE301" s="45">
        <f>COUNTIF(H301:AL301,$BE$4)</f>
        <v>0</v>
      </c>
      <c r="BF301" s="45">
        <f>COUNTIF(H301:AL301,$BF$4)</f>
        <v>0</v>
      </c>
      <c r="BG301" s="60" t="str">
        <f>VLOOKUP(B301,[2]Analyse!$A$2:$N$255,6,0)</f>
        <v>正常</v>
      </c>
      <c r="BH301" s="60"/>
      <c r="BI301" s="54"/>
    </row>
    <row r="302" spans="1:61">
      <c r="A302" s="73"/>
      <c r="B302" s="21"/>
      <c r="C302" s="24"/>
      <c r="D302" s="24"/>
      <c r="E302" s="32"/>
      <c r="F302" s="24"/>
      <c r="G302" s="24"/>
      <c r="H302" s="49"/>
      <c r="I302" s="49"/>
      <c r="J302" s="49"/>
      <c r="K302" s="49"/>
      <c r="L302" s="49"/>
      <c r="M302" s="49"/>
      <c r="N302" s="18"/>
      <c r="O302" s="49"/>
      <c r="P302" s="49"/>
      <c r="Q302" s="49"/>
      <c r="R302" s="49"/>
      <c r="S302" s="49"/>
      <c r="T302" s="49"/>
      <c r="U302" s="18"/>
      <c r="V302" s="49"/>
      <c r="W302" s="49"/>
      <c r="X302" s="49"/>
      <c r="Y302" s="49"/>
      <c r="Z302" s="49"/>
      <c r="AA302" s="49"/>
      <c r="AB302" s="18"/>
      <c r="AC302" s="49"/>
      <c r="AD302" s="49"/>
      <c r="AE302" s="49"/>
      <c r="AF302" s="49"/>
      <c r="AG302" s="49"/>
      <c r="AH302" s="49"/>
      <c r="AI302" s="18"/>
      <c r="AJ302" s="68"/>
      <c r="AK302" s="68"/>
      <c r="AL302" s="68"/>
      <c r="AM302" s="46">
        <f>+SUM(H302:AL302)</f>
        <v>0</v>
      </c>
      <c r="AN302" s="46"/>
      <c r="AO302" s="46"/>
      <c r="AP302" s="48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54"/>
      <c r="BH302" s="60" t="str">
        <f>VLOOKUP(B301,[2]Analyse!$A$2:$N$255,5,0)</f>
        <v>隨縣班</v>
      </c>
      <c r="BI302" s="54"/>
    </row>
    <row r="303" spans="1:61">
      <c r="A303" s="72">
        <v>150</v>
      </c>
      <c r="B303" s="21" t="s">
        <v>480</v>
      </c>
      <c r="C303" s="21" t="s">
        <v>36</v>
      </c>
      <c r="D303" s="21" t="s">
        <v>37</v>
      </c>
      <c r="E303" s="32" t="str">
        <f>VLOOKUP(B303,[1]Sheet1!$B$5:$I$226,7,0)</f>
        <v>2019/06/03</v>
      </c>
      <c r="F303" s="21" t="s">
        <v>440</v>
      </c>
      <c r="G303" s="22" t="s">
        <v>533</v>
      </c>
      <c r="H303" s="49" t="s">
        <v>848</v>
      </c>
      <c r="I303" s="49" t="s">
        <v>848</v>
      </c>
      <c r="J303" s="49" t="s">
        <v>848</v>
      </c>
      <c r="K303" s="49" t="s">
        <v>861</v>
      </c>
      <c r="L303" s="49" t="s">
        <v>870</v>
      </c>
      <c r="M303" s="49" t="s">
        <v>870</v>
      </c>
      <c r="N303" s="18" t="s">
        <v>875</v>
      </c>
      <c r="O303" s="49" t="s">
        <v>870</v>
      </c>
      <c r="P303" s="49" t="s">
        <v>878</v>
      </c>
      <c r="Q303" s="49" t="s">
        <v>878</v>
      </c>
      <c r="R303" s="49" t="s">
        <v>878</v>
      </c>
      <c r="S303" s="49" t="s">
        <v>878</v>
      </c>
      <c r="T303" s="49" t="s">
        <v>889</v>
      </c>
      <c r="U303" s="18" t="s">
        <v>896</v>
      </c>
      <c r="V303" s="49" t="s">
        <v>901</v>
      </c>
      <c r="W303" s="49" t="s">
        <v>900</v>
      </c>
      <c r="X303" s="49" t="s">
        <v>900</v>
      </c>
      <c r="Y303" s="49" t="s">
        <v>909</v>
      </c>
      <c r="Z303" s="49" t="s">
        <v>909</v>
      </c>
      <c r="AA303" s="49" t="s">
        <v>919</v>
      </c>
      <c r="AB303" s="18" t="s">
        <v>925</v>
      </c>
      <c r="AC303" s="49" t="s">
        <v>918</v>
      </c>
      <c r="AD303" s="49" t="s">
        <v>919</v>
      </c>
      <c r="AE303" s="49" t="s">
        <v>919</v>
      </c>
      <c r="AF303" s="49" t="s">
        <v>930</v>
      </c>
      <c r="AG303" s="49" t="s">
        <v>930</v>
      </c>
      <c r="AH303" s="49" t="s">
        <v>930</v>
      </c>
      <c r="AI303" s="18" t="s">
        <v>936</v>
      </c>
      <c r="AJ303" s="68" t="s">
        <v>944</v>
      </c>
      <c r="AK303" s="68"/>
      <c r="AL303" s="68"/>
      <c r="AM303" s="45">
        <f>ROUND(SUM(H303:AL303),2)</f>
        <v>0</v>
      </c>
      <c r="AN303" s="45">
        <f>COUNTIF(H303:AL303,"F")+COUNTIF(H303:AL303,"LV/F")*4/8+COUNTIF(H303:AL303,"F/2")*4/8</f>
        <v>2.5</v>
      </c>
      <c r="AO303" s="45">
        <f>COUNTIF(H303:AL303,"O")+COUNTIF(H303:AL303,"LV/O")*4/8+COUNTIF(H303:AL303,"O/2")*4/8</f>
        <v>0</v>
      </c>
      <c r="AP303" s="45">
        <f>COUNTIF(H303:AL303,$AP$4)+4/8</f>
        <v>22.5</v>
      </c>
      <c r="AQ303" s="45">
        <f>COUNTIF(H303:AL303,$AQ$4)</f>
        <v>0</v>
      </c>
      <c r="AR303" s="45">
        <f>COUNTIF(H303:AL303,$AR$4)</f>
        <v>0</v>
      </c>
      <c r="AS303" s="45">
        <f>COUNTIF(H303:AL303,"B")+COUNTIF(H303:AL303,"LV/B")*4/8+COUNTIF(H303:AL303,"B/2")*4/8</f>
        <v>0</v>
      </c>
      <c r="AT303" s="45">
        <f>COUNTIF(H303:AL303,"BL")+COUNTIF(H303:AL303,"LV/BL")*4/8+COUNTIF(H303:AL303,"BL/2")*4/8</f>
        <v>0</v>
      </c>
      <c r="AU303" s="45">
        <f>COUNTIF(H303:AL303,$AU$4)</f>
        <v>0</v>
      </c>
      <c r="AV303" s="45">
        <f>COUNTIF(H303:AL303,$AV$4)</f>
        <v>0</v>
      </c>
      <c r="AW303" s="45">
        <f>COUNTIF(H303:AL303,$AW$4)</f>
        <v>4</v>
      </c>
      <c r="AX303" s="45">
        <f>COUNTIF(H303:AL303,$AX$4)</f>
        <v>0</v>
      </c>
      <c r="AY303" s="45">
        <f>COUNTIF(H303:AL303,$AY$4)</f>
        <v>0</v>
      </c>
      <c r="AZ303" s="45">
        <f>COUNTIF(H303:AL303,$AZ$4)</f>
        <v>0</v>
      </c>
      <c r="BA303" s="45">
        <f>COUNTIF(H303:AL303,$BA$4)</f>
        <v>0</v>
      </c>
      <c r="BB303" s="45">
        <f>COUNTIF(H303:AL303,$BB$4)</f>
        <v>0</v>
      </c>
      <c r="BC303" s="45">
        <f>COUNTIF(H303:AL303,$BC$4)</f>
        <v>0</v>
      </c>
      <c r="BD303" s="45">
        <f>COUNTIF(H303:AL303,$BD$4)</f>
        <v>0</v>
      </c>
      <c r="BE303" s="45">
        <f>COUNTIF(H303:AL303,$BE$4)</f>
        <v>0</v>
      </c>
      <c r="BF303" s="45">
        <f>COUNTIF(H303:AL303,$BF$4)</f>
        <v>0</v>
      </c>
      <c r="BG303" s="60" t="str">
        <f>VLOOKUP(B303,[2]Analyse!$A$2:$N$255,6,0)</f>
        <v>年休假</v>
      </c>
      <c r="BH303" s="60"/>
      <c r="BI303" s="54"/>
    </row>
    <row r="304" spans="1:61">
      <c r="A304" s="73"/>
      <c r="B304" s="21"/>
      <c r="C304" s="24"/>
      <c r="D304" s="24"/>
      <c r="E304" s="32"/>
      <c r="F304" s="24"/>
      <c r="G304" s="24"/>
      <c r="H304" s="49"/>
      <c r="I304" s="49"/>
      <c r="J304" s="49"/>
      <c r="K304" s="49"/>
      <c r="L304" s="49"/>
      <c r="M304" s="49"/>
      <c r="N304" s="18"/>
      <c r="O304" s="49"/>
      <c r="P304" s="49"/>
      <c r="Q304" s="49"/>
      <c r="R304" s="49"/>
      <c r="S304" s="49"/>
      <c r="T304" s="49"/>
      <c r="U304" s="18"/>
      <c r="V304" s="49"/>
      <c r="W304" s="49"/>
      <c r="X304" s="49"/>
      <c r="Y304" s="49"/>
      <c r="Z304" s="49"/>
      <c r="AA304" s="49"/>
      <c r="AB304" s="18"/>
      <c r="AC304" s="49"/>
      <c r="AD304" s="49"/>
      <c r="AE304" s="49"/>
      <c r="AF304" s="49"/>
      <c r="AG304" s="49"/>
      <c r="AH304" s="49"/>
      <c r="AI304" s="18"/>
      <c r="AJ304" s="68"/>
      <c r="AK304" s="68"/>
      <c r="AL304" s="68"/>
      <c r="AM304" s="46">
        <f>+SUM(H304:AL304)</f>
        <v>0</v>
      </c>
      <c r="AN304" s="46"/>
      <c r="AO304" s="46"/>
      <c r="AP304" s="48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54"/>
      <c r="BH304" s="60" t="str">
        <f>VLOOKUP(B303,[2]Analyse!$A$2:$N$255,5,0)</f>
        <v>GWOA-D</v>
      </c>
      <c r="BI304" s="54"/>
    </row>
    <row r="305" spans="1:61">
      <c r="A305" s="72">
        <v>151</v>
      </c>
      <c r="B305" s="21" t="s">
        <v>481</v>
      </c>
      <c r="C305" s="21" t="s">
        <v>36</v>
      </c>
      <c r="D305" s="21" t="s">
        <v>37</v>
      </c>
      <c r="E305" s="32" t="str">
        <f>VLOOKUP(B305,[1]Sheet1!$B$5:$I$226,7,0)</f>
        <v>2019/06/03</v>
      </c>
      <c r="F305" s="21" t="s">
        <v>441</v>
      </c>
      <c r="G305" s="22" t="s">
        <v>534</v>
      </c>
      <c r="H305" s="49" t="s">
        <v>848</v>
      </c>
      <c r="I305" s="49" t="s">
        <v>848</v>
      </c>
      <c r="J305" s="49" t="s">
        <v>848</v>
      </c>
      <c r="K305" s="49" t="s">
        <v>861</v>
      </c>
      <c r="L305" s="49" t="s">
        <v>870</v>
      </c>
      <c r="M305" s="49" t="s">
        <v>870</v>
      </c>
      <c r="N305" s="18" t="s">
        <v>875</v>
      </c>
      <c r="O305" s="49" t="s">
        <v>870</v>
      </c>
      <c r="P305" s="49" t="s">
        <v>878</v>
      </c>
      <c r="Q305" s="49" t="s">
        <v>878</v>
      </c>
      <c r="R305" s="49" t="s">
        <v>878</v>
      </c>
      <c r="S305" s="49" t="s">
        <v>878</v>
      </c>
      <c r="T305" s="49" t="s">
        <v>889</v>
      </c>
      <c r="U305" s="18" t="s">
        <v>896</v>
      </c>
      <c r="V305" s="49" t="s">
        <v>900</v>
      </c>
      <c r="W305" s="49" t="s">
        <v>900</v>
      </c>
      <c r="X305" s="49" t="s">
        <v>899</v>
      </c>
      <c r="Y305" s="49" t="s">
        <v>909</v>
      </c>
      <c r="Z305" s="49" t="s">
        <v>909</v>
      </c>
      <c r="AA305" s="49" t="s">
        <v>919</v>
      </c>
      <c r="AB305" s="18" t="s">
        <v>925</v>
      </c>
      <c r="AC305" s="49" t="s">
        <v>919</v>
      </c>
      <c r="AD305" s="49" t="s">
        <v>919</v>
      </c>
      <c r="AE305" s="49" t="s">
        <v>918</v>
      </c>
      <c r="AF305" s="49" t="s">
        <v>930</v>
      </c>
      <c r="AG305" s="49" t="s">
        <v>930</v>
      </c>
      <c r="AH305" s="49" t="s">
        <v>930</v>
      </c>
      <c r="AI305" s="18" t="s">
        <v>936</v>
      </c>
      <c r="AJ305" s="68" t="s">
        <v>941</v>
      </c>
      <c r="AK305" s="68"/>
      <c r="AL305" s="68"/>
      <c r="AM305" s="45">
        <f>ROUND(SUM(H305:AL305),2)</f>
        <v>0</v>
      </c>
      <c r="AN305" s="45">
        <f>COUNTIF(H305:AL305,"F")+COUNTIF(H305:AL305,"LV/F")*4/8+COUNTIF(H305:AL305,"F/2")*4/8</f>
        <v>1</v>
      </c>
      <c r="AO305" s="45">
        <f>COUNTIF(H305:AL305,"O")+COUNTIF(H305:AL305,"LV/O")*4/8+COUNTIF(H305:AL305,"O/2")*4/8</f>
        <v>0</v>
      </c>
      <c r="AP305" s="45">
        <f>COUNTIF(H305:AL305,$AP$4)+4/8+4/8</f>
        <v>24</v>
      </c>
      <c r="AQ305" s="45">
        <f>COUNTIF(H305:AL305,$AQ$4)</f>
        <v>0</v>
      </c>
      <c r="AR305" s="45">
        <f>COUNTIF(H305:AL305,$AR$4)</f>
        <v>0</v>
      </c>
      <c r="AS305" s="45">
        <f>COUNTIF(H305:AL305,"B")+COUNTIF(H305:AL305,"LV/B")*4/8+COUNTIF(H305:AL305,"B/2")*4/8</f>
        <v>0</v>
      </c>
      <c r="AT305" s="45">
        <f>COUNTIF(H305:AL305,"BL")+COUNTIF(H305:AL305,"LV/BL")*4/8+COUNTIF(H305:AL305,"BL/2")*4/8</f>
        <v>0</v>
      </c>
      <c r="AU305" s="45">
        <f>COUNTIF(H305:AL305,$AU$4)</f>
        <v>0</v>
      </c>
      <c r="AV305" s="45">
        <f>COUNTIF(H305:AL305,$AV$4)</f>
        <v>0</v>
      </c>
      <c r="AW305" s="45">
        <f>COUNTIF(H305:AL305,$AW$4)</f>
        <v>4</v>
      </c>
      <c r="AX305" s="45">
        <f>COUNTIF(H305:AL305,$AX$4)</f>
        <v>0</v>
      </c>
      <c r="AY305" s="45">
        <f>COUNTIF(H305:AL305,$AY$4)</f>
        <v>0</v>
      </c>
      <c r="AZ305" s="45">
        <f>COUNTIF(H305:AL305,$AZ$4)</f>
        <v>0</v>
      </c>
      <c r="BA305" s="45">
        <f>COUNTIF(H305:AL305,$BA$4)</f>
        <v>0</v>
      </c>
      <c r="BB305" s="45">
        <f>COUNTIF(H305:AL305,$BB$4)</f>
        <v>0</v>
      </c>
      <c r="BC305" s="45">
        <f>COUNTIF(H305:AL305,$BC$4)</f>
        <v>0</v>
      </c>
      <c r="BD305" s="45">
        <f>COUNTIF(H305:AL305,$BD$4)</f>
        <v>0</v>
      </c>
      <c r="BE305" s="45">
        <f>COUNTIF(H305:AL305,$BE$4)</f>
        <v>0</v>
      </c>
      <c r="BF305" s="45">
        <f>COUNTIF(H305:AL305,$BF$4)</f>
        <v>0</v>
      </c>
      <c r="BG305" s="60" t="str">
        <f>VLOOKUP(B305,[2]Analyse!$A$2:$N$255,6,0)</f>
        <v>正常</v>
      </c>
      <c r="BH305" s="60"/>
      <c r="BI305" s="54"/>
    </row>
    <row r="306" spans="1:61">
      <c r="A306" s="73"/>
      <c r="B306" s="21"/>
      <c r="C306" s="24"/>
      <c r="D306" s="24"/>
      <c r="E306" s="32"/>
      <c r="F306" s="24"/>
      <c r="G306" s="24"/>
      <c r="H306" s="49"/>
      <c r="I306" s="49"/>
      <c r="J306" s="49"/>
      <c r="K306" s="49"/>
      <c r="L306" s="49"/>
      <c r="M306" s="49"/>
      <c r="N306" s="18"/>
      <c r="O306" s="49"/>
      <c r="P306" s="49"/>
      <c r="Q306" s="49"/>
      <c r="R306" s="49"/>
      <c r="S306" s="49"/>
      <c r="T306" s="49"/>
      <c r="U306" s="18"/>
      <c r="V306" s="49"/>
      <c r="W306" s="49"/>
      <c r="X306" s="49"/>
      <c r="Y306" s="49"/>
      <c r="Z306" s="49"/>
      <c r="AA306" s="49"/>
      <c r="AB306" s="18"/>
      <c r="AC306" s="49"/>
      <c r="AD306" s="49"/>
      <c r="AE306" s="49"/>
      <c r="AF306" s="49"/>
      <c r="AG306" s="49"/>
      <c r="AH306" s="49"/>
      <c r="AI306" s="18"/>
      <c r="AJ306" s="68"/>
      <c r="AK306" s="68"/>
      <c r="AL306" s="68"/>
      <c r="AM306" s="46">
        <f>+SUM(H306:AL306)</f>
        <v>0</v>
      </c>
      <c r="AN306" s="46"/>
      <c r="AO306" s="46"/>
      <c r="AP306" s="48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54"/>
      <c r="BH306" s="60" t="str">
        <f>VLOOKUP(B305,[2]Analyse!$A$2:$N$255,5,0)</f>
        <v>GWOA-D</v>
      </c>
      <c r="BI306" s="54"/>
    </row>
    <row r="307" spans="1:61">
      <c r="A307" s="72">
        <v>152</v>
      </c>
      <c r="B307" s="21" t="s">
        <v>482</v>
      </c>
      <c r="C307" s="21" t="s">
        <v>36</v>
      </c>
      <c r="D307" s="21" t="s">
        <v>37</v>
      </c>
      <c r="E307" s="32" t="str">
        <f>VLOOKUP(B307,[1]Sheet1!$B$5:$I$226,7,0)</f>
        <v>2019/06/03</v>
      </c>
      <c r="F307" s="21" t="s">
        <v>442</v>
      </c>
      <c r="G307" s="22" t="s">
        <v>535</v>
      </c>
      <c r="H307" s="49" t="s">
        <v>848</v>
      </c>
      <c r="I307" s="49" t="s">
        <v>848</v>
      </c>
      <c r="J307" s="49" t="s">
        <v>855</v>
      </c>
      <c r="K307" s="49" t="s">
        <v>861</v>
      </c>
      <c r="L307" s="49" t="s">
        <v>870</v>
      </c>
      <c r="M307" s="49" t="s">
        <v>870</v>
      </c>
      <c r="N307" s="18" t="s">
        <v>870</v>
      </c>
      <c r="O307" s="49" t="s">
        <v>870</v>
      </c>
      <c r="P307" s="49" t="s">
        <v>878</v>
      </c>
      <c r="Q307" s="49" t="s">
        <v>884</v>
      </c>
      <c r="R307" s="49" t="s">
        <v>879</v>
      </c>
      <c r="S307" s="49" t="s">
        <v>878</v>
      </c>
      <c r="T307" s="49" t="s">
        <v>890</v>
      </c>
      <c r="U307" s="18" t="s">
        <v>890</v>
      </c>
      <c r="V307" s="49" t="s">
        <v>900</v>
      </c>
      <c r="W307" s="49" t="s">
        <v>900</v>
      </c>
      <c r="X307" s="49" t="s">
        <v>906</v>
      </c>
      <c r="Y307" s="49" t="s">
        <v>909</v>
      </c>
      <c r="Z307" s="49" t="s">
        <v>909</v>
      </c>
      <c r="AA307" s="49" t="s">
        <v>919</v>
      </c>
      <c r="AB307" s="18" t="s">
        <v>919</v>
      </c>
      <c r="AC307" s="49" t="s">
        <v>919</v>
      </c>
      <c r="AD307" s="49" t="s">
        <v>919</v>
      </c>
      <c r="AE307" s="49" t="s">
        <v>925</v>
      </c>
      <c r="AF307" s="49" t="s">
        <v>929</v>
      </c>
      <c r="AG307" s="49" t="s">
        <v>930</v>
      </c>
      <c r="AH307" s="49" t="s">
        <v>930</v>
      </c>
      <c r="AI307" s="18" t="s">
        <v>930</v>
      </c>
      <c r="AJ307" s="68" t="s">
        <v>941</v>
      </c>
      <c r="AK307" s="68"/>
      <c r="AL307" s="68"/>
      <c r="AM307" s="45">
        <f>ROUND(SUM(H307:AL307),2)</f>
        <v>0</v>
      </c>
      <c r="AN307" s="45">
        <f>COUNTIF(H307:AL307,"F")+COUNTIF(H307:AL307,"LV/F")*4/8+COUNTIF(H307:AL307,"F/2")*4/8</f>
        <v>3</v>
      </c>
      <c r="AO307" s="45">
        <f>COUNTIF(H307:AL307,"O")+COUNTIF(H307:AL307,"LV/O")*4/8+COUNTIF(H307:AL307,"O/2")*4/8</f>
        <v>0</v>
      </c>
      <c r="AP307" s="45">
        <f>COUNTIF(H307:AL307,$AP$4)+4/8+4/8</f>
        <v>22</v>
      </c>
      <c r="AQ307" s="45">
        <f>COUNTIF(H307:AL307,$AQ$4)</f>
        <v>0</v>
      </c>
      <c r="AR307" s="45">
        <f>COUNTIF(H307:AL307,$AR$4)</f>
        <v>0</v>
      </c>
      <c r="AS307" s="45">
        <f>COUNTIF(H307:AL307,"B")+COUNTIF(H307:AL307,"LV/B")*4/8+COUNTIF(H307:AL307,"B/2")*4/8</f>
        <v>0</v>
      </c>
      <c r="AT307" s="45">
        <f>COUNTIF(H307:AL307,"BL")+COUNTIF(H307:AL307,"LV/BL")*4/8+COUNTIF(H307:AL307,"BL/2")*4/8</f>
        <v>0</v>
      </c>
      <c r="AU307" s="45">
        <f>COUNTIF(H307:AL307,$AU$4)</f>
        <v>0</v>
      </c>
      <c r="AV307" s="45">
        <f>COUNTIF(H307:AL307,$AV$4)</f>
        <v>0</v>
      </c>
      <c r="AW307" s="45">
        <f>COUNTIF(H307:AL307,$AW$4)</f>
        <v>4</v>
      </c>
      <c r="AX307" s="45">
        <f>COUNTIF(H307:AL307,$AX$4)</f>
        <v>0</v>
      </c>
      <c r="AY307" s="45">
        <f>COUNTIF(H307:AL307,$AY$4)</f>
        <v>0</v>
      </c>
      <c r="AZ307" s="45">
        <f>COUNTIF(H307:AL307,$AZ$4)</f>
        <v>0</v>
      </c>
      <c r="BA307" s="45">
        <f>COUNTIF(H307:AL307,$BA$4)</f>
        <v>0</v>
      </c>
      <c r="BB307" s="45">
        <f>COUNTIF(H307:AL307,$BB$4)</f>
        <v>0</v>
      </c>
      <c r="BC307" s="45">
        <f>COUNTIF(H307:AL307,$BC$4)</f>
        <v>0</v>
      </c>
      <c r="BD307" s="45">
        <f>COUNTIF(H307:AL307,$BD$4)</f>
        <v>0</v>
      </c>
      <c r="BE307" s="45">
        <f>COUNTIF(H307:AL307,$BE$4)</f>
        <v>0</v>
      </c>
      <c r="BF307" s="45">
        <f>COUNTIF(H307:AL307,$BF$4)</f>
        <v>0</v>
      </c>
      <c r="BG307" s="60" t="str">
        <f>VLOOKUP(B307,[2]Analyse!$A$2:$N$255,6,0)</f>
        <v>正常</v>
      </c>
      <c r="BH307" s="60"/>
      <c r="BI307" s="54"/>
    </row>
    <row r="308" spans="1:61">
      <c r="A308" s="73"/>
      <c r="B308" s="21"/>
      <c r="C308" s="24"/>
      <c r="D308" s="24"/>
      <c r="E308" s="32"/>
      <c r="F308" s="24"/>
      <c r="G308" s="24"/>
      <c r="H308" s="49"/>
      <c r="I308" s="49"/>
      <c r="J308" s="49"/>
      <c r="K308" s="49"/>
      <c r="L308" s="49"/>
      <c r="M308" s="49"/>
      <c r="N308" s="18"/>
      <c r="O308" s="49"/>
      <c r="P308" s="49"/>
      <c r="Q308" s="49"/>
      <c r="R308" s="49"/>
      <c r="S308" s="49"/>
      <c r="T308" s="49"/>
      <c r="U308" s="18"/>
      <c r="V308" s="49"/>
      <c r="W308" s="49"/>
      <c r="X308" s="49"/>
      <c r="Y308" s="49"/>
      <c r="Z308" s="49"/>
      <c r="AA308" s="49"/>
      <c r="AB308" s="18"/>
      <c r="AC308" s="49"/>
      <c r="AD308" s="49"/>
      <c r="AE308" s="49"/>
      <c r="AF308" s="49"/>
      <c r="AG308" s="49"/>
      <c r="AH308" s="49"/>
      <c r="AI308" s="18"/>
      <c r="AJ308" s="68"/>
      <c r="AK308" s="68"/>
      <c r="AL308" s="68"/>
      <c r="AM308" s="46">
        <f>+SUM(H308:AL308)</f>
        <v>0</v>
      </c>
      <c r="AN308" s="46"/>
      <c r="AO308" s="46"/>
      <c r="AP308" s="48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54"/>
      <c r="BH308" s="60" t="str">
        <f>VLOOKUP(B307,[2]Analyse!$A$2:$N$255,5,0)</f>
        <v>GWSI-D</v>
      </c>
      <c r="BI308" s="54"/>
    </row>
    <row r="309" spans="1:61">
      <c r="A309" s="72">
        <v>153</v>
      </c>
      <c r="B309" s="21" t="s">
        <v>796</v>
      </c>
      <c r="C309" s="21" t="s">
        <v>36</v>
      </c>
      <c r="D309" s="21" t="s">
        <v>37</v>
      </c>
      <c r="E309" s="32" t="str">
        <f>VLOOKUP(B309,[1]Sheet1!$B$5:$I$226,7,0)</f>
        <v>2019/06/03</v>
      </c>
      <c r="F309" s="21" t="s">
        <v>443</v>
      </c>
      <c r="G309" s="22" t="s">
        <v>536</v>
      </c>
      <c r="H309" s="49" t="s">
        <v>848</v>
      </c>
      <c r="I309" s="49" t="s">
        <v>848</v>
      </c>
      <c r="J309" s="49" t="s">
        <v>848</v>
      </c>
      <c r="K309" s="49" t="s">
        <v>861</v>
      </c>
      <c r="L309" s="49" t="s">
        <v>870</v>
      </c>
      <c r="M309" s="49" t="s">
        <v>870</v>
      </c>
      <c r="N309" s="18" t="s">
        <v>875</v>
      </c>
      <c r="O309" s="49" t="s">
        <v>870</v>
      </c>
      <c r="P309" s="49" t="s">
        <v>878</v>
      </c>
      <c r="Q309" s="49" t="s">
        <v>878</v>
      </c>
      <c r="R309" s="49" t="s">
        <v>878</v>
      </c>
      <c r="S309" s="49" t="s">
        <v>878</v>
      </c>
      <c r="T309" s="49" t="s">
        <v>889</v>
      </c>
      <c r="U309" s="18" t="s">
        <v>896</v>
      </c>
      <c r="V309" s="49" t="s">
        <v>900</v>
      </c>
      <c r="W309" s="49" t="s">
        <v>900</v>
      </c>
      <c r="X309" s="49" t="s">
        <v>900</v>
      </c>
      <c r="Y309" s="49" t="s">
        <v>909</v>
      </c>
      <c r="Z309" s="49" t="s">
        <v>909</v>
      </c>
      <c r="AA309" s="49" t="s">
        <v>919</v>
      </c>
      <c r="AB309" s="18" t="s">
        <v>925</v>
      </c>
      <c r="AC309" s="49" t="s">
        <v>919</v>
      </c>
      <c r="AD309" s="49" t="s">
        <v>919</v>
      </c>
      <c r="AE309" s="49" t="s">
        <v>919</v>
      </c>
      <c r="AF309" s="49" t="s">
        <v>930</v>
      </c>
      <c r="AG309" s="49" t="s">
        <v>930</v>
      </c>
      <c r="AH309" s="49" t="s">
        <v>929</v>
      </c>
      <c r="AI309" s="18" t="s">
        <v>936</v>
      </c>
      <c r="AJ309" s="68" t="s">
        <v>941</v>
      </c>
      <c r="AK309" s="68"/>
      <c r="AL309" s="68"/>
      <c r="AM309" s="45">
        <f>ROUND(SUM(H309:AL309),2)</f>
        <v>0</v>
      </c>
      <c r="AN309" s="45">
        <f>COUNTIF(H309:AL309,"F")+COUNTIF(H309:AL309,"LV/F")*4/8+COUNTIF(H309:AL309,"F/2")*4/8</f>
        <v>0.5</v>
      </c>
      <c r="AO309" s="45">
        <f>COUNTIF(H309:AL309,"O")+COUNTIF(H309:AL309,"LV/O")*4/8+COUNTIF(H309:AL309,"O/2")*4/8</f>
        <v>0</v>
      </c>
      <c r="AP309" s="45">
        <f>COUNTIF(H309:AL309,$AP$4)+4/8</f>
        <v>24.5</v>
      </c>
      <c r="AQ309" s="45">
        <f>COUNTIF(H309:AL309,$AQ$4)</f>
        <v>0</v>
      </c>
      <c r="AR309" s="45">
        <f>COUNTIF(H309:AL309,$AR$4)</f>
        <v>0</v>
      </c>
      <c r="AS309" s="45">
        <f>COUNTIF(H309:AL309,"B")+COUNTIF(H309:AL309,"LV/B")*4/8+COUNTIF(H309:AL309,"B/2")*4/8</f>
        <v>0</v>
      </c>
      <c r="AT309" s="45">
        <f>COUNTIF(H309:AL309,"BL")+COUNTIF(H309:AL309,"LV/BL")*4/8+COUNTIF(H309:AL309,"BL/2")*4/8</f>
        <v>0</v>
      </c>
      <c r="AU309" s="45">
        <f>COUNTIF(H309:AL309,$AU$4)</f>
        <v>0</v>
      </c>
      <c r="AV309" s="45">
        <f>COUNTIF(H309:AL309,$AV$4)</f>
        <v>0</v>
      </c>
      <c r="AW309" s="45">
        <f>COUNTIF(H309:AL309,$AW$4)</f>
        <v>4</v>
      </c>
      <c r="AX309" s="45">
        <f>COUNTIF(H309:AL309,$AX$4)</f>
        <v>0</v>
      </c>
      <c r="AY309" s="45">
        <f>COUNTIF(H309:AL309,$AY$4)</f>
        <v>0</v>
      </c>
      <c r="AZ309" s="45">
        <f>COUNTIF(H309:AL309,$AZ$4)</f>
        <v>0</v>
      </c>
      <c r="BA309" s="45">
        <f>COUNTIF(H309:AL309,$BA$4)</f>
        <v>0</v>
      </c>
      <c r="BB309" s="45">
        <f>COUNTIF(H309:AL309,$BB$4)</f>
        <v>0</v>
      </c>
      <c r="BC309" s="45">
        <f>COUNTIF(H309:AL309,$BC$4)</f>
        <v>0</v>
      </c>
      <c r="BD309" s="45">
        <f>COUNTIF(H309:AL309,$BD$4)</f>
        <v>0</v>
      </c>
      <c r="BE309" s="45">
        <f>COUNTIF(H309:AL309,$BE$4)</f>
        <v>0</v>
      </c>
      <c r="BF309" s="45">
        <f>COUNTIF(H309:AL309,$BF$4)</f>
        <v>0</v>
      </c>
      <c r="BG309" s="60" t="str">
        <f>VLOOKUP(B309,[2]Analyse!$A$2:$N$255,6,0)</f>
        <v>正常</v>
      </c>
      <c r="BH309" s="60"/>
      <c r="BI309" s="54"/>
    </row>
    <row r="310" spans="1:61">
      <c r="A310" s="73"/>
      <c r="B310" s="21"/>
      <c r="C310" s="24"/>
      <c r="D310" s="24"/>
      <c r="E310" s="32"/>
      <c r="F310" s="24"/>
      <c r="G310" s="24"/>
      <c r="H310" s="49"/>
      <c r="I310" s="49"/>
      <c r="J310" s="49"/>
      <c r="K310" s="49"/>
      <c r="L310" s="49"/>
      <c r="M310" s="49"/>
      <c r="N310" s="18"/>
      <c r="O310" s="49"/>
      <c r="P310" s="49"/>
      <c r="Q310" s="49"/>
      <c r="R310" s="49"/>
      <c r="S310" s="49"/>
      <c r="T310" s="49"/>
      <c r="U310" s="18"/>
      <c r="V310" s="49"/>
      <c r="W310" s="49"/>
      <c r="X310" s="49"/>
      <c r="Y310" s="49"/>
      <c r="Z310" s="49"/>
      <c r="AA310" s="49"/>
      <c r="AB310" s="18"/>
      <c r="AC310" s="49"/>
      <c r="AD310" s="49"/>
      <c r="AE310" s="49"/>
      <c r="AF310" s="49"/>
      <c r="AG310" s="49"/>
      <c r="AH310" s="49"/>
      <c r="AI310" s="18"/>
      <c r="AJ310" s="68"/>
      <c r="AK310" s="68"/>
      <c r="AL310" s="68"/>
      <c r="AM310" s="46">
        <f>+SUM(H310:AL310)</f>
        <v>0</v>
      </c>
      <c r="AN310" s="46"/>
      <c r="AO310" s="46"/>
      <c r="AP310" s="48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54"/>
      <c r="BH310" s="60" t="str">
        <f>VLOOKUP(B309,[2]Analyse!$A$2:$N$255,5,0)</f>
        <v>GWOA-D</v>
      </c>
      <c r="BI310" s="54"/>
    </row>
    <row r="311" spans="1:61">
      <c r="A311" s="72">
        <v>154</v>
      </c>
      <c r="B311" s="21" t="s">
        <v>484</v>
      </c>
      <c r="C311" s="21" t="s">
        <v>36</v>
      </c>
      <c r="D311" s="21" t="s">
        <v>37</v>
      </c>
      <c r="E311" s="32">
        <f>VLOOKUP(B311,[1]Sheet1!$B$5:$I$226,7,0)</f>
        <v>41157</v>
      </c>
      <c r="F311" s="21" t="s">
        <v>444</v>
      </c>
      <c r="G311" s="22" t="s">
        <v>537</v>
      </c>
      <c r="H311" s="49" t="s">
        <v>848</v>
      </c>
      <c r="I311" s="49" t="s">
        <v>848</v>
      </c>
      <c r="J311" s="49" t="s">
        <v>848</v>
      </c>
      <c r="K311" s="49" t="s">
        <v>861</v>
      </c>
      <c r="L311" s="49" t="s">
        <v>870</v>
      </c>
      <c r="M311" s="49" t="s">
        <v>871</v>
      </c>
      <c r="N311" s="18" t="s">
        <v>875</v>
      </c>
      <c r="O311" s="49" t="s">
        <v>871</v>
      </c>
      <c r="P311" s="49" t="s">
        <v>880</v>
      </c>
      <c r="Q311" s="49" t="s">
        <v>880</v>
      </c>
      <c r="R311" s="49" t="s">
        <v>878</v>
      </c>
      <c r="S311" s="49" t="s">
        <v>878</v>
      </c>
      <c r="T311" s="49" t="s">
        <v>889</v>
      </c>
      <c r="U311" s="18" t="s">
        <v>896</v>
      </c>
      <c r="V311" s="49" t="s">
        <v>900</v>
      </c>
      <c r="W311" s="49" t="s">
        <v>900</v>
      </c>
      <c r="X311" s="49" t="s">
        <v>900</v>
      </c>
      <c r="Y311" s="49" t="s">
        <v>909</v>
      </c>
      <c r="Z311" s="49" t="s">
        <v>909</v>
      </c>
      <c r="AA311" s="49" t="s">
        <v>919</v>
      </c>
      <c r="AB311" s="18" t="s">
        <v>925</v>
      </c>
      <c r="AC311" s="49" t="s">
        <v>919</v>
      </c>
      <c r="AD311" s="49" t="s">
        <v>919</v>
      </c>
      <c r="AE311" s="49" t="s">
        <v>919</v>
      </c>
      <c r="AF311" s="49" t="s">
        <v>930</v>
      </c>
      <c r="AG311" s="49" t="s">
        <v>930</v>
      </c>
      <c r="AH311" s="49" t="s">
        <v>930</v>
      </c>
      <c r="AI311" s="18" t="s">
        <v>936</v>
      </c>
      <c r="AJ311" s="68" t="s">
        <v>941</v>
      </c>
      <c r="AK311" s="68"/>
      <c r="AL311" s="68"/>
      <c r="AM311" s="45">
        <f>ROUND(SUM(H311:AL311),2)</f>
        <v>0</v>
      </c>
      <c r="AN311" s="45">
        <f>COUNTIF(H311:AL311,"F")+COUNTIF(H311:AL311,"LV/F")*4/8+COUNTIF(H311:AL311,"F/2")*4/8</f>
        <v>4</v>
      </c>
      <c r="AO311" s="45">
        <f>COUNTIF(H311:AL311,"O")+COUNTIF(H311:AL311,"LV/O")*4/8+COUNTIF(H311:AL311,"O/2")*4/8</f>
        <v>0</v>
      </c>
      <c r="AP311" s="45">
        <f>COUNTIF(H311:AL311,$AP$4)</f>
        <v>21</v>
      </c>
      <c r="AQ311" s="45">
        <f>COUNTIF(H311:AL311,$AQ$4)</f>
        <v>0</v>
      </c>
      <c r="AR311" s="45">
        <f>COUNTIF(H311:AL311,$AR$4)</f>
        <v>0</v>
      </c>
      <c r="AS311" s="45">
        <f>COUNTIF(H311:AL311,"B")+COUNTIF(H311:AL311,"LV/B")*4/8+COUNTIF(H311:AL311,"B/2")*4/8</f>
        <v>0</v>
      </c>
      <c r="AT311" s="45">
        <f>COUNTIF(H311:AL311,"BL")+COUNTIF(H311:AL311,"LV/BL")*4/8+COUNTIF(H311:AL311,"BL/2")*4/8</f>
        <v>0</v>
      </c>
      <c r="AU311" s="45">
        <f>COUNTIF(H311:AL311,$AU$4)</f>
        <v>0</v>
      </c>
      <c r="AV311" s="45">
        <f>COUNTIF(H311:AL311,$AV$4)</f>
        <v>0</v>
      </c>
      <c r="AW311" s="45">
        <f>COUNTIF(H311:AL311,$AW$4)</f>
        <v>4</v>
      </c>
      <c r="AX311" s="45">
        <f>COUNTIF(H311:AL311,$AX$4)</f>
        <v>0</v>
      </c>
      <c r="AY311" s="45">
        <f>COUNTIF(H311:AL311,$AY$4)</f>
        <v>0</v>
      </c>
      <c r="AZ311" s="45">
        <f>COUNTIF(H311:AL311,$AZ$4)</f>
        <v>0</v>
      </c>
      <c r="BA311" s="45">
        <f>COUNTIF(H311:AL311,$BA$4)</f>
        <v>0</v>
      </c>
      <c r="BB311" s="45">
        <f>COUNTIF(H311:AL311,$BB$4)</f>
        <v>0</v>
      </c>
      <c r="BC311" s="45">
        <f>COUNTIF(H311:AL311,$BC$4)</f>
        <v>0</v>
      </c>
      <c r="BD311" s="45">
        <f>COUNTIF(H311:AL311,$BD$4)</f>
        <v>0</v>
      </c>
      <c r="BE311" s="45">
        <f>COUNTIF(H311:AL311,$BE$4)</f>
        <v>0</v>
      </c>
      <c r="BF311" s="45">
        <f>COUNTIF(H311:AL311,$BF$4)</f>
        <v>0</v>
      </c>
      <c r="BG311" s="60" t="str">
        <f>VLOOKUP(B311,[2]Analyse!$A$2:$N$255,6,0)</f>
        <v>正常</v>
      </c>
      <c r="BH311" s="60"/>
      <c r="BI311" s="54"/>
    </row>
    <row r="312" spans="1:61">
      <c r="A312" s="73"/>
      <c r="B312" s="21"/>
      <c r="C312" s="24"/>
      <c r="D312" s="24"/>
      <c r="E312" s="32"/>
      <c r="F312" s="24"/>
      <c r="G312" s="24"/>
      <c r="H312" s="49"/>
      <c r="I312" s="49"/>
      <c r="J312" s="49"/>
      <c r="K312" s="49"/>
      <c r="L312" s="49"/>
      <c r="M312" s="49"/>
      <c r="N312" s="18"/>
      <c r="O312" s="49"/>
      <c r="P312" s="49"/>
      <c r="Q312" s="49"/>
      <c r="R312" s="49"/>
      <c r="S312" s="49"/>
      <c r="T312" s="49"/>
      <c r="U312" s="18"/>
      <c r="V312" s="49"/>
      <c r="W312" s="49"/>
      <c r="X312" s="49"/>
      <c r="Y312" s="49"/>
      <c r="Z312" s="49"/>
      <c r="AA312" s="49"/>
      <c r="AB312" s="18"/>
      <c r="AC312" s="49"/>
      <c r="AD312" s="49"/>
      <c r="AE312" s="49"/>
      <c r="AF312" s="49"/>
      <c r="AG312" s="49"/>
      <c r="AH312" s="49"/>
      <c r="AI312" s="18"/>
      <c r="AJ312" s="68"/>
      <c r="AK312" s="68"/>
      <c r="AL312" s="68"/>
      <c r="AM312" s="46">
        <f>+SUM(H312:AL312)</f>
        <v>0</v>
      </c>
      <c r="AN312" s="46"/>
      <c r="AO312" s="46"/>
      <c r="AP312" s="48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54"/>
      <c r="BH312" s="60" t="str">
        <f>VLOOKUP(B311,[2]Analyse!$A$2:$N$255,5,0)</f>
        <v>隨縣班-TS3</v>
      </c>
      <c r="BI312" s="54"/>
    </row>
    <row r="313" spans="1:61">
      <c r="A313" s="72">
        <v>155</v>
      </c>
      <c r="B313" s="21" t="s">
        <v>485</v>
      </c>
      <c r="C313" s="21" t="s">
        <v>36</v>
      </c>
      <c r="D313" s="21" t="s">
        <v>37</v>
      </c>
      <c r="E313" s="32" t="str">
        <f>VLOOKUP(B313,[1]Sheet1!$B$5:$I$226,7,0)</f>
        <v>2019/06/26</v>
      </c>
      <c r="F313" s="21" t="s">
        <v>445</v>
      </c>
      <c r="G313" s="22" t="s">
        <v>538</v>
      </c>
      <c r="H313" s="49" t="s">
        <v>848</v>
      </c>
      <c r="I313" s="49" t="s">
        <v>848</v>
      </c>
      <c r="J313" s="49" t="s">
        <v>848</v>
      </c>
      <c r="K313" s="49" t="s">
        <v>861</v>
      </c>
      <c r="L313" s="49" t="s">
        <v>870</v>
      </c>
      <c r="M313" s="49" t="s">
        <v>871</v>
      </c>
      <c r="N313" s="18" t="s">
        <v>875</v>
      </c>
      <c r="O313" s="49" t="s">
        <v>870</v>
      </c>
      <c r="P313" s="49" t="s">
        <v>878</v>
      </c>
      <c r="Q313" s="49" t="s">
        <v>878</v>
      </c>
      <c r="R313" s="49" t="s">
        <v>878</v>
      </c>
      <c r="S313" s="49" t="s">
        <v>878</v>
      </c>
      <c r="T313" s="49" t="s">
        <v>889</v>
      </c>
      <c r="U313" s="18" t="s">
        <v>896</v>
      </c>
      <c r="V313" s="49" t="s">
        <v>901</v>
      </c>
      <c r="W313" s="49" t="s">
        <v>900</v>
      </c>
      <c r="X313" s="49" t="s">
        <v>900</v>
      </c>
      <c r="Y313" s="49" t="s">
        <v>909</v>
      </c>
      <c r="Z313" s="49" t="s">
        <v>909</v>
      </c>
      <c r="AA313" s="49" t="s">
        <v>919</v>
      </c>
      <c r="AB313" s="18" t="s">
        <v>925</v>
      </c>
      <c r="AC313" s="49" t="s">
        <v>919</v>
      </c>
      <c r="AD313" s="49" t="s">
        <v>919</v>
      </c>
      <c r="AE313" s="49" t="s">
        <v>919</v>
      </c>
      <c r="AF313" s="49" t="s">
        <v>931</v>
      </c>
      <c r="AG313" s="49" t="s">
        <v>930</v>
      </c>
      <c r="AH313" s="49" t="s">
        <v>930</v>
      </c>
      <c r="AI313" s="18" t="s">
        <v>936</v>
      </c>
      <c r="AJ313" s="68" t="s">
        <v>941</v>
      </c>
      <c r="AK313" s="68"/>
      <c r="AL313" s="68"/>
      <c r="AM313" s="45">
        <f>ROUND(SUM(H313:AL313),2)</f>
        <v>0</v>
      </c>
      <c r="AN313" s="45">
        <f>COUNTIF(H313:AL313,"F")+COUNTIF(H313:AL313,"LV/F")*4/8+COUNTIF(H313:AL313,"F/2")*4/8</f>
        <v>3</v>
      </c>
      <c r="AO313" s="45">
        <f>COUNTIF(H313:AL313,"O")+COUNTIF(H313:AL313,"LV/O")*4/8+COUNTIF(H313:AL313,"O/2")*4/8</f>
        <v>0</v>
      </c>
      <c r="AP313" s="45">
        <f>COUNTIF(H313:AL313,$AP$4)</f>
        <v>22</v>
      </c>
      <c r="AQ313" s="45">
        <f>COUNTIF(H313:AL313,$AQ$4)</f>
        <v>0</v>
      </c>
      <c r="AR313" s="45">
        <f>COUNTIF(H313:AL313,$AR$4)</f>
        <v>0</v>
      </c>
      <c r="AS313" s="45">
        <f>COUNTIF(H313:AL313,"B")+COUNTIF(H313:AL313,"LV/B")*4/8+COUNTIF(H313:AL313,"B/2")*4/8</f>
        <v>0</v>
      </c>
      <c r="AT313" s="45">
        <f>COUNTIF(H313:AL313,"BL")+COUNTIF(H313:AL313,"LV/BL")*4/8+COUNTIF(H313:AL313,"BL/2")*4/8</f>
        <v>0</v>
      </c>
      <c r="AU313" s="45">
        <f>COUNTIF(H313:AL313,$AU$4)</f>
        <v>0</v>
      </c>
      <c r="AV313" s="45">
        <f>COUNTIF(H313:AL313,$AV$4)</f>
        <v>0</v>
      </c>
      <c r="AW313" s="45">
        <f>COUNTIF(H313:AL313,$AW$4)</f>
        <v>4</v>
      </c>
      <c r="AX313" s="45">
        <f>COUNTIF(H313:AL313,$AX$4)</f>
        <v>0</v>
      </c>
      <c r="AY313" s="45">
        <f>COUNTIF(H313:AL313,$AY$4)</f>
        <v>0</v>
      </c>
      <c r="AZ313" s="45">
        <f>COUNTIF(H313:AL313,$AZ$4)</f>
        <v>0</v>
      </c>
      <c r="BA313" s="45">
        <f>COUNTIF(H313:AL313,$BA$4)</f>
        <v>0</v>
      </c>
      <c r="BB313" s="45">
        <f>COUNTIF(H313:AL313,$BB$4)</f>
        <v>0</v>
      </c>
      <c r="BC313" s="45">
        <f>COUNTIF(H313:AL313,$BC$4)</f>
        <v>0</v>
      </c>
      <c r="BD313" s="45">
        <f>COUNTIF(H313:AL313,$BD$4)</f>
        <v>0</v>
      </c>
      <c r="BE313" s="45">
        <f>COUNTIF(H313:AL313,$BE$4)</f>
        <v>0</v>
      </c>
      <c r="BF313" s="45">
        <f>COUNTIF(H313:AL313,$BF$4)</f>
        <v>0</v>
      </c>
      <c r="BG313" s="60" t="str">
        <f>VLOOKUP(B313,[2]Analyse!$A$2:$N$255,6,0)</f>
        <v>正常</v>
      </c>
      <c r="BH313" s="60"/>
      <c r="BI313" s="54"/>
    </row>
    <row r="314" spans="1:61">
      <c r="A314" s="73"/>
      <c r="B314" s="21"/>
      <c r="C314" s="24"/>
      <c r="D314" s="24"/>
      <c r="E314" s="32"/>
      <c r="F314" s="24"/>
      <c r="G314" s="24"/>
      <c r="H314" s="49"/>
      <c r="I314" s="49"/>
      <c r="J314" s="49"/>
      <c r="K314" s="49"/>
      <c r="L314" s="49"/>
      <c r="M314" s="49"/>
      <c r="N314" s="18"/>
      <c r="O314" s="49"/>
      <c r="P314" s="49"/>
      <c r="Q314" s="49"/>
      <c r="R314" s="49"/>
      <c r="S314" s="49"/>
      <c r="T314" s="49"/>
      <c r="U314" s="18"/>
      <c r="V314" s="49"/>
      <c r="W314" s="49"/>
      <c r="X314" s="49"/>
      <c r="Y314" s="49"/>
      <c r="Z314" s="49"/>
      <c r="AA314" s="49"/>
      <c r="AB314" s="18"/>
      <c r="AC314" s="49"/>
      <c r="AD314" s="49"/>
      <c r="AE314" s="49"/>
      <c r="AF314" s="49"/>
      <c r="AG314" s="49"/>
      <c r="AH314" s="49"/>
      <c r="AI314" s="18"/>
      <c r="AJ314" s="68"/>
      <c r="AK314" s="68"/>
      <c r="AL314" s="68"/>
      <c r="AM314" s="46">
        <f>+SUM(H314:AL314)</f>
        <v>0</v>
      </c>
      <c r="AN314" s="46"/>
      <c r="AO314" s="46"/>
      <c r="AP314" s="48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54"/>
      <c r="BH314" s="60" t="str">
        <f>VLOOKUP(B313,[2]Analyse!$A$2:$N$255,5,0)</f>
        <v>隨縣班-TS3</v>
      </c>
      <c r="BI314" s="54"/>
    </row>
    <row r="315" spans="1:61">
      <c r="A315" s="72">
        <v>156</v>
      </c>
      <c r="B315" s="21" t="s">
        <v>486</v>
      </c>
      <c r="C315" s="21" t="s">
        <v>36</v>
      </c>
      <c r="D315" s="21" t="s">
        <v>37</v>
      </c>
      <c r="E315" s="32" t="str">
        <f>VLOOKUP(B315,[1]Sheet1!$B$5:$I$226,7,0)</f>
        <v>2019/07/01</v>
      </c>
      <c r="F315" s="21" t="s">
        <v>446</v>
      </c>
      <c r="G315" s="22" t="s">
        <v>539</v>
      </c>
      <c r="H315" s="49" t="s">
        <v>849</v>
      </c>
      <c r="I315" s="49" t="s">
        <v>848</v>
      </c>
      <c r="J315" s="49" t="s">
        <v>848</v>
      </c>
      <c r="K315" s="49" t="s">
        <v>861</v>
      </c>
      <c r="L315" s="49" t="s">
        <v>870</v>
      </c>
      <c r="M315" s="49" t="s">
        <v>870</v>
      </c>
      <c r="N315" s="18" t="s">
        <v>875</v>
      </c>
      <c r="O315" s="49" t="s">
        <v>870</v>
      </c>
      <c r="P315" s="49" t="s">
        <v>878</v>
      </c>
      <c r="Q315" s="49" t="s">
        <v>878</v>
      </c>
      <c r="R315" s="49" t="s">
        <v>878</v>
      </c>
      <c r="S315" s="49" t="s">
        <v>878</v>
      </c>
      <c r="T315" s="49" t="s">
        <v>889</v>
      </c>
      <c r="U315" s="18" t="s">
        <v>896</v>
      </c>
      <c r="V315" s="49" t="s">
        <v>900</v>
      </c>
      <c r="W315" s="49" t="s">
        <v>900</v>
      </c>
      <c r="X315" s="49" t="s">
        <v>900</v>
      </c>
      <c r="Y315" s="49" t="s">
        <v>909</v>
      </c>
      <c r="Z315" s="49" t="s">
        <v>909</v>
      </c>
      <c r="AA315" s="49" t="s">
        <v>919</v>
      </c>
      <c r="AB315" s="18" t="s">
        <v>925</v>
      </c>
      <c r="AC315" s="49">
        <v>1</v>
      </c>
      <c r="AD315" s="49" t="s">
        <v>919</v>
      </c>
      <c r="AE315" s="49" t="s">
        <v>919</v>
      </c>
      <c r="AF315" s="49" t="s">
        <v>930</v>
      </c>
      <c r="AG315" s="49">
        <v>1</v>
      </c>
      <c r="AH315" s="49">
        <v>1</v>
      </c>
      <c r="AI315" s="18" t="s">
        <v>936</v>
      </c>
      <c r="AJ315" s="68" t="s">
        <v>946</v>
      </c>
      <c r="AK315" s="68"/>
      <c r="AL315" s="68"/>
      <c r="AM315" s="45">
        <f>ROUND(SUM(H315:AL315),2)</f>
        <v>3</v>
      </c>
      <c r="AN315" s="45">
        <f>COUNTIF(H315:AL315,"F")+COUNTIF(H315:AL315,"LV/F")*4/8+COUNTIF(H315:AL315,"F/2")*4/8</f>
        <v>0.5</v>
      </c>
      <c r="AO315" s="45">
        <f>COUNTIF(H315:AL315,"O")+COUNTIF(H315:AL315,"LV/O")*4/8+COUNTIF(H315:AL315,"O/2")*4/8</f>
        <v>0</v>
      </c>
      <c r="AP315" s="45">
        <f>COUNTIF(H315:AL315,$AP$4)+4/8</f>
        <v>20.5</v>
      </c>
      <c r="AQ315" s="45">
        <f>COUNTIF(H315:AL315,$AQ$4)</f>
        <v>0</v>
      </c>
      <c r="AR315" s="45">
        <f>COUNTIF(H315:AL315,$AR$4)</f>
        <v>1</v>
      </c>
      <c r="AS315" s="45">
        <f>COUNTIF(H315:AL315,"B")+COUNTIF(H315:AL315,"LV/B")*4/8+COUNTIF(H315:AL315,"B/2")*4/8</f>
        <v>0</v>
      </c>
      <c r="AT315" s="45">
        <f>COUNTIF(H315:AL315,"BL")+COUNTIF(H315:AL315,"LV/BL")*4/8+COUNTIF(H315:AL315,"BL/2")*4/8</f>
        <v>0</v>
      </c>
      <c r="AU315" s="45">
        <f>COUNTIF(H315:AL315,$AU$4)</f>
        <v>0</v>
      </c>
      <c r="AV315" s="45">
        <f>COUNTIF(H315:AL315,$AV$4)</f>
        <v>0</v>
      </c>
      <c r="AW315" s="45">
        <f>COUNTIF(H315:AL315,$AW$4)</f>
        <v>4</v>
      </c>
      <c r="AX315" s="45">
        <f>COUNTIF(H315:AL315,$AX$4)</f>
        <v>0</v>
      </c>
      <c r="AY315" s="45">
        <f>COUNTIF(H315:AL315,$AY$4)</f>
        <v>0</v>
      </c>
      <c r="AZ315" s="45">
        <f>COUNTIF(H315:AL315,$AZ$4)</f>
        <v>0</v>
      </c>
      <c r="BA315" s="45">
        <f>COUNTIF(H315:AL315,$BA$4)</f>
        <v>0</v>
      </c>
      <c r="BB315" s="45">
        <f>COUNTIF(H315:AL315,$BB$4)</f>
        <v>0</v>
      </c>
      <c r="BC315" s="45">
        <f>COUNTIF(H315:AL315,$BC$4)</f>
        <v>0</v>
      </c>
      <c r="BD315" s="45">
        <f>COUNTIF(H315:AL315,$BD$4)</f>
        <v>0</v>
      </c>
      <c r="BE315" s="45">
        <f>COUNTIF(H315:AL315,$BE$4)</f>
        <v>0</v>
      </c>
      <c r="BF315" s="45">
        <f>COUNTIF(H315:AL315,$BF$4)</f>
        <v>0</v>
      </c>
      <c r="BG315" s="60" t="str">
        <f>VLOOKUP(B315,[2]Analyse!$A$2:$N$255,6,0)</f>
        <v>婚假</v>
      </c>
      <c r="BH315" s="60"/>
      <c r="BI315" s="54"/>
    </row>
    <row r="316" spans="1:61">
      <c r="A316" s="73"/>
      <c r="B316" s="21"/>
      <c r="C316" s="24"/>
      <c r="D316" s="24"/>
      <c r="E316" s="32"/>
      <c r="F316" s="24"/>
      <c r="G316" s="24"/>
      <c r="H316" s="49"/>
      <c r="I316" s="49"/>
      <c r="J316" s="49"/>
      <c r="K316" s="49"/>
      <c r="L316" s="49"/>
      <c r="M316" s="49"/>
      <c r="N316" s="18"/>
      <c r="O316" s="49"/>
      <c r="P316" s="49"/>
      <c r="Q316" s="49"/>
      <c r="R316" s="49"/>
      <c r="S316" s="49"/>
      <c r="T316" s="49"/>
      <c r="U316" s="18"/>
      <c r="V316" s="49"/>
      <c r="W316" s="49"/>
      <c r="X316" s="49"/>
      <c r="Y316" s="49"/>
      <c r="Z316" s="49"/>
      <c r="AA316" s="49"/>
      <c r="AB316" s="18"/>
      <c r="AC316" s="49"/>
      <c r="AD316" s="49"/>
      <c r="AE316" s="49"/>
      <c r="AF316" s="49"/>
      <c r="AG316" s="49"/>
      <c r="AH316" s="49"/>
      <c r="AI316" s="18"/>
      <c r="AJ316" s="68"/>
      <c r="AK316" s="68"/>
      <c r="AL316" s="68"/>
      <c r="AM316" s="46">
        <f>+SUM(H316:AL316)</f>
        <v>0</v>
      </c>
      <c r="AN316" s="46"/>
      <c r="AO316" s="46"/>
      <c r="AP316" s="48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54"/>
      <c r="BH316" s="60" t="str">
        <f>VLOOKUP(B315,[2]Analyse!$A$2:$N$255,5,0)</f>
        <v>隨縣班</v>
      </c>
      <c r="BI316" s="54"/>
    </row>
    <row r="317" spans="1:61">
      <c r="A317" s="72">
        <v>157</v>
      </c>
      <c r="B317" s="21" t="s">
        <v>487</v>
      </c>
      <c r="C317" s="21" t="s">
        <v>36</v>
      </c>
      <c r="D317" s="21" t="s">
        <v>37</v>
      </c>
      <c r="E317" s="32" t="str">
        <f>VLOOKUP(B317,[1]Sheet1!$B$5:$I$226,7,0)</f>
        <v>2019/07/01</v>
      </c>
      <c r="F317" s="21" t="s">
        <v>447</v>
      </c>
      <c r="G317" s="22" t="s">
        <v>540</v>
      </c>
      <c r="H317" s="49" t="s">
        <v>848</v>
      </c>
      <c r="I317" s="49" t="s">
        <v>848</v>
      </c>
      <c r="J317" s="49" t="s">
        <v>855</v>
      </c>
      <c r="K317" s="49" t="s">
        <v>861</v>
      </c>
      <c r="L317" s="49" t="s">
        <v>870</v>
      </c>
      <c r="M317" s="49" t="s">
        <v>870</v>
      </c>
      <c r="N317" s="18" t="s">
        <v>870</v>
      </c>
      <c r="O317" s="49" t="s">
        <v>870</v>
      </c>
      <c r="P317" s="49" t="s">
        <v>878</v>
      </c>
      <c r="Q317" s="49" t="s">
        <v>884</v>
      </c>
      <c r="R317" s="49" t="s">
        <v>878</v>
      </c>
      <c r="S317" s="49" t="s">
        <v>878</v>
      </c>
      <c r="T317" s="49" t="s">
        <v>889</v>
      </c>
      <c r="U317" s="18" t="s">
        <v>889</v>
      </c>
      <c r="V317" s="49" t="s">
        <v>900</v>
      </c>
      <c r="W317" s="49" t="s">
        <v>900</v>
      </c>
      <c r="X317" s="49" t="s">
        <v>906</v>
      </c>
      <c r="Y317" s="49" t="s">
        <v>909</v>
      </c>
      <c r="Z317" s="49" t="s">
        <v>908</v>
      </c>
      <c r="AA317" s="49" t="s">
        <v>920</v>
      </c>
      <c r="AB317" s="18" t="s">
        <v>919</v>
      </c>
      <c r="AC317" s="49" t="s">
        <v>919</v>
      </c>
      <c r="AD317" s="49" t="s">
        <v>919</v>
      </c>
      <c r="AE317" s="49" t="s">
        <v>925</v>
      </c>
      <c r="AF317" s="49" t="s">
        <v>930</v>
      </c>
      <c r="AG317" s="49" t="s">
        <v>930</v>
      </c>
      <c r="AH317" s="49" t="s">
        <v>931</v>
      </c>
      <c r="AI317" s="18" t="s">
        <v>930</v>
      </c>
      <c r="AJ317" s="68" t="s">
        <v>941</v>
      </c>
      <c r="AK317" s="68"/>
      <c r="AL317" s="68"/>
      <c r="AM317" s="45">
        <f>ROUND(SUM(H317:AL317),2)</f>
        <v>0</v>
      </c>
      <c r="AN317" s="45">
        <f>COUNTIF(H317:AL317,"F")+COUNTIF(H317:AL317,"LV/F")*4/8+COUNTIF(H317:AL317,"F/2")*4/8</f>
        <v>2.5</v>
      </c>
      <c r="AO317" s="45">
        <f>COUNTIF(H317:AL317,"O")+COUNTIF(H317:AL317,"LV/O")*4/8+COUNTIF(H317:AL317,"O/2")*4/8</f>
        <v>0</v>
      </c>
      <c r="AP317" s="45">
        <f>COUNTIF(H317:AL317,$AP$4)+4/8</f>
        <v>22.5</v>
      </c>
      <c r="AQ317" s="45">
        <f>COUNTIF(H317:AL317,$AQ$4)</f>
        <v>0</v>
      </c>
      <c r="AR317" s="45">
        <f>COUNTIF(H317:AL317,$AR$4)</f>
        <v>0</v>
      </c>
      <c r="AS317" s="45">
        <f>COUNTIF(H317:AL317,"B")+COUNTIF(H317:AL317,"LV/B")*4/8+COUNTIF(H317:AL317,"B/2")*4/8</f>
        <v>0</v>
      </c>
      <c r="AT317" s="45">
        <f>COUNTIF(H317:AL317,"BL")+COUNTIF(H317:AL317,"LV/BL")*4/8+COUNTIF(H317:AL317,"BL/2")*4/8</f>
        <v>0</v>
      </c>
      <c r="AU317" s="45">
        <f>COUNTIF(H317:AL317,$AU$4)</f>
        <v>0</v>
      </c>
      <c r="AV317" s="45">
        <f>COUNTIF(H317:AL317,$AV$4)</f>
        <v>0</v>
      </c>
      <c r="AW317" s="45">
        <f>COUNTIF(H317:AL317,$AW$4)</f>
        <v>4</v>
      </c>
      <c r="AX317" s="45">
        <f>COUNTIF(H317:AL317,$AX$4)</f>
        <v>0</v>
      </c>
      <c r="AY317" s="45">
        <f>COUNTIF(H317:AL317,$AY$4)</f>
        <v>0</v>
      </c>
      <c r="AZ317" s="45">
        <f>COUNTIF(H317:AL317,$AZ$4)</f>
        <v>0</v>
      </c>
      <c r="BA317" s="45">
        <f>COUNTIF(H317:AL317,$BA$4)</f>
        <v>0</v>
      </c>
      <c r="BB317" s="45">
        <f>COUNTIF(H317:AL317,$BB$4)</f>
        <v>0</v>
      </c>
      <c r="BC317" s="45">
        <f>COUNTIF(H317:AL317,$BC$4)</f>
        <v>0</v>
      </c>
      <c r="BD317" s="45">
        <f>COUNTIF(H317:AL317,$BD$4)</f>
        <v>0</v>
      </c>
      <c r="BE317" s="45">
        <f>COUNTIF(H317:AL317,$BE$4)</f>
        <v>0</v>
      </c>
      <c r="BF317" s="45">
        <f>COUNTIF(H317:AL317,$BF$4)</f>
        <v>0</v>
      </c>
      <c r="BG317" s="60" t="str">
        <f>VLOOKUP(B317,[2]Analyse!$A$2:$N$255,6,0)</f>
        <v>正常</v>
      </c>
      <c r="BH317" s="60"/>
      <c r="BI317" s="54"/>
    </row>
    <row r="318" spans="1:61">
      <c r="A318" s="73"/>
      <c r="B318" s="21"/>
      <c r="C318" s="24"/>
      <c r="D318" s="24"/>
      <c r="E318" s="32"/>
      <c r="F318" s="24"/>
      <c r="G318" s="24"/>
      <c r="H318" s="49"/>
      <c r="I318" s="49"/>
      <c r="J318" s="49"/>
      <c r="K318" s="49"/>
      <c r="L318" s="49"/>
      <c r="M318" s="49"/>
      <c r="N318" s="18"/>
      <c r="O318" s="49"/>
      <c r="P318" s="49"/>
      <c r="Q318" s="49"/>
      <c r="R318" s="49"/>
      <c r="S318" s="49"/>
      <c r="T318" s="49"/>
      <c r="U318" s="18"/>
      <c r="V318" s="49"/>
      <c r="W318" s="49"/>
      <c r="X318" s="49"/>
      <c r="Y318" s="49"/>
      <c r="Z318" s="49"/>
      <c r="AA318" s="49"/>
      <c r="AB318" s="18"/>
      <c r="AC318" s="49"/>
      <c r="AD318" s="49"/>
      <c r="AE318" s="49"/>
      <c r="AF318" s="49"/>
      <c r="AG318" s="49"/>
      <c r="AH318" s="49"/>
      <c r="AI318" s="18"/>
      <c r="AJ318" s="68"/>
      <c r="AK318" s="68"/>
      <c r="AL318" s="68"/>
      <c r="AM318" s="46">
        <f>+SUM(H318:AL318)</f>
        <v>0</v>
      </c>
      <c r="AN318" s="46"/>
      <c r="AO318" s="46"/>
      <c r="AP318" s="48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54"/>
      <c r="BH318" s="60" t="str">
        <f>VLOOKUP(B317,[2]Analyse!$A$2:$N$255,5,0)</f>
        <v>GWSI-D</v>
      </c>
      <c r="BI318" s="54"/>
    </row>
    <row r="319" spans="1:61">
      <c r="A319" s="72">
        <v>158</v>
      </c>
      <c r="B319" s="21" t="s">
        <v>488</v>
      </c>
      <c r="C319" s="21" t="s">
        <v>36</v>
      </c>
      <c r="D319" s="21" t="s">
        <v>37</v>
      </c>
      <c r="E319" s="32" t="str">
        <f>VLOOKUP(B319,[1]Sheet1!$B$5:$I$226,7,0)</f>
        <v>2019/07/01</v>
      </c>
      <c r="F319" s="21" t="s">
        <v>448</v>
      </c>
      <c r="G319" s="22" t="s">
        <v>541</v>
      </c>
      <c r="H319" s="49" t="s">
        <v>852</v>
      </c>
      <c r="I319" s="49" t="s">
        <v>852</v>
      </c>
      <c r="J319" s="49" t="s">
        <v>852</v>
      </c>
      <c r="K319" s="49" t="s">
        <v>863</v>
      </c>
      <c r="L319" s="49" t="s">
        <v>872</v>
      </c>
      <c r="M319" s="49" t="s">
        <v>872</v>
      </c>
      <c r="N319" s="18" t="s">
        <v>875</v>
      </c>
      <c r="O319" s="49" t="s">
        <v>872</v>
      </c>
      <c r="P319" s="49" t="s">
        <v>881</v>
      </c>
      <c r="Q319" s="49" t="s">
        <v>881</v>
      </c>
      <c r="R319" s="49" t="s">
        <v>881</v>
      </c>
      <c r="S319" s="49" t="s">
        <v>881</v>
      </c>
      <c r="T319" s="49" t="s">
        <v>892</v>
      </c>
      <c r="U319" s="18" t="s">
        <v>896</v>
      </c>
      <c r="V319" s="49" t="s">
        <v>903</v>
      </c>
      <c r="W319" s="49" t="s">
        <v>903</v>
      </c>
      <c r="X319" s="49" t="s">
        <v>903</v>
      </c>
      <c r="Y319" s="49" t="s">
        <v>912</v>
      </c>
      <c r="Z319" s="49" t="s">
        <v>912</v>
      </c>
      <c r="AA319" s="49" t="s">
        <v>922</v>
      </c>
      <c r="AB319" s="18" t="s">
        <v>925</v>
      </c>
      <c r="AC319" s="49" t="s">
        <v>922</v>
      </c>
      <c r="AD319" s="49" t="s">
        <v>922</v>
      </c>
      <c r="AE319" s="49" t="s">
        <v>922</v>
      </c>
      <c r="AF319" s="49" t="s">
        <v>933</v>
      </c>
      <c r="AG319" s="49" t="s">
        <v>933</v>
      </c>
      <c r="AH319" s="49" t="s">
        <v>933</v>
      </c>
      <c r="AI319" s="18" t="s">
        <v>936</v>
      </c>
      <c r="AJ319" s="68" t="s">
        <v>940</v>
      </c>
      <c r="AK319" s="68"/>
      <c r="AL319" s="68"/>
      <c r="AM319" s="45">
        <f>ROUND(SUM(H319:AL319),2)</f>
        <v>0</v>
      </c>
      <c r="AN319" s="45">
        <f>COUNTIF(H319:AL319,"F")+COUNTIF(H319:AL319,"LV/F")*4/8+COUNTIF(H319:AL319,"F/2")*4/8</f>
        <v>0</v>
      </c>
      <c r="AO319" s="45">
        <f>COUNTIF(H319:AL319,"O")+COUNTIF(H319:AL319,"LV/O")*4/8+COUNTIF(H319:AL319,"O/2")*4/8</f>
        <v>0</v>
      </c>
      <c r="AP319" s="45">
        <f>COUNTIF(H319:AL319,$AP$4)</f>
        <v>0</v>
      </c>
      <c r="AQ319" s="45">
        <f>COUNTIF(H319:AL319,$AQ$4)</f>
        <v>0</v>
      </c>
      <c r="AR319" s="45">
        <f>COUNTIF(H319:AL319,$AR$4)</f>
        <v>0</v>
      </c>
      <c r="AS319" s="45">
        <f>COUNTIF(H319:AL319,"B")+COUNTIF(H319:AL319,"LV/B")*4/8+COUNTIF(H319:AL319,"B/2")*4/8</f>
        <v>0</v>
      </c>
      <c r="AT319" s="45">
        <f>COUNTIF(H319:AL319,"BL")+COUNTIF(H319:AL319,"LV/BL")*4/8+COUNTIF(H319:AL319,"BL/2")*4/8</f>
        <v>0</v>
      </c>
      <c r="AU319" s="45">
        <f>COUNTIF(H319:AL319,$AU$4)</f>
        <v>0</v>
      </c>
      <c r="AV319" s="45">
        <f>COUNTIF(H319:AL319,$AV$4)</f>
        <v>0</v>
      </c>
      <c r="AW319" s="45">
        <f>COUNTIF(H319:AL319,$AW$4)</f>
        <v>4</v>
      </c>
      <c r="AX319" s="45">
        <f>COUNTIF(H319:AL319,$AX$4)</f>
        <v>0</v>
      </c>
      <c r="AY319" s="45">
        <f>COUNTIF(H319:AL319,$AY$4)</f>
        <v>0</v>
      </c>
      <c r="AZ319" s="45">
        <f>COUNTIF(H319:AL319,$AZ$4)</f>
        <v>0</v>
      </c>
      <c r="BA319" s="45">
        <f>COUNTIF(H319:AL319,$BA$4)</f>
        <v>0</v>
      </c>
      <c r="BB319" s="45">
        <f>COUNTIF(H319:AL319,$BB$4)</f>
        <v>0</v>
      </c>
      <c r="BC319" s="45">
        <f>COUNTIF(H319:AL319,$BC$4)</f>
        <v>25</v>
      </c>
      <c r="BD319" s="45">
        <f>COUNTIF(H319:AL319,$BD$4)</f>
        <v>0</v>
      </c>
      <c r="BE319" s="45">
        <f>COUNTIF(H319:AL319,$BE$4)</f>
        <v>0</v>
      </c>
      <c r="BF319" s="45">
        <f>COUNTIF(H319:AL319,$BF$4)</f>
        <v>0</v>
      </c>
      <c r="BG319" s="60" t="str">
        <f>VLOOKUP(B319,[2]Analyse!$A$2:$N$255,6,0)</f>
        <v>A</v>
      </c>
      <c r="BH319" s="60"/>
      <c r="BI319" s="54"/>
    </row>
    <row r="320" spans="1:61">
      <c r="A320" s="73"/>
      <c r="B320" s="21"/>
      <c r="C320" s="24"/>
      <c r="D320" s="24"/>
      <c r="E320" s="32"/>
      <c r="F320" s="24"/>
      <c r="G320" s="24"/>
      <c r="H320" s="49"/>
      <c r="I320" s="49"/>
      <c r="J320" s="49"/>
      <c r="K320" s="49"/>
      <c r="L320" s="49"/>
      <c r="M320" s="49"/>
      <c r="N320" s="18"/>
      <c r="O320" s="49"/>
      <c r="P320" s="49"/>
      <c r="Q320" s="49"/>
      <c r="R320" s="49"/>
      <c r="S320" s="49"/>
      <c r="T320" s="49"/>
      <c r="U320" s="18"/>
      <c r="V320" s="49"/>
      <c r="W320" s="49"/>
      <c r="X320" s="49"/>
      <c r="Y320" s="49"/>
      <c r="Z320" s="49"/>
      <c r="AA320" s="49"/>
      <c r="AB320" s="18"/>
      <c r="AC320" s="49"/>
      <c r="AD320" s="49"/>
      <c r="AE320" s="49"/>
      <c r="AF320" s="49"/>
      <c r="AG320" s="49"/>
      <c r="AH320" s="49"/>
      <c r="AI320" s="18"/>
      <c r="AJ320" s="68"/>
      <c r="AK320" s="68"/>
      <c r="AL320" s="68"/>
      <c r="AM320" s="46">
        <f>+SUM(H320:AL320)</f>
        <v>0</v>
      </c>
      <c r="AN320" s="46"/>
      <c r="AO320" s="46"/>
      <c r="AP320" s="48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54"/>
      <c r="BH320" s="60" t="str">
        <f>VLOOKUP(B319,[2]Analyse!$A$2:$N$255,5,0)</f>
        <v>GWOA-D</v>
      </c>
      <c r="BI320" s="54"/>
    </row>
    <row r="321" spans="1:61">
      <c r="A321" s="72">
        <v>159</v>
      </c>
      <c r="B321" s="21" t="s">
        <v>489</v>
      </c>
      <c r="C321" s="21" t="s">
        <v>36</v>
      </c>
      <c r="D321" s="21" t="s">
        <v>37</v>
      </c>
      <c r="E321" s="32">
        <f>VLOOKUP(B321,[1]Sheet1!$B$5:$I$226,7,0)</f>
        <v>43444</v>
      </c>
      <c r="F321" s="21" t="s">
        <v>49</v>
      </c>
      <c r="G321" s="22" t="s">
        <v>542</v>
      </c>
      <c r="H321" s="49" t="s">
        <v>848</v>
      </c>
      <c r="I321" s="49" t="s">
        <v>848</v>
      </c>
      <c r="J321" s="49">
        <v>1</v>
      </c>
      <c r="K321" s="49">
        <v>1</v>
      </c>
      <c r="L321" s="49">
        <v>1</v>
      </c>
      <c r="M321" s="49" t="s">
        <v>875</v>
      </c>
      <c r="N321" s="18">
        <v>1</v>
      </c>
      <c r="O321" s="49" t="s">
        <v>870</v>
      </c>
      <c r="P321" s="49" t="s">
        <v>878</v>
      </c>
      <c r="Q321" s="49" t="s">
        <v>878</v>
      </c>
      <c r="R321" s="49" t="s">
        <v>878</v>
      </c>
      <c r="S321" s="49" t="s">
        <v>878</v>
      </c>
      <c r="T321" s="49" t="s">
        <v>896</v>
      </c>
      <c r="U321" s="18" t="s">
        <v>889</v>
      </c>
      <c r="V321" s="49" t="s">
        <v>900</v>
      </c>
      <c r="W321" s="49" t="s">
        <v>900</v>
      </c>
      <c r="X321" s="49" t="s">
        <v>900</v>
      </c>
      <c r="Y321" s="49" t="s">
        <v>909</v>
      </c>
      <c r="Z321" s="49" t="s">
        <v>909</v>
      </c>
      <c r="AA321" s="49" t="s">
        <v>925</v>
      </c>
      <c r="AB321" s="18">
        <v>0.5</v>
      </c>
      <c r="AC321" s="49" t="s">
        <v>919</v>
      </c>
      <c r="AD321" s="49" t="s">
        <v>919</v>
      </c>
      <c r="AE321" s="49" t="s">
        <v>919</v>
      </c>
      <c r="AF321" s="49" t="s">
        <v>930</v>
      </c>
      <c r="AG321" s="49" t="s">
        <v>930</v>
      </c>
      <c r="AH321" s="49" t="s">
        <v>936</v>
      </c>
      <c r="AI321" s="18" t="s">
        <v>930</v>
      </c>
      <c r="AJ321" s="68" t="s">
        <v>941</v>
      </c>
      <c r="AK321" s="68"/>
      <c r="AL321" s="68"/>
      <c r="AM321" s="45">
        <f>ROUND(SUM(H321:AL321),2)</f>
        <v>4.5</v>
      </c>
      <c r="AN321" s="45">
        <f>COUNTIF(H321:AL321,"F")+COUNTIF(H321:AL321,"LV/F")*4/8+COUNTIF(H321:AL321,"F/2")*4/8</f>
        <v>0</v>
      </c>
      <c r="AO321" s="45">
        <f>COUNTIF(H321:AL321,"O")+COUNTIF(H321:AL321,"LV/O")*4/8+COUNTIF(H321:AL321,"O/2")*4/8</f>
        <v>0</v>
      </c>
      <c r="AP321" s="45">
        <f>COUNTIF(H321:AL321,$AP$4)+4/8</f>
        <v>20.5</v>
      </c>
      <c r="AQ321" s="45">
        <f>COUNTIF(H321:AL321,$AQ$4)</f>
        <v>0</v>
      </c>
      <c r="AR321" s="45">
        <f>COUNTIF(H321:AL321,$AR$4)</f>
        <v>0</v>
      </c>
      <c r="AS321" s="45">
        <f>COUNTIF(H321:AL321,"B")+COUNTIF(H321:AL321,"LV/B")*4/8+COUNTIF(H321:AL321,"B/2")*4/8</f>
        <v>0</v>
      </c>
      <c r="AT321" s="45">
        <f>COUNTIF(H321:AL321,"BL")+COUNTIF(H321:AL321,"LV/BL")*4/8+COUNTIF(H321:AL321,"BL/2")*4/8</f>
        <v>0</v>
      </c>
      <c r="AU321" s="45">
        <f>COUNTIF(H321:AL321,$AU$4)</f>
        <v>0</v>
      </c>
      <c r="AV321" s="45">
        <f>COUNTIF(H321:AL321,$AV$4)</f>
        <v>0</v>
      </c>
      <c r="AW321" s="45">
        <f>COUNTIF(H321:AL321,$AW$4)</f>
        <v>4</v>
      </c>
      <c r="AX321" s="45">
        <f>COUNTIF(H321:AL321,$AX$4)</f>
        <v>0</v>
      </c>
      <c r="AY321" s="45">
        <f>COUNTIF(H321:AL321,$AY$4)</f>
        <v>0</v>
      </c>
      <c r="AZ321" s="45">
        <f>COUNTIF(H321:AL321,$AZ$4)</f>
        <v>0</v>
      </c>
      <c r="BA321" s="45">
        <f>COUNTIF(H321:AL321,$BA$4)</f>
        <v>0</v>
      </c>
      <c r="BB321" s="45">
        <f>COUNTIF(H321:AL321,$BB$4)</f>
        <v>0</v>
      </c>
      <c r="BC321" s="45">
        <f>COUNTIF(H321:AL321,$BC$4)</f>
        <v>0</v>
      </c>
      <c r="BD321" s="45">
        <f>COUNTIF(H321:AL321,$BD$4)</f>
        <v>0</v>
      </c>
      <c r="BE321" s="45">
        <f>COUNTIF(H321:AL321,$BE$4)</f>
        <v>0</v>
      </c>
      <c r="BF321" s="45">
        <f>COUNTIF(H321:AL321,$BF$4)</f>
        <v>0</v>
      </c>
      <c r="BG321" s="60" t="str">
        <f>VLOOKUP(B321,[2]Analyse!$A$2:$N$255,6,0)</f>
        <v>正常</v>
      </c>
      <c r="BH321" s="60"/>
      <c r="BI321" s="54"/>
    </row>
    <row r="322" spans="1:61">
      <c r="A322" s="73"/>
      <c r="B322" s="21"/>
      <c r="C322" s="24"/>
      <c r="D322" s="24"/>
      <c r="E322" s="32"/>
      <c r="F322" s="24"/>
      <c r="G322" s="24"/>
      <c r="H322" s="49">
        <v>5.5</v>
      </c>
      <c r="I322" s="49">
        <v>5.5</v>
      </c>
      <c r="J322" s="49"/>
      <c r="K322" s="49"/>
      <c r="L322" s="49"/>
      <c r="M322" s="49"/>
      <c r="N322" s="18"/>
      <c r="O322" s="49">
        <v>5.5</v>
      </c>
      <c r="P322" s="49">
        <v>5.5</v>
      </c>
      <c r="Q322" s="49">
        <v>5.5</v>
      </c>
      <c r="R322" s="49">
        <v>5.5</v>
      </c>
      <c r="S322" s="49">
        <v>5.5</v>
      </c>
      <c r="T322" s="49"/>
      <c r="U322" s="18">
        <v>5.5</v>
      </c>
      <c r="V322" s="49">
        <v>5.5</v>
      </c>
      <c r="W322" s="49">
        <v>5.5</v>
      </c>
      <c r="X322" s="49">
        <v>5.5</v>
      </c>
      <c r="Y322" s="49">
        <v>5.5</v>
      </c>
      <c r="Z322" s="49">
        <v>5.5</v>
      </c>
      <c r="AA322" s="49"/>
      <c r="AB322" s="18">
        <v>4</v>
      </c>
      <c r="AC322" s="49">
        <v>5.5</v>
      </c>
      <c r="AD322" s="49">
        <v>5.5</v>
      </c>
      <c r="AE322" s="49">
        <v>5.5</v>
      </c>
      <c r="AF322" s="49">
        <v>5.5</v>
      </c>
      <c r="AG322" s="49">
        <v>5.5</v>
      </c>
      <c r="AH322" s="49"/>
      <c r="AI322" s="18">
        <v>5.5</v>
      </c>
      <c r="AJ322" s="68">
        <v>5.5</v>
      </c>
      <c r="AK322" s="68"/>
      <c r="AL322" s="68"/>
      <c r="AM322" s="46">
        <f>+SUM(H322:AL322)</f>
        <v>114</v>
      </c>
      <c r="AN322" s="46"/>
      <c r="AO322" s="46"/>
      <c r="AP322" s="48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54"/>
      <c r="BH322" s="60" t="str">
        <f>VLOOKUP(B321,[2]Analyse!$A$2:$N$255,5,0)</f>
        <v>N</v>
      </c>
      <c r="BI322" s="54"/>
    </row>
    <row r="323" spans="1:61">
      <c r="A323" s="72">
        <v>160</v>
      </c>
      <c r="B323" s="21" t="s">
        <v>490</v>
      </c>
      <c r="C323" s="21" t="s">
        <v>36</v>
      </c>
      <c r="D323" s="21" t="s">
        <v>37</v>
      </c>
      <c r="E323" s="32" t="str">
        <f>VLOOKUP(B323,[1]Sheet1!$B$5:$I$226,7,0)</f>
        <v>2019/08/13</v>
      </c>
      <c r="F323" s="21" t="s">
        <v>100</v>
      </c>
      <c r="G323" s="22" t="s">
        <v>101</v>
      </c>
      <c r="H323" s="49" t="s">
        <v>848</v>
      </c>
      <c r="I323" s="49" t="s">
        <v>848</v>
      </c>
      <c r="J323" s="49" t="s">
        <v>848</v>
      </c>
      <c r="K323" s="49" t="s">
        <v>861</v>
      </c>
      <c r="L323" s="49" t="s">
        <v>870</v>
      </c>
      <c r="M323" s="49" t="s">
        <v>870</v>
      </c>
      <c r="N323" s="18" t="s">
        <v>875</v>
      </c>
      <c r="O323" s="49" t="s">
        <v>870</v>
      </c>
      <c r="P323" s="49" t="s">
        <v>878</v>
      </c>
      <c r="Q323" s="49" t="s">
        <v>878</v>
      </c>
      <c r="R323" s="49" t="s">
        <v>878</v>
      </c>
      <c r="S323" s="49" t="s">
        <v>879</v>
      </c>
      <c r="T323" s="49" t="s">
        <v>889</v>
      </c>
      <c r="U323" s="18" t="s">
        <v>896</v>
      </c>
      <c r="V323" s="49" t="s">
        <v>899</v>
      </c>
      <c r="W323" s="49" t="s">
        <v>900</v>
      </c>
      <c r="X323" s="49" t="s">
        <v>900</v>
      </c>
      <c r="Y323" s="49" t="s">
        <v>909</v>
      </c>
      <c r="Z323" s="49" t="s">
        <v>909</v>
      </c>
      <c r="AA323" s="49" t="s">
        <v>919</v>
      </c>
      <c r="AB323" s="18" t="s">
        <v>925</v>
      </c>
      <c r="AC323" s="49" t="s">
        <v>919</v>
      </c>
      <c r="AD323" s="49" t="s">
        <v>919</v>
      </c>
      <c r="AE323" s="49" t="s">
        <v>919</v>
      </c>
      <c r="AF323" s="49" t="s">
        <v>935</v>
      </c>
      <c r="AG323" s="49" t="s">
        <v>930</v>
      </c>
      <c r="AH323" s="49" t="s">
        <v>930</v>
      </c>
      <c r="AI323" s="18" t="s">
        <v>936</v>
      </c>
      <c r="AJ323" s="68" t="s">
        <v>941</v>
      </c>
      <c r="AK323" s="68"/>
      <c r="AL323" s="68"/>
      <c r="AM323" s="45">
        <f>ROUND(SUM(H323:AL323),2)</f>
        <v>0</v>
      </c>
      <c r="AN323" s="45">
        <f>COUNTIF(H323:AL323,"F")+COUNTIF(H323:AL323,"LV/F")*4/8+COUNTIF(H323:AL323,"F/2")*4/8</f>
        <v>1</v>
      </c>
      <c r="AO323" s="45">
        <f>COUNTIF(H323:AL323,"O")+COUNTIF(H323:AL323,"LV/O")*4/8+COUNTIF(H323:AL323,"O/2")*4/8</f>
        <v>0</v>
      </c>
      <c r="AP323" s="45">
        <f>COUNTIF(H323:AL323,$AP$4)+4/8+4/8</f>
        <v>23</v>
      </c>
      <c r="AQ323" s="45">
        <f>COUNTIF(H323:AL323,$AQ$4)</f>
        <v>0</v>
      </c>
      <c r="AR323" s="45">
        <f>COUNTIF(H323:AL323,$AR$4)</f>
        <v>0</v>
      </c>
      <c r="AS323" s="45">
        <f>COUNTIF(H323:AL323,"B")+COUNTIF(H323:AL323,"LV/B")*4/8+COUNTIF(H323:AL323,"B/2")*4/8</f>
        <v>0</v>
      </c>
      <c r="AT323" s="45">
        <f>COUNTIF(H323:AL323,"BL")+COUNTIF(H323:AL323,"LV/BL")*4/8+COUNTIF(H323:AL323,"BL/2")*4/8</f>
        <v>0</v>
      </c>
      <c r="AU323" s="45">
        <f>COUNTIF(H323:AL323,$AU$4)</f>
        <v>0</v>
      </c>
      <c r="AV323" s="45">
        <f>COUNTIF(H323:AL323,$AV$4)</f>
        <v>1</v>
      </c>
      <c r="AW323" s="45">
        <f>COUNTIF(H323:AL323,$AW$4)</f>
        <v>4</v>
      </c>
      <c r="AX323" s="45">
        <f>COUNTIF(H323:AL323,$AX$4)</f>
        <v>0</v>
      </c>
      <c r="AY323" s="45">
        <f>COUNTIF(H323:AL323,$AY$4)</f>
        <v>0</v>
      </c>
      <c r="AZ323" s="45">
        <f>COUNTIF(H323:AL323,$AZ$4)</f>
        <v>0</v>
      </c>
      <c r="BA323" s="45">
        <f>COUNTIF(H323:AL323,$BA$4)</f>
        <v>0</v>
      </c>
      <c r="BB323" s="45">
        <f>COUNTIF(H323:AL323,$BB$4)</f>
        <v>0</v>
      </c>
      <c r="BC323" s="45">
        <f>COUNTIF(H323:AL323,$BC$4)</f>
        <v>0</v>
      </c>
      <c r="BD323" s="45">
        <f>COUNTIF(H323:AL323,$BD$4)</f>
        <v>0</v>
      </c>
      <c r="BE323" s="45">
        <f>COUNTIF(H323:AL323,$BE$4)</f>
        <v>0</v>
      </c>
      <c r="BF323" s="45">
        <f>COUNTIF(H323:AL323,$BF$4)</f>
        <v>0</v>
      </c>
      <c r="BG323" s="60" t="str">
        <f>VLOOKUP(B323,[2]Analyse!$A$2:$N$255,6,0)</f>
        <v>正常</v>
      </c>
      <c r="BH323" s="60"/>
      <c r="BI323" s="54"/>
    </row>
    <row r="324" spans="1:61">
      <c r="A324" s="73"/>
      <c r="B324" s="21"/>
      <c r="C324" s="24"/>
      <c r="D324" s="24"/>
      <c r="E324" s="32"/>
      <c r="F324" s="24"/>
      <c r="G324" s="24"/>
      <c r="H324" s="49"/>
      <c r="I324" s="49"/>
      <c r="J324" s="49"/>
      <c r="K324" s="49"/>
      <c r="L324" s="49"/>
      <c r="M324" s="49"/>
      <c r="N324" s="18"/>
      <c r="O324" s="49"/>
      <c r="P324" s="49"/>
      <c r="Q324" s="49"/>
      <c r="R324" s="49"/>
      <c r="S324" s="49"/>
      <c r="T324" s="49"/>
      <c r="U324" s="18"/>
      <c r="V324" s="49"/>
      <c r="W324" s="49"/>
      <c r="X324" s="49"/>
      <c r="Y324" s="49"/>
      <c r="Z324" s="49"/>
      <c r="AA324" s="49"/>
      <c r="AB324" s="18"/>
      <c r="AC324" s="49"/>
      <c r="AD324" s="49"/>
      <c r="AE324" s="49"/>
      <c r="AF324" s="49"/>
      <c r="AG324" s="49"/>
      <c r="AH324" s="49"/>
      <c r="AI324" s="18"/>
      <c r="AJ324" s="68"/>
      <c r="AK324" s="68"/>
      <c r="AL324" s="68"/>
      <c r="AM324" s="46">
        <f>+SUM(H324:AL324)</f>
        <v>0</v>
      </c>
      <c r="AN324" s="46"/>
      <c r="AO324" s="46"/>
      <c r="AP324" s="48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54"/>
      <c r="BH324" s="60" t="str">
        <f>VLOOKUP(B323,[2]Analyse!$A$2:$N$255,5,0)</f>
        <v>GWOA-D</v>
      </c>
      <c r="BI324" s="54"/>
    </row>
    <row r="325" spans="1:61">
      <c r="A325" s="72">
        <v>161</v>
      </c>
      <c r="B325" s="21" t="s">
        <v>491</v>
      </c>
      <c r="C325" s="21" t="s">
        <v>36</v>
      </c>
      <c r="D325" s="21" t="s">
        <v>37</v>
      </c>
      <c r="E325" s="32" t="str">
        <f>VLOOKUP(B325,[1]Sheet1!$B$5:$I$226,7,0)</f>
        <v>2019/08/13</v>
      </c>
      <c r="F325" s="21" t="s">
        <v>831</v>
      </c>
      <c r="G325" s="22" t="s">
        <v>543</v>
      </c>
      <c r="H325" s="49" t="s">
        <v>848</v>
      </c>
      <c r="I325" s="49" t="s">
        <v>848</v>
      </c>
      <c r="J325" s="49" t="s">
        <v>848</v>
      </c>
      <c r="K325" s="49" t="s">
        <v>861</v>
      </c>
      <c r="L325" s="49" t="s">
        <v>870</v>
      </c>
      <c r="M325" s="49" t="s">
        <v>870</v>
      </c>
      <c r="N325" s="18" t="s">
        <v>875</v>
      </c>
      <c r="O325" s="49" t="s">
        <v>870</v>
      </c>
      <c r="P325" s="49" t="s">
        <v>878</v>
      </c>
      <c r="Q325" s="49" t="s">
        <v>878</v>
      </c>
      <c r="R325" s="49" t="s">
        <v>878</v>
      </c>
      <c r="S325" s="49" t="s">
        <v>878</v>
      </c>
      <c r="T325" s="49" t="s">
        <v>889</v>
      </c>
      <c r="U325" s="18" t="s">
        <v>896</v>
      </c>
      <c r="V325" s="49" t="s">
        <v>900</v>
      </c>
      <c r="W325" s="49" t="s">
        <v>900</v>
      </c>
      <c r="X325" s="49" t="s">
        <v>900</v>
      </c>
      <c r="Y325" s="49" t="s">
        <v>909</v>
      </c>
      <c r="Z325" s="49" t="s">
        <v>909</v>
      </c>
      <c r="AA325" s="49" t="s">
        <v>919</v>
      </c>
      <c r="AB325" s="18" t="s">
        <v>925</v>
      </c>
      <c r="AC325" s="49" t="s">
        <v>919</v>
      </c>
      <c r="AD325" s="49" t="s">
        <v>919</v>
      </c>
      <c r="AE325" s="49" t="s">
        <v>919</v>
      </c>
      <c r="AF325" s="49" t="s">
        <v>930</v>
      </c>
      <c r="AG325" s="49" t="s">
        <v>930</v>
      </c>
      <c r="AH325" s="49" t="s">
        <v>930</v>
      </c>
      <c r="AI325" s="18" t="s">
        <v>936</v>
      </c>
      <c r="AJ325" s="68" t="s">
        <v>941</v>
      </c>
      <c r="AK325" s="68"/>
      <c r="AL325" s="68"/>
      <c r="AM325" s="45">
        <f>ROUND(SUM(H325:AL325),2)</f>
        <v>0</v>
      </c>
      <c r="AN325" s="45">
        <f>COUNTIF(H325:AL325,"F")+COUNTIF(H325:AL325,"LV/F")*4/8+COUNTIF(H325:AL325,"F/2")*4/8</f>
        <v>0</v>
      </c>
      <c r="AO325" s="45">
        <f>COUNTIF(H325:AL325,"O")+COUNTIF(H325:AL325,"LV/O")*4/8+COUNTIF(H325:AL325,"O/2")*4/8</f>
        <v>0</v>
      </c>
      <c r="AP325" s="45">
        <f>COUNTIF(H325:AL325,$AP$4)</f>
        <v>25</v>
      </c>
      <c r="AQ325" s="45">
        <f>COUNTIF(H325:AL325,$AQ$4)</f>
        <v>0</v>
      </c>
      <c r="AR325" s="45">
        <f>COUNTIF(H325:AL325,$AR$4)</f>
        <v>0</v>
      </c>
      <c r="AS325" s="45">
        <f>COUNTIF(H325:AL325,"B")+COUNTIF(H325:AL325,"LV/B")*4/8+COUNTIF(H325:AL325,"B/2")*4/8</f>
        <v>0</v>
      </c>
      <c r="AT325" s="45">
        <f>COUNTIF(H325:AL325,"BL")+COUNTIF(H325:AL325,"LV/BL")*4/8+COUNTIF(H325:AL325,"BL/2")*4/8</f>
        <v>0</v>
      </c>
      <c r="AU325" s="45">
        <f>COUNTIF(H325:AL325,$AU$4)</f>
        <v>0</v>
      </c>
      <c r="AV325" s="45">
        <f>COUNTIF(H325:AL325,$AV$4)</f>
        <v>0</v>
      </c>
      <c r="AW325" s="45">
        <f>COUNTIF(H325:AL325,$AW$4)</f>
        <v>4</v>
      </c>
      <c r="AX325" s="45">
        <f>COUNTIF(H325:AL325,$AX$4)</f>
        <v>0</v>
      </c>
      <c r="AY325" s="45">
        <f>COUNTIF(H325:AL325,$AY$4)</f>
        <v>0</v>
      </c>
      <c r="AZ325" s="45">
        <f>COUNTIF(H325:AL325,$AZ$4)</f>
        <v>0</v>
      </c>
      <c r="BA325" s="45">
        <f>COUNTIF(H325:AL325,$BA$4)</f>
        <v>0</v>
      </c>
      <c r="BB325" s="45">
        <f>COUNTIF(H325:AL325,$BB$4)</f>
        <v>0</v>
      </c>
      <c r="BC325" s="45">
        <f>COUNTIF(H325:AL325,$BC$4)</f>
        <v>0</v>
      </c>
      <c r="BD325" s="45">
        <f>COUNTIF(H325:AL325,$BD$4)</f>
        <v>0</v>
      </c>
      <c r="BE325" s="45">
        <f>COUNTIF(H325:AL325,$BE$4)</f>
        <v>0</v>
      </c>
      <c r="BF325" s="45">
        <f>COUNTIF(H325:AL325,$BF$4)</f>
        <v>0</v>
      </c>
      <c r="BG325" s="60" t="str">
        <f>VLOOKUP(B325,[2]Analyse!$A$2:$N$255,6,0)</f>
        <v>正常</v>
      </c>
      <c r="BH325" s="60"/>
      <c r="BI325" s="54"/>
    </row>
    <row r="326" spans="1:61">
      <c r="A326" s="73"/>
      <c r="B326" s="21"/>
      <c r="C326" s="24"/>
      <c r="D326" s="24"/>
      <c r="E326" s="32"/>
      <c r="F326" s="24"/>
      <c r="G326" s="24"/>
      <c r="H326" s="49"/>
      <c r="I326" s="49"/>
      <c r="J326" s="49"/>
      <c r="K326" s="49"/>
      <c r="L326" s="49"/>
      <c r="M326" s="49"/>
      <c r="N326" s="18"/>
      <c r="O326" s="49"/>
      <c r="P326" s="49"/>
      <c r="Q326" s="49"/>
      <c r="R326" s="49"/>
      <c r="S326" s="49"/>
      <c r="T326" s="49"/>
      <c r="U326" s="18"/>
      <c r="V326" s="49"/>
      <c r="W326" s="49"/>
      <c r="X326" s="49"/>
      <c r="Y326" s="49"/>
      <c r="Z326" s="49"/>
      <c r="AA326" s="49"/>
      <c r="AB326" s="18"/>
      <c r="AC326" s="49"/>
      <c r="AD326" s="49"/>
      <c r="AE326" s="49"/>
      <c r="AF326" s="49"/>
      <c r="AG326" s="49"/>
      <c r="AH326" s="49"/>
      <c r="AI326" s="18"/>
      <c r="AJ326" s="68"/>
      <c r="AK326" s="68"/>
      <c r="AL326" s="68"/>
      <c r="AM326" s="46">
        <f>+SUM(H326:AL326)</f>
        <v>0</v>
      </c>
      <c r="AN326" s="46"/>
      <c r="AO326" s="46"/>
      <c r="AP326" s="48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54"/>
      <c r="BH326" s="60" t="str">
        <f>VLOOKUP(B325,[2]Analyse!$A$2:$N$255,5,0)</f>
        <v>GWOA-D</v>
      </c>
      <c r="BI326" s="54"/>
    </row>
    <row r="327" spans="1:61">
      <c r="A327" s="72">
        <v>162</v>
      </c>
      <c r="B327" s="21" t="s">
        <v>400</v>
      </c>
      <c r="C327" s="21" t="s">
        <v>36</v>
      </c>
      <c r="D327" s="21" t="s">
        <v>37</v>
      </c>
      <c r="E327" s="32" t="str">
        <f>VLOOKUP(B327,[1]Sheet1!$B$5:$I$226,7,0)</f>
        <v>2019/08/22</v>
      </c>
      <c r="F327" s="21" t="s">
        <v>450</v>
      </c>
      <c r="G327" s="22" t="s">
        <v>544</v>
      </c>
      <c r="H327" s="49" t="s">
        <v>848</v>
      </c>
      <c r="I327" s="49" t="s">
        <v>848</v>
      </c>
      <c r="J327" s="49" t="s">
        <v>848</v>
      </c>
      <c r="K327" s="49" t="s">
        <v>861</v>
      </c>
      <c r="L327" s="49" t="s">
        <v>870</v>
      </c>
      <c r="M327" s="49" t="s">
        <v>870</v>
      </c>
      <c r="N327" s="18" t="s">
        <v>875</v>
      </c>
      <c r="O327" s="49" t="s">
        <v>870</v>
      </c>
      <c r="P327" s="49" t="s">
        <v>878</v>
      </c>
      <c r="Q327" s="49" t="s">
        <v>878</v>
      </c>
      <c r="R327" s="49" t="s">
        <v>878</v>
      </c>
      <c r="S327" s="49" t="s">
        <v>878</v>
      </c>
      <c r="T327" s="49" t="s">
        <v>889</v>
      </c>
      <c r="U327" s="18" t="s">
        <v>896</v>
      </c>
      <c r="V327" s="49" t="s">
        <v>900</v>
      </c>
      <c r="W327" s="49" t="s">
        <v>900</v>
      </c>
      <c r="X327" s="49" t="s">
        <v>900</v>
      </c>
      <c r="Y327" s="49" t="s">
        <v>909</v>
      </c>
      <c r="Z327" s="49" t="s">
        <v>909</v>
      </c>
      <c r="AA327" s="49" t="s">
        <v>919</v>
      </c>
      <c r="AB327" s="18" t="s">
        <v>925</v>
      </c>
      <c r="AC327" s="49" t="s">
        <v>919</v>
      </c>
      <c r="AD327" s="49" t="s">
        <v>919</v>
      </c>
      <c r="AE327" s="49" t="s">
        <v>919</v>
      </c>
      <c r="AF327" s="49" t="s">
        <v>930</v>
      </c>
      <c r="AG327" s="49" t="s">
        <v>930</v>
      </c>
      <c r="AH327" s="49" t="s">
        <v>930</v>
      </c>
      <c r="AI327" s="18" t="s">
        <v>936</v>
      </c>
      <c r="AJ327" s="68" t="s">
        <v>941</v>
      </c>
      <c r="AK327" s="68"/>
      <c r="AL327" s="68"/>
      <c r="AM327" s="45">
        <f>ROUND(SUM(H327:AL327),2)</f>
        <v>0</v>
      </c>
      <c r="AN327" s="45">
        <f>COUNTIF(H327:AL327,"F")+COUNTIF(H327:AL327,"LV/F")*4/8+COUNTIF(H327:AL327,"F/2")*4/8</f>
        <v>0</v>
      </c>
      <c r="AO327" s="45">
        <f>COUNTIF(H327:AL327,"O")+COUNTIF(H327:AL327,"LV/O")*4/8+COUNTIF(H327:AL327,"O/2")*4/8</f>
        <v>0</v>
      </c>
      <c r="AP327" s="45">
        <f>COUNTIF(H327:AL327,$AP$4)</f>
        <v>25</v>
      </c>
      <c r="AQ327" s="45">
        <f>COUNTIF(H327:AL327,$AQ$4)</f>
        <v>0</v>
      </c>
      <c r="AR327" s="45">
        <f>COUNTIF(H327:AL327,$AR$4)</f>
        <v>0</v>
      </c>
      <c r="AS327" s="45">
        <f>COUNTIF(H327:AL327,"B")+COUNTIF(H327:AL327,"LV/B")*4/8+COUNTIF(H327:AL327,"B/2")*4/8</f>
        <v>0</v>
      </c>
      <c r="AT327" s="45">
        <f>COUNTIF(H327:AL327,"BL")+COUNTIF(H327:AL327,"LV/BL")*4/8+COUNTIF(H327:AL327,"BL/2")*4/8</f>
        <v>0</v>
      </c>
      <c r="AU327" s="45">
        <f>COUNTIF(H327:AL327,$AU$4)</f>
        <v>0</v>
      </c>
      <c r="AV327" s="45">
        <f>COUNTIF(H327:AL327,$AV$4)</f>
        <v>0</v>
      </c>
      <c r="AW327" s="45">
        <f>COUNTIF(H327:AL327,$AW$4)</f>
        <v>4</v>
      </c>
      <c r="AX327" s="45">
        <f>COUNTIF(H327:AL327,$AX$4)</f>
        <v>0</v>
      </c>
      <c r="AY327" s="45">
        <f>COUNTIF(H327:AL327,$AY$4)</f>
        <v>0</v>
      </c>
      <c r="AZ327" s="45">
        <f>COUNTIF(H327:AL327,$AZ$4)</f>
        <v>0</v>
      </c>
      <c r="BA327" s="45">
        <f>COUNTIF(H327:AL327,$BA$4)</f>
        <v>0</v>
      </c>
      <c r="BB327" s="45">
        <f>COUNTIF(H327:AL327,$BB$4)</f>
        <v>0</v>
      </c>
      <c r="BC327" s="45">
        <f>COUNTIF(H327:AL327,$BC$4)</f>
        <v>0</v>
      </c>
      <c r="BD327" s="45">
        <f>COUNTIF(H327:AL327,$BD$4)</f>
        <v>0</v>
      </c>
      <c r="BE327" s="45">
        <f>COUNTIF(H327:AL327,$BE$4)</f>
        <v>0</v>
      </c>
      <c r="BF327" s="45">
        <f>COUNTIF(H327:AL327,$BF$4)</f>
        <v>0</v>
      </c>
      <c r="BG327" s="60" t="str">
        <f>VLOOKUP(B327,[2]Analyse!$A$2:$N$255,6,0)</f>
        <v>正常</v>
      </c>
      <c r="BH327" s="60"/>
      <c r="BI327" s="54"/>
    </row>
    <row r="328" spans="1:61">
      <c r="A328" s="73"/>
      <c r="B328" s="21"/>
      <c r="C328" s="24"/>
      <c r="D328" s="24"/>
      <c r="E328" s="32"/>
      <c r="F328" s="24"/>
      <c r="G328" s="24"/>
      <c r="H328" s="49"/>
      <c r="I328" s="49"/>
      <c r="J328" s="49"/>
      <c r="K328" s="49"/>
      <c r="L328" s="49"/>
      <c r="M328" s="49"/>
      <c r="N328" s="18"/>
      <c r="O328" s="49"/>
      <c r="P328" s="49"/>
      <c r="Q328" s="49"/>
      <c r="R328" s="49"/>
      <c r="S328" s="49"/>
      <c r="T328" s="49"/>
      <c r="U328" s="18"/>
      <c r="V328" s="49"/>
      <c r="W328" s="49"/>
      <c r="X328" s="49"/>
      <c r="Y328" s="49"/>
      <c r="Z328" s="49"/>
      <c r="AA328" s="49"/>
      <c r="AB328" s="18"/>
      <c r="AC328" s="49"/>
      <c r="AD328" s="49"/>
      <c r="AE328" s="49"/>
      <c r="AF328" s="49"/>
      <c r="AG328" s="49"/>
      <c r="AH328" s="49"/>
      <c r="AI328" s="18"/>
      <c r="AJ328" s="68"/>
      <c r="AK328" s="68"/>
      <c r="AL328" s="68"/>
      <c r="AM328" s="46">
        <f>+SUM(H328:AL328)</f>
        <v>0</v>
      </c>
      <c r="AN328" s="46"/>
      <c r="AO328" s="46"/>
      <c r="AP328" s="48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54"/>
      <c r="BH328" s="60" t="str">
        <f>VLOOKUP(B327,[2]Analyse!$A$2:$N$255,5,0)</f>
        <v>隨縣班</v>
      </c>
      <c r="BI328" s="54"/>
    </row>
    <row r="329" spans="1:61">
      <c r="A329" s="72">
        <v>163</v>
      </c>
      <c r="B329" s="21" t="s">
        <v>492</v>
      </c>
      <c r="C329" s="21" t="s">
        <v>36</v>
      </c>
      <c r="D329" s="21" t="s">
        <v>37</v>
      </c>
      <c r="E329" s="32" t="str">
        <f>VLOOKUP(B329,[1]Sheet1!$B$5:$I$226,7,0)</f>
        <v>2019/08/22</v>
      </c>
      <c r="F329" s="21" t="s">
        <v>451</v>
      </c>
      <c r="G329" s="22" t="s">
        <v>545</v>
      </c>
      <c r="H329" s="49" t="s">
        <v>848</v>
      </c>
      <c r="I329" s="49" t="s">
        <v>848</v>
      </c>
      <c r="J329" s="49" t="s">
        <v>848</v>
      </c>
      <c r="K329" s="49" t="s">
        <v>860</v>
      </c>
      <c r="L329" s="49" t="s">
        <v>870</v>
      </c>
      <c r="M329" s="49" t="s">
        <v>870</v>
      </c>
      <c r="N329" s="18" t="s">
        <v>875</v>
      </c>
      <c r="O329" s="49" t="s">
        <v>869</v>
      </c>
      <c r="P329" s="49" t="s">
        <v>878</v>
      </c>
      <c r="Q329" s="49" t="s">
        <v>878</v>
      </c>
      <c r="R329" s="49" t="s">
        <v>878</v>
      </c>
      <c r="S329" s="49" t="s">
        <v>878</v>
      </c>
      <c r="T329" s="49" t="s">
        <v>889</v>
      </c>
      <c r="U329" s="18" t="s">
        <v>896</v>
      </c>
      <c r="V329" s="49" t="s">
        <v>900</v>
      </c>
      <c r="W329" s="49" t="s">
        <v>900</v>
      </c>
      <c r="X329" s="49" t="s">
        <v>900</v>
      </c>
      <c r="Y329" s="49" t="s">
        <v>909</v>
      </c>
      <c r="Z329" s="49" t="s">
        <v>908</v>
      </c>
      <c r="AA329" s="49" t="s">
        <v>919</v>
      </c>
      <c r="AB329" s="18" t="s">
        <v>925</v>
      </c>
      <c r="AC329" s="49" t="s">
        <v>919</v>
      </c>
      <c r="AD329" s="49" t="s">
        <v>919</v>
      </c>
      <c r="AE329" s="49" t="s">
        <v>919</v>
      </c>
      <c r="AF329" s="49" t="s">
        <v>930</v>
      </c>
      <c r="AG329" s="49" t="s">
        <v>930</v>
      </c>
      <c r="AH329" s="49" t="s">
        <v>930</v>
      </c>
      <c r="AI329" s="18" t="s">
        <v>936</v>
      </c>
      <c r="AJ329" s="68" t="s">
        <v>941</v>
      </c>
      <c r="AK329" s="68"/>
      <c r="AL329" s="68"/>
      <c r="AM329" s="45">
        <f>ROUND(SUM(H329:AL329),2)</f>
        <v>0</v>
      </c>
      <c r="AN329" s="45">
        <f>COUNTIF(H329:AL329,"F")+COUNTIF(H329:AL329,"LV/F")*4/8+COUNTIF(H329:AL329,"F/2")*4/8</f>
        <v>1.5</v>
      </c>
      <c r="AO329" s="45">
        <f>COUNTIF(H329:AL329,"O")+COUNTIF(H329:AL329,"LV/O")*4/8+COUNTIF(H329:AL329,"O/2")*4/8</f>
        <v>0</v>
      </c>
      <c r="AP329" s="45">
        <f>COUNTIF(H329:AL329,$AP$4)+4/8+4/8+4/8</f>
        <v>23.5</v>
      </c>
      <c r="AQ329" s="45">
        <f>COUNTIF(H329:AL329,$AQ$4)</f>
        <v>0</v>
      </c>
      <c r="AR329" s="45">
        <f>COUNTIF(H329:AL329,$AR$4)</f>
        <v>0</v>
      </c>
      <c r="AS329" s="45">
        <f>COUNTIF(H329:AL329,"B")+COUNTIF(H329:AL329,"LV/B")*4/8+COUNTIF(H329:AL329,"B/2")*4/8</f>
        <v>0</v>
      </c>
      <c r="AT329" s="45">
        <f>COUNTIF(H329:AL329,"BL")+COUNTIF(H329:AL329,"LV/BL")*4/8+COUNTIF(H329:AL329,"BL/2")*4/8</f>
        <v>0</v>
      </c>
      <c r="AU329" s="45">
        <f>COUNTIF(H329:AL329,$AU$4)</f>
        <v>0</v>
      </c>
      <c r="AV329" s="45">
        <f>COUNTIF(H329:AL329,$AV$4)</f>
        <v>0</v>
      </c>
      <c r="AW329" s="45">
        <f>COUNTIF(H329:AL329,$AW$4)</f>
        <v>4</v>
      </c>
      <c r="AX329" s="45">
        <f>COUNTIF(H329:AL329,$AX$4)</f>
        <v>0</v>
      </c>
      <c r="AY329" s="45">
        <f>COUNTIF(H329:AL329,$AY$4)</f>
        <v>0</v>
      </c>
      <c r="AZ329" s="45">
        <f>COUNTIF(H329:AL329,$AZ$4)</f>
        <v>0</v>
      </c>
      <c r="BA329" s="45">
        <f>COUNTIF(H329:AL329,$BA$4)</f>
        <v>0</v>
      </c>
      <c r="BB329" s="45">
        <f>COUNTIF(H329:AL329,$BB$4)</f>
        <v>0</v>
      </c>
      <c r="BC329" s="45">
        <f>COUNTIF(H329:AL329,$BC$4)</f>
        <v>0</v>
      </c>
      <c r="BD329" s="45">
        <f>COUNTIF(H329:AL329,$BD$4)</f>
        <v>0</v>
      </c>
      <c r="BE329" s="45">
        <f>COUNTIF(H329:AL329,$BE$4)</f>
        <v>0</v>
      </c>
      <c r="BF329" s="45">
        <f>COUNTIF(H329:AL329,$BF$4)</f>
        <v>0</v>
      </c>
      <c r="BG329" s="60" t="str">
        <f>VLOOKUP(B329,[2]Analyse!$A$2:$N$255,6,0)</f>
        <v>正常</v>
      </c>
      <c r="BH329" s="60"/>
      <c r="BI329" s="54"/>
    </row>
    <row r="330" spans="1:61">
      <c r="A330" s="73"/>
      <c r="B330" s="21"/>
      <c r="C330" s="24"/>
      <c r="D330" s="24"/>
      <c r="E330" s="32"/>
      <c r="F330" s="24"/>
      <c r="G330" s="24"/>
      <c r="H330" s="49"/>
      <c r="I330" s="49"/>
      <c r="J330" s="49"/>
      <c r="K330" s="49"/>
      <c r="L330" s="49"/>
      <c r="M330" s="49"/>
      <c r="N330" s="18"/>
      <c r="O330" s="49"/>
      <c r="P330" s="49"/>
      <c r="Q330" s="49"/>
      <c r="R330" s="49"/>
      <c r="S330" s="49"/>
      <c r="T330" s="49"/>
      <c r="U330" s="18"/>
      <c r="V330" s="49"/>
      <c r="W330" s="49"/>
      <c r="X330" s="49"/>
      <c r="Y330" s="49"/>
      <c r="Z330" s="49"/>
      <c r="AA330" s="49"/>
      <c r="AB330" s="18"/>
      <c r="AC330" s="49"/>
      <c r="AD330" s="49"/>
      <c r="AE330" s="49"/>
      <c r="AF330" s="49"/>
      <c r="AG330" s="49"/>
      <c r="AH330" s="49"/>
      <c r="AI330" s="18"/>
      <c r="AJ330" s="68"/>
      <c r="AK330" s="68"/>
      <c r="AL330" s="68"/>
      <c r="AM330" s="46">
        <f>+SUM(H330:AL330)</f>
        <v>0</v>
      </c>
      <c r="AN330" s="46"/>
      <c r="AO330" s="46"/>
      <c r="AP330" s="48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54"/>
      <c r="BH330" s="60" t="str">
        <f>VLOOKUP(B329,[2]Analyse!$A$2:$N$255,5,0)</f>
        <v>GWSI-D</v>
      </c>
      <c r="BI330" s="54"/>
    </row>
    <row r="331" spans="1:61">
      <c r="A331" s="72">
        <v>164</v>
      </c>
      <c r="B331" s="21" t="s">
        <v>493</v>
      </c>
      <c r="C331" s="21" t="s">
        <v>36</v>
      </c>
      <c r="D331" s="21" t="s">
        <v>37</v>
      </c>
      <c r="E331" s="32" t="str">
        <f>VLOOKUP(B331,[1]Sheet1!$B$5:$I$226,7,0)</f>
        <v>2019/09/05</v>
      </c>
      <c r="F331" s="21" t="s">
        <v>452</v>
      </c>
      <c r="G331" s="22" t="s">
        <v>546</v>
      </c>
      <c r="H331" s="49" t="s">
        <v>848</v>
      </c>
      <c r="I331" s="49" t="s">
        <v>848</v>
      </c>
      <c r="J331" s="49" t="s">
        <v>848</v>
      </c>
      <c r="K331" s="49" t="s">
        <v>861</v>
      </c>
      <c r="L331" s="49" t="s">
        <v>870</v>
      </c>
      <c r="M331" s="49" t="s">
        <v>870</v>
      </c>
      <c r="N331" s="18" t="s">
        <v>875</v>
      </c>
      <c r="O331" s="49" t="s">
        <v>870</v>
      </c>
      <c r="P331" s="49" t="s">
        <v>878</v>
      </c>
      <c r="Q331" s="49" t="s">
        <v>878</v>
      </c>
      <c r="R331" s="49" t="s">
        <v>878</v>
      </c>
      <c r="S331" s="49" t="s">
        <v>878</v>
      </c>
      <c r="T331" s="49" t="s">
        <v>889</v>
      </c>
      <c r="U331" s="18" t="s">
        <v>896</v>
      </c>
      <c r="V331" s="49" t="s">
        <v>900</v>
      </c>
      <c r="W331" s="49" t="s">
        <v>899</v>
      </c>
      <c r="X331" s="49" t="s">
        <v>900</v>
      </c>
      <c r="Y331" s="49" t="s">
        <v>909</v>
      </c>
      <c r="Z331" s="49" t="s">
        <v>909</v>
      </c>
      <c r="AA331" s="49" t="s">
        <v>920</v>
      </c>
      <c r="AB331" s="18" t="s">
        <v>925</v>
      </c>
      <c r="AC331" s="49" t="s">
        <v>919</v>
      </c>
      <c r="AD331" s="49" t="s">
        <v>919</v>
      </c>
      <c r="AE331" s="49" t="s">
        <v>919</v>
      </c>
      <c r="AF331" s="49" t="s">
        <v>930</v>
      </c>
      <c r="AG331" s="49" t="s">
        <v>931</v>
      </c>
      <c r="AH331" s="49" t="s">
        <v>930</v>
      </c>
      <c r="AI331" s="18" t="s">
        <v>936</v>
      </c>
      <c r="AJ331" s="68" t="s">
        <v>941</v>
      </c>
      <c r="AK331" s="68"/>
      <c r="AL331" s="68"/>
      <c r="AM331" s="45">
        <f>ROUND(SUM(H331:AL331),2)</f>
        <v>0</v>
      </c>
      <c r="AN331" s="45">
        <f>COUNTIF(H331:AL331,"F")+COUNTIF(H331:AL331,"LV/F")*4/8+COUNTIF(H331:AL331,"F/2")*4/8</f>
        <v>2.5</v>
      </c>
      <c r="AO331" s="45">
        <f>COUNTIF(H331:AL331,"O")+COUNTIF(H331:AL331,"LV/O")*4/8+COUNTIF(H331:AL331,"O/2")*4/8</f>
        <v>0</v>
      </c>
      <c r="AP331" s="45">
        <f>COUNTIF(H331:AL331,$AP$4)+4/8</f>
        <v>22.5</v>
      </c>
      <c r="AQ331" s="45">
        <f>COUNTIF(H331:AL331,$AQ$4)</f>
        <v>0</v>
      </c>
      <c r="AR331" s="45">
        <f>COUNTIF(H331:AL331,$AR$4)</f>
        <v>0</v>
      </c>
      <c r="AS331" s="45">
        <f>COUNTIF(H331:AL331,"B")+COUNTIF(H331:AL331,"LV/B")*4/8+COUNTIF(H331:AL331,"B/2")*4/8</f>
        <v>0</v>
      </c>
      <c r="AT331" s="45">
        <f>COUNTIF(H331:AL331,"BL")+COUNTIF(H331:AL331,"LV/BL")*4/8+COUNTIF(H331:AL331,"BL/2")*4/8</f>
        <v>0</v>
      </c>
      <c r="AU331" s="45">
        <f>COUNTIF(H331:AL331,$AU$4)</f>
        <v>0</v>
      </c>
      <c r="AV331" s="45">
        <f>COUNTIF(H331:AL331,$AV$4)</f>
        <v>0</v>
      </c>
      <c r="AW331" s="45">
        <f>COUNTIF(H331:AL331,$AW$4)</f>
        <v>4</v>
      </c>
      <c r="AX331" s="45">
        <f>COUNTIF(H331:AL331,$AX$4)</f>
        <v>0</v>
      </c>
      <c r="AY331" s="45">
        <f>COUNTIF(H331:AL331,$AY$4)</f>
        <v>0</v>
      </c>
      <c r="AZ331" s="45">
        <f>COUNTIF(H331:AL331,$AZ$4)</f>
        <v>0</v>
      </c>
      <c r="BA331" s="45">
        <f>COUNTIF(H331:AL331,$BA$4)</f>
        <v>0</v>
      </c>
      <c r="BB331" s="45">
        <f>COUNTIF(H331:AL331,$BB$4)</f>
        <v>0</v>
      </c>
      <c r="BC331" s="45">
        <f>COUNTIF(H331:AL331,$BC$4)</f>
        <v>0</v>
      </c>
      <c r="BD331" s="45">
        <f>COUNTIF(H331:AL331,$BD$4)</f>
        <v>0</v>
      </c>
      <c r="BE331" s="45">
        <f>COUNTIF(H331:AL331,$BE$4)</f>
        <v>0</v>
      </c>
      <c r="BF331" s="45">
        <f>COUNTIF(H331:AL331,$BF$4)</f>
        <v>0</v>
      </c>
      <c r="BG331" s="60" t="str">
        <f>VLOOKUP(B331,[2]Analyse!$A$2:$N$255,6,0)</f>
        <v>正常</v>
      </c>
      <c r="BH331" s="60"/>
      <c r="BI331" s="54"/>
    </row>
    <row r="332" spans="1:61">
      <c r="A332" s="73"/>
      <c r="B332" s="21"/>
      <c r="C332" s="24"/>
      <c r="D332" s="24"/>
      <c r="E332" s="32"/>
      <c r="F332" s="24"/>
      <c r="G332" s="24"/>
      <c r="H332" s="49"/>
      <c r="I332" s="49"/>
      <c r="J332" s="49"/>
      <c r="K332" s="49"/>
      <c r="L332" s="49"/>
      <c r="M332" s="49"/>
      <c r="N332" s="18"/>
      <c r="O332" s="49"/>
      <c r="P332" s="49"/>
      <c r="Q332" s="49"/>
      <c r="R332" s="49"/>
      <c r="S332" s="49"/>
      <c r="T332" s="49"/>
      <c r="U332" s="18"/>
      <c r="V332" s="49"/>
      <c r="W332" s="49"/>
      <c r="X332" s="49"/>
      <c r="Y332" s="49"/>
      <c r="Z332" s="49"/>
      <c r="AA332" s="49"/>
      <c r="AB332" s="18"/>
      <c r="AC332" s="49"/>
      <c r="AD332" s="49"/>
      <c r="AE332" s="49"/>
      <c r="AF332" s="49"/>
      <c r="AG332" s="49"/>
      <c r="AH332" s="49"/>
      <c r="AI332" s="18"/>
      <c r="AJ332" s="68"/>
      <c r="AK332" s="68"/>
      <c r="AL332" s="68"/>
      <c r="AM332" s="46">
        <f>+SUM(H332:AL332)</f>
        <v>0</v>
      </c>
      <c r="AN332" s="46"/>
      <c r="AO332" s="46"/>
      <c r="AP332" s="48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54"/>
      <c r="BH332" s="60" t="str">
        <f>VLOOKUP(B331,[2]Analyse!$A$2:$N$255,5,0)</f>
        <v>隨縣班</v>
      </c>
      <c r="BI332" s="54"/>
    </row>
    <row r="333" spans="1:61">
      <c r="A333" s="72">
        <v>165</v>
      </c>
      <c r="B333" s="21" t="s">
        <v>494</v>
      </c>
      <c r="C333" s="21" t="s">
        <v>36</v>
      </c>
      <c r="D333" s="21" t="s">
        <v>37</v>
      </c>
      <c r="E333" s="32" t="str">
        <f>VLOOKUP(B333,[1]Sheet1!$B$5:$I$226,7,0)</f>
        <v>2017/12/01</v>
      </c>
      <c r="F333" s="21" t="s">
        <v>401</v>
      </c>
      <c r="G333" s="22" t="s">
        <v>547</v>
      </c>
      <c r="H333" s="49" t="s">
        <v>855</v>
      </c>
      <c r="I333" s="49" t="s">
        <v>848</v>
      </c>
      <c r="J333" s="49" t="s">
        <v>848</v>
      </c>
      <c r="K333" s="49" t="s">
        <v>861</v>
      </c>
      <c r="L333" s="49" t="s">
        <v>869</v>
      </c>
      <c r="M333" s="49" t="s">
        <v>870</v>
      </c>
      <c r="N333" s="18" t="s">
        <v>870</v>
      </c>
      <c r="O333" s="49" t="s">
        <v>875</v>
      </c>
      <c r="P333" s="49" t="s">
        <v>878</v>
      </c>
      <c r="Q333" s="49" t="s">
        <v>878</v>
      </c>
      <c r="R333" s="49" t="s">
        <v>878</v>
      </c>
      <c r="S333" s="49" t="s">
        <v>878</v>
      </c>
      <c r="T333" s="49" t="s">
        <v>889</v>
      </c>
      <c r="U333" s="18" t="s">
        <v>890</v>
      </c>
      <c r="V333" s="49" t="s">
        <v>906</v>
      </c>
      <c r="W333" s="49" t="s">
        <v>900</v>
      </c>
      <c r="X333" s="49" t="s">
        <v>900</v>
      </c>
      <c r="Y333" s="49" t="s">
        <v>909</v>
      </c>
      <c r="Z333" s="49" t="s">
        <v>909</v>
      </c>
      <c r="AA333" s="49" t="s">
        <v>919</v>
      </c>
      <c r="AB333" s="18" t="s">
        <v>919</v>
      </c>
      <c r="AC333" s="49" t="s">
        <v>925</v>
      </c>
      <c r="AD333" s="49" t="s">
        <v>919</v>
      </c>
      <c r="AE333" s="49" t="s">
        <v>919</v>
      </c>
      <c r="AF333" s="49" t="s">
        <v>930</v>
      </c>
      <c r="AG333" s="49" t="s">
        <v>930</v>
      </c>
      <c r="AH333" s="49" t="s">
        <v>930</v>
      </c>
      <c r="AI333" s="18" t="s">
        <v>930</v>
      </c>
      <c r="AJ333" s="68" t="s">
        <v>948</v>
      </c>
      <c r="AK333" s="68"/>
      <c r="AL333" s="68"/>
      <c r="AM333" s="45">
        <f>ROUND(SUM(H333:AL333),2)</f>
        <v>0</v>
      </c>
      <c r="AN333" s="45">
        <f>COUNTIF(H333:AL333,"F")+COUNTIF(H333:AL333,"LV/F")*4/8+COUNTIF(H333:AL333,"F/2")*4/8</f>
        <v>1.5</v>
      </c>
      <c r="AO333" s="45">
        <f>COUNTIF(H333:AL333,"O")+COUNTIF(H333:AL333,"LV/O")*4/8+COUNTIF(H333:AL333,"O/2")*4/8</f>
        <v>0</v>
      </c>
      <c r="AP333" s="45">
        <f>COUNTIF(H333:AL333,$AP$4)+4/8</f>
        <v>22.5</v>
      </c>
      <c r="AQ333" s="45">
        <f>COUNTIF(H333:AL333,$AQ$4)</f>
        <v>0</v>
      </c>
      <c r="AR333" s="45">
        <f>COUNTIF(H333:AL333,$AR$4)</f>
        <v>0</v>
      </c>
      <c r="AS333" s="45">
        <f>COUNTIF(H333:AL333,"B")+COUNTIF(H333:AL333,"LV/B")*4/8+COUNTIF(H333:AL333,"B/2")*4/8</f>
        <v>0</v>
      </c>
      <c r="AT333" s="45">
        <f>COUNTIF(H333:AL333,"BL")+COUNTIF(H333:AL333,"LV/BL")*4/8+COUNTIF(H333:AL333,"BL/2")*4/8</f>
        <v>0</v>
      </c>
      <c r="AU333" s="45">
        <f>COUNTIF(H333:AL333,$AU$4)</f>
        <v>0</v>
      </c>
      <c r="AV333" s="45">
        <f>COUNTIF(H333:AL333,$AV$4)</f>
        <v>0</v>
      </c>
      <c r="AW333" s="45">
        <f>COUNTIF(H333:AL333,$AW$4)</f>
        <v>5</v>
      </c>
      <c r="AX333" s="45">
        <f>COUNTIF(H333:AL333,$AX$4)</f>
        <v>0</v>
      </c>
      <c r="AY333" s="45">
        <f>COUNTIF(H333:AL333,$AY$4)</f>
        <v>0</v>
      </c>
      <c r="AZ333" s="45">
        <f>COUNTIF(H333:AL333,$AZ$4)</f>
        <v>0</v>
      </c>
      <c r="BA333" s="45">
        <f>COUNTIF(H333:AL333,$BA$4)</f>
        <v>0</v>
      </c>
      <c r="BB333" s="45">
        <f>COUNTIF(H333:AL333,$BB$4)</f>
        <v>0</v>
      </c>
      <c r="BC333" s="45">
        <f>COUNTIF(H333:AL333,$BC$4)</f>
        <v>0</v>
      </c>
      <c r="BD333" s="45">
        <f>COUNTIF(H333:AL333,$BD$4)</f>
        <v>0</v>
      </c>
      <c r="BE333" s="45">
        <f>COUNTIF(H333:AL333,$BE$4)</f>
        <v>0</v>
      </c>
      <c r="BF333" s="45">
        <f>COUNTIF(H333:AL333,$BF$4)</f>
        <v>0</v>
      </c>
      <c r="BG333" s="60" t="str">
        <f>VLOOKUP(B333,[2]Analyse!$A$2:$N$255,6,0)</f>
        <v>輪班休息</v>
      </c>
      <c r="BH333" s="60"/>
      <c r="BI333" s="54"/>
    </row>
    <row r="334" spans="1:61">
      <c r="A334" s="73"/>
      <c r="B334" s="21"/>
      <c r="C334" s="24"/>
      <c r="D334" s="24"/>
      <c r="E334" s="32"/>
      <c r="F334" s="24"/>
      <c r="G334" s="24"/>
      <c r="H334" s="49"/>
      <c r="I334" s="49"/>
      <c r="J334" s="49"/>
      <c r="K334" s="49"/>
      <c r="L334" s="49"/>
      <c r="M334" s="49"/>
      <c r="N334" s="18"/>
      <c r="O334" s="49"/>
      <c r="P334" s="49"/>
      <c r="Q334" s="49"/>
      <c r="R334" s="49"/>
      <c r="S334" s="49"/>
      <c r="T334" s="49"/>
      <c r="U334" s="18"/>
      <c r="V334" s="49"/>
      <c r="W334" s="49"/>
      <c r="X334" s="49"/>
      <c r="Y334" s="49"/>
      <c r="Z334" s="49"/>
      <c r="AA334" s="49"/>
      <c r="AB334" s="18"/>
      <c r="AC334" s="49"/>
      <c r="AD334" s="49"/>
      <c r="AE334" s="49"/>
      <c r="AF334" s="49"/>
      <c r="AG334" s="49"/>
      <c r="AH334" s="49"/>
      <c r="AI334" s="18"/>
      <c r="AJ334" s="68"/>
      <c r="AK334" s="68"/>
      <c r="AL334" s="68"/>
      <c r="AM334" s="46">
        <f>+SUM(H334:AL334)</f>
        <v>0</v>
      </c>
      <c r="AN334" s="46"/>
      <c r="AO334" s="46"/>
      <c r="AP334" s="48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54"/>
      <c r="BH334" s="60" t="str">
        <f>VLOOKUP(B333,[2]Analyse!$A$2:$N$255,5,0)</f>
        <v>GWSI-D</v>
      </c>
      <c r="BI334" s="54"/>
    </row>
    <row r="335" spans="1:61">
      <c r="A335" s="72">
        <v>166</v>
      </c>
      <c r="B335" s="21" t="s">
        <v>402</v>
      </c>
      <c r="C335" s="21" t="s">
        <v>36</v>
      </c>
      <c r="D335" s="21" t="s">
        <v>37</v>
      </c>
      <c r="E335" s="32" t="str">
        <f>VLOOKUP(B335,[1]Sheet1!$B$5:$I$226,7,0)</f>
        <v>2018/03/06</v>
      </c>
      <c r="F335" s="21" t="s">
        <v>548</v>
      </c>
      <c r="G335" s="22" t="s">
        <v>549</v>
      </c>
      <c r="H335" s="49" t="s">
        <v>855</v>
      </c>
      <c r="I335" s="49" t="s">
        <v>848</v>
      </c>
      <c r="J335" s="49" t="s">
        <v>848</v>
      </c>
      <c r="K335" s="49" t="s">
        <v>861</v>
      </c>
      <c r="L335" s="49" t="s">
        <v>870</v>
      </c>
      <c r="M335" s="49" t="s">
        <v>870</v>
      </c>
      <c r="N335" s="18" t="s">
        <v>875</v>
      </c>
      <c r="O335" s="49" t="s">
        <v>870</v>
      </c>
      <c r="P335" s="49" t="s">
        <v>878</v>
      </c>
      <c r="Q335" s="49" t="s">
        <v>878</v>
      </c>
      <c r="R335" s="49" t="s">
        <v>878</v>
      </c>
      <c r="S335" s="49" t="s">
        <v>878</v>
      </c>
      <c r="T335" s="49" t="s">
        <v>889</v>
      </c>
      <c r="U335" s="18" t="s">
        <v>896</v>
      </c>
      <c r="V335" s="49" t="s">
        <v>902</v>
      </c>
      <c r="W335" s="49" t="s">
        <v>902</v>
      </c>
      <c r="X335" s="49" t="s">
        <v>902</v>
      </c>
      <c r="Y335" s="49" t="s">
        <v>911</v>
      </c>
      <c r="Z335" s="49" t="s">
        <v>911</v>
      </c>
      <c r="AA335" s="49">
        <v>1</v>
      </c>
      <c r="AB335" s="18" t="s">
        <v>925</v>
      </c>
      <c r="AC335" s="49">
        <v>1</v>
      </c>
      <c r="AD335" s="49" t="s">
        <v>919</v>
      </c>
      <c r="AE335" s="49" t="s">
        <v>919</v>
      </c>
      <c r="AF335" s="49" t="s">
        <v>930</v>
      </c>
      <c r="AG335" s="49" t="s">
        <v>930</v>
      </c>
      <c r="AH335" s="49" t="s">
        <v>930</v>
      </c>
      <c r="AI335" s="18" t="s">
        <v>936</v>
      </c>
      <c r="AJ335" s="68" t="s">
        <v>943</v>
      </c>
      <c r="AK335" s="68"/>
      <c r="AL335" s="68"/>
      <c r="AM335" s="45">
        <f>ROUND(SUM(H335:AL335),2)</f>
        <v>2</v>
      </c>
      <c r="AN335" s="45">
        <f>COUNTIF(H335:AL335,"F")+COUNTIF(H335:AL335,"LV/F")*4/8+COUNTIF(H335:AL335,"F/2")*4/8</f>
        <v>0</v>
      </c>
      <c r="AO335" s="45">
        <f>COUNTIF(H335:AL335,"O")+COUNTIF(H335:AL335,"LV/O")*4/8+COUNTIF(H335:AL335,"O/2")*4/8</f>
        <v>5</v>
      </c>
      <c r="AP335" s="45">
        <f>COUNTIF(H335:AL335,$AP$4)</f>
        <v>16</v>
      </c>
      <c r="AQ335" s="45">
        <f>COUNTIF(H335:AL335,$AQ$4)</f>
        <v>1</v>
      </c>
      <c r="AR335" s="45">
        <f>COUNTIF(H335:AL335,$AR$4)</f>
        <v>0</v>
      </c>
      <c r="AS335" s="45">
        <f>COUNTIF(H335:AL335,"B")+COUNTIF(H335:AL335,"LV/B")*4/8+COUNTIF(H335:AL335,"B/2")*4/8</f>
        <v>0</v>
      </c>
      <c r="AT335" s="45">
        <f>COUNTIF(H335:AL335,"BL")+COUNTIF(H335:AL335,"LV/BL")*4/8+COUNTIF(H335:AL335,"BL/2")*4/8</f>
        <v>0</v>
      </c>
      <c r="AU335" s="45">
        <f>COUNTIF(H335:AL335,$AU$4)</f>
        <v>0</v>
      </c>
      <c r="AV335" s="45">
        <f>COUNTIF(H335:AL335,$AV$4)</f>
        <v>0</v>
      </c>
      <c r="AW335" s="45">
        <f>COUNTIF(H335:AL335,$AW$4)</f>
        <v>5</v>
      </c>
      <c r="AX335" s="45">
        <f>COUNTIF(H335:AL335,$AX$4)</f>
        <v>0</v>
      </c>
      <c r="AY335" s="45">
        <f>COUNTIF(H335:AL335,$AY$4)</f>
        <v>0</v>
      </c>
      <c r="AZ335" s="45">
        <f>COUNTIF(H335:AL335,$AZ$4)</f>
        <v>0</v>
      </c>
      <c r="BA335" s="45">
        <f>COUNTIF(H335:AL335,$BA$4)</f>
        <v>0</v>
      </c>
      <c r="BB335" s="45">
        <f>COUNTIF(H335:AL335,$BB$4)</f>
        <v>0</v>
      </c>
      <c r="BC335" s="45">
        <f>COUNTIF(H335:AL335,$BC$4)</f>
        <v>0</v>
      </c>
      <c r="BD335" s="45">
        <f>COUNTIF(H335:AL335,$BD$4)</f>
        <v>0</v>
      </c>
      <c r="BE335" s="45">
        <f>COUNTIF(H335:AL335,$BE$4)</f>
        <v>0</v>
      </c>
      <c r="BF335" s="45">
        <f>COUNTIF(H335:AL335,$BF$4)</f>
        <v>0</v>
      </c>
      <c r="BG335" s="60" t="str">
        <f>VLOOKUP(B335,[2]Analyse!$A$2:$N$255,6,0)</f>
        <v>N</v>
      </c>
      <c r="BH335" s="60"/>
      <c r="BI335" s="54"/>
    </row>
    <row r="336" spans="1:61">
      <c r="A336" s="73"/>
      <c r="B336" s="21"/>
      <c r="C336" s="24"/>
      <c r="D336" s="24"/>
      <c r="E336" s="32"/>
      <c r="F336" s="24"/>
      <c r="G336" s="24"/>
      <c r="H336" s="49"/>
      <c r="I336" s="49"/>
      <c r="J336" s="49"/>
      <c r="K336" s="49"/>
      <c r="L336" s="49"/>
      <c r="M336" s="49"/>
      <c r="N336" s="18"/>
      <c r="O336" s="49"/>
      <c r="P336" s="49"/>
      <c r="Q336" s="49"/>
      <c r="R336" s="49"/>
      <c r="S336" s="49"/>
      <c r="T336" s="49"/>
      <c r="U336" s="18"/>
      <c r="V336" s="49"/>
      <c r="W336" s="49"/>
      <c r="X336" s="49"/>
      <c r="Y336" s="49"/>
      <c r="Z336" s="49"/>
      <c r="AA336" s="49"/>
      <c r="AB336" s="18"/>
      <c r="AC336" s="49"/>
      <c r="AD336" s="49"/>
      <c r="AE336" s="49"/>
      <c r="AF336" s="49"/>
      <c r="AG336" s="49"/>
      <c r="AH336" s="49"/>
      <c r="AI336" s="18"/>
      <c r="AJ336" s="68"/>
      <c r="AK336" s="68"/>
      <c r="AL336" s="68"/>
      <c r="AM336" s="46">
        <f>+SUM(H336:AL336)</f>
        <v>0</v>
      </c>
      <c r="AN336" s="46"/>
      <c r="AO336" s="46"/>
      <c r="AP336" s="48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54"/>
      <c r="BH336" s="60" t="str">
        <f>VLOOKUP(B335,[2]Analyse!$A$2:$N$255,5,0)</f>
        <v>SI-D TS</v>
      </c>
      <c r="BI336" s="54"/>
    </row>
    <row r="337" spans="1:61">
      <c r="A337" s="72">
        <v>167</v>
      </c>
      <c r="B337" s="21" t="s">
        <v>403</v>
      </c>
      <c r="C337" s="21" t="s">
        <v>36</v>
      </c>
      <c r="D337" s="21" t="s">
        <v>37</v>
      </c>
      <c r="E337" s="32" t="str">
        <f>VLOOKUP(B337,[1]Sheet1!$B$5:$I$226,7,0)</f>
        <v>2016/09/28</v>
      </c>
      <c r="F337" s="21" t="s">
        <v>550</v>
      </c>
      <c r="G337" s="22" t="s">
        <v>551</v>
      </c>
      <c r="H337" s="49" t="s">
        <v>848</v>
      </c>
      <c r="I337" s="49" t="s">
        <v>848</v>
      </c>
      <c r="J337" s="49" t="s">
        <v>850</v>
      </c>
      <c r="K337" s="49" t="s">
        <v>867</v>
      </c>
      <c r="L337" s="49" t="s">
        <v>870</v>
      </c>
      <c r="M337" s="49" t="s">
        <v>870</v>
      </c>
      <c r="N337" s="18" t="s">
        <v>870</v>
      </c>
      <c r="O337" s="49" t="s">
        <v>870</v>
      </c>
      <c r="P337" s="49" t="s">
        <v>878</v>
      </c>
      <c r="Q337" s="49" t="s">
        <v>878</v>
      </c>
      <c r="R337" s="49" t="s">
        <v>884</v>
      </c>
      <c r="S337" s="49" t="s">
        <v>878</v>
      </c>
      <c r="T337" s="49" t="s">
        <v>889</v>
      </c>
      <c r="U337" s="18" t="s">
        <v>889</v>
      </c>
      <c r="V337" s="49" t="s">
        <v>900</v>
      </c>
      <c r="W337" s="49" t="s">
        <v>900</v>
      </c>
      <c r="X337" s="49" t="s">
        <v>900</v>
      </c>
      <c r="Y337" s="49" t="s">
        <v>914</v>
      </c>
      <c r="Z337" s="49" t="s">
        <v>909</v>
      </c>
      <c r="AA337" s="49" t="s">
        <v>919</v>
      </c>
      <c r="AB337" s="18" t="s">
        <v>919</v>
      </c>
      <c r="AC337" s="49" t="s">
        <v>919</v>
      </c>
      <c r="AD337" s="49" t="s">
        <v>919</v>
      </c>
      <c r="AE337" s="49" t="s">
        <v>919</v>
      </c>
      <c r="AF337" s="49" t="s">
        <v>936</v>
      </c>
      <c r="AG337" s="49" t="s">
        <v>930</v>
      </c>
      <c r="AH337" s="49" t="s">
        <v>930</v>
      </c>
      <c r="AI337" s="18" t="s">
        <v>930</v>
      </c>
      <c r="AJ337" s="68" t="s">
        <v>941</v>
      </c>
      <c r="AK337" s="68"/>
      <c r="AL337" s="68"/>
      <c r="AM337" s="45">
        <f>ROUND(SUM(H337:AL337),2)</f>
        <v>0</v>
      </c>
      <c r="AN337" s="45">
        <f>COUNTIF(H337:AL337,"F")+COUNTIF(H337:AL337,"LV/F")*4/8+COUNTIF(H337:AL337,"F/2")*4/8</f>
        <v>1</v>
      </c>
      <c r="AO337" s="45">
        <f>COUNTIF(H337:AL337,"O")+COUNTIF(H337:AL337,"LV/O")*4/8+COUNTIF(H337:AL337,"O/2")*4/8</f>
        <v>0</v>
      </c>
      <c r="AP337" s="45">
        <f>COUNTIF(H337:AL337,$AP$4)</f>
        <v>24</v>
      </c>
      <c r="AQ337" s="45">
        <f>COUNTIF(H337:AL337,$AQ$4)</f>
        <v>0</v>
      </c>
      <c r="AR337" s="45">
        <f>COUNTIF(H337:AL337,$AR$4)</f>
        <v>0</v>
      </c>
      <c r="AS337" s="45">
        <f>COUNTIF(H337:AL337,"B")+COUNTIF(H337:AL337,"LV/B")*4/8+COUNTIF(H337:AL337,"B/2")*4/8</f>
        <v>0</v>
      </c>
      <c r="AT337" s="45">
        <f>COUNTIF(H337:AL337,"BL")+COUNTIF(H337:AL337,"LV/BL")*4/8+COUNTIF(H337:AL337,"BL/2")*4/8</f>
        <v>0</v>
      </c>
      <c r="AU337" s="45">
        <f>COUNTIF(H337:AL337,$AU$4)</f>
        <v>0</v>
      </c>
      <c r="AV337" s="45">
        <f>COUNTIF(H337:AL337,$AV$4)</f>
        <v>0</v>
      </c>
      <c r="AW337" s="45">
        <f>COUNTIF(H337:AL337,$AW$4)</f>
        <v>4</v>
      </c>
      <c r="AX337" s="45">
        <f>COUNTIF(H337:AL337,$AX$4)</f>
        <v>0</v>
      </c>
      <c r="AY337" s="45">
        <f>COUNTIF(H337:AL337,$AY$4)</f>
        <v>0</v>
      </c>
      <c r="AZ337" s="45">
        <f>COUNTIF(H337:AL337,$AZ$4)</f>
        <v>0</v>
      </c>
      <c r="BA337" s="45">
        <f>COUNTIF(H337:AL337,$BA$4)</f>
        <v>0</v>
      </c>
      <c r="BB337" s="45">
        <f>COUNTIF(H337:AL337,$BB$4)</f>
        <v>0</v>
      </c>
      <c r="BC337" s="45">
        <f>COUNTIF(H337:AL337,$BC$4)</f>
        <v>0</v>
      </c>
      <c r="BD337" s="45">
        <f>COUNTIF(H337:AL337,$BD$4)</f>
        <v>0</v>
      </c>
      <c r="BE337" s="45">
        <f>COUNTIF(H337:AL337,$BE$4)</f>
        <v>0</v>
      </c>
      <c r="BF337" s="45">
        <f>COUNTIF(H337:AL337,$BF$4)</f>
        <v>0</v>
      </c>
      <c r="BG337" s="60" t="str">
        <f>VLOOKUP(B337,[2]Analyse!$A$2:$N$255,6,0)</f>
        <v>正常</v>
      </c>
      <c r="BH337" s="60"/>
      <c r="BI337" s="54"/>
    </row>
    <row r="338" spans="1:61">
      <c r="A338" s="73"/>
      <c r="B338" s="21"/>
      <c r="C338" s="24"/>
      <c r="D338" s="24"/>
      <c r="E338" s="32"/>
      <c r="F338" s="24"/>
      <c r="G338" s="24"/>
      <c r="H338" s="49"/>
      <c r="I338" s="49"/>
      <c r="J338" s="49"/>
      <c r="K338" s="49"/>
      <c r="L338" s="49"/>
      <c r="M338" s="49"/>
      <c r="N338" s="18"/>
      <c r="O338" s="49"/>
      <c r="P338" s="49"/>
      <c r="Q338" s="49"/>
      <c r="R338" s="49"/>
      <c r="S338" s="49"/>
      <c r="T338" s="49"/>
      <c r="U338" s="18"/>
      <c r="V338" s="49"/>
      <c r="W338" s="49"/>
      <c r="X338" s="49"/>
      <c r="Y338" s="49"/>
      <c r="Z338" s="49"/>
      <c r="AA338" s="49"/>
      <c r="AB338" s="18"/>
      <c r="AC338" s="49"/>
      <c r="AD338" s="49"/>
      <c r="AE338" s="49"/>
      <c r="AF338" s="49"/>
      <c r="AG338" s="49"/>
      <c r="AH338" s="49"/>
      <c r="AI338" s="18"/>
      <c r="AJ338" s="68"/>
      <c r="AK338" s="68"/>
      <c r="AL338" s="68"/>
      <c r="AM338" s="46">
        <f>+SUM(H338:AL338)</f>
        <v>0</v>
      </c>
      <c r="AN338" s="46"/>
      <c r="AO338" s="46"/>
      <c r="AP338" s="48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54"/>
      <c r="BH338" s="60" t="str">
        <f>VLOOKUP(B337,[2]Analyse!$A$2:$N$255,5,0)</f>
        <v>GWSI-D</v>
      </c>
      <c r="BI338" s="54"/>
    </row>
    <row r="339" spans="1:61">
      <c r="A339" s="72">
        <v>168</v>
      </c>
      <c r="B339" s="21" t="s">
        <v>404</v>
      </c>
      <c r="C339" s="21" t="s">
        <v>36</v>
      </c>
      <c r="D339" s="21" t="s">
        <v>37</v>
      </c>
      <c r="E339" s="32" t="str">
        <f>VLOOKUP(B339,[1]Sheet1!$B$5:$I$226,7,0)</f>
        <v>2016/08/18</v>
      </c>
      <c r="F339" s="21" t="s">
        <v>552</v>
      </c>
      <c r="G339" s="22" t="s">
        <v>553</v>
      </c>
      <c r="H339" s="49" t="s">
        <v>848</v>
      </c>
      <c r="I339" s="49" t="s">
        <v>848</v>
      </c>
      <c r="J339" s="49" t="s">
        <v>848</v>
      </c>
      <c r="K339" s="49" t="s">
        <v>861</v>
      </c>
      <c r="L339" s="49" t="s">
        <v>875</v>
      </c>
      <c r="M339" s="49" t="s">
        <v>870</v>
      </c>
      <c r="N339" s="18" t="s">
        <v>870</v>
      </c>
      <c r="O339" s="49" t="s">
        <v>870</v>
      </c>
      <c r="P339" s="49" t="s">
        <v>878</v>
      </c>
      <c r="Q339" s="49" t="s">
        <v>878</v>
      </c>
      <c r="R339" s="49" t="s">
        <v>880</v>
      </c>
      <c r="S339" s="49" t="s">
        <v>884</v>
      </c>
      <c r="T339" s="49" t="s">
        <v>890</v>
      </c>
      <c r="U339" s="18" t="s">
        <v>890</v>
      </c>
      <c r="V339" s="49" t="s">
        <v>900</v>
      </c>
      <c r="W339" s="49" t="s">
        <v>900</v>
      </c>
      <c r="X339" s="49" t="s">
        <v>900</v>
      </c>
      <c r="Y339" s="49" t="s">
        <v>909</v>
      </c>
      <c r="Z339" s="49" t="s">
        <v>914</v>
      </c>
      <c r="AA339" s="49" t="s">
        <v>919</v>
      </c>
      <c r="AB339" s="18" t="s">
        <v>919</v>
      </c>
      <c r="AC339" s="49" t="s">
        <v>919</v>
      </c>
      <c r="AD339" s="49" t="s">
        <v>919</v>
      </c>
      <c r="AE339" s="49" t="s">
        <v>919</v>
      </c>
      <c r="AF339" s="49" t="s">
        <v>930</v>
      </c>
      <c r="AG339" s="49" t="s">
        <v>936</v>
      </c>
      <c r="AH339" s="49" t="s">
        <v>930</v>
      </c>
      <c r="AI339" s="18" t="s">
        <v>931</v>
      </c>
      <c r="AJ339" s="68" t="s">
        <v>941</v>
      </c>
      <c r="AK339" s="68"/>
      <c r="AL339" s="68"/>
      <c r="AM339" s="45">
        <f>ROUND(SUM(H339:AL339),2)</f>
        <v>0</v>
      </c>
      <c r="AN339" s="45">
        <f>COUNTIF(H339:AL339,"F")+COUNTIF(H339:AL339,"LV/F")*4/8+COUNTIF(H339:AL339,"F/2")*4/8</f>
        <v>4</v>
      </c>
      <c r="AO339" s="45">
        <f>COUNTIF(H339:AL339,"O")+COUNTIF(H339:AL339,"LV/O")*4/8+COUNTIF(H339:AL339,"O/2")*4/8</f>
        <v>0</v>
      </c>
      <c r="AP339" s="45">
        <f>COUNTIF(H339:AL339,$AP$4)</f>
        <v>21</v>
      </c>
      <c r="AQ339" s="45">
        <f>COUNTIF(H339:AL339,$AQ$4)</f>
        <v>0</v>
      </c>
      <c r="AR339" s="45">
        <f>COUNTIF(H339:AL339,$AR$4)</f>
        <v>0</v>
      </c>
      <c r="AS339" s="45">
        <f>COUNTIF(H339:AL339,"B")+COUNTIF(H339:AL339,"LV/B")*4/8+COUNTIF(H339:AL339,"B/2")*4/8</f>
        <v>0</v>
      </c>
      <c r="AT339" s="45">
        <f>COUNTIF(H339:AL339,"BL")+COUNTIF(H339:AL339,"LV/BL")*4/8+COUNTIF(H339:AL339,"BL/2")*4/8</f>
        <v>0</v>
      </c>
      <c r="AU339" s="45">
        <f>COUNTIF(H339:AL339,$AU$4)</f>
        <v>0</v>
      </c>
      <c r="AV339" s="45">
        <f>COUNTIF(H339:AL339,$AV$4)</f>
        <v>0</v>
      </c>
      <c r="AW339" s="45">
        <f>COUNTIF(H339:AL339,$AW$4)</f>
        <v>4</v>
      </c>
      <c r="AX339" s="45">
        <f>COUNTIF(H339:AL339,$AX$4)</f>
        <v>0</v>
      </c>
      <c r="AY339" s="45">
        <f>COUNTIF(H339:AL339,$AY$4)</f>
        <v>0</v>
      </c>
      <c r="AZ339" s="45">
        <f>COUNTIF(H339:AL339,$AZ$4)</f>
        <v>0</v>
      </c>
      <c r="BA339" s="45">
        <f>COUNTIF(H339:AL339,$BA$4)</f>
        <v>0</v>
      </c>
      <c r="BB339" s="45">
        <f>COUNTIF(H339:AL339,$BB$4)</f>
        <v>0</v>
      </c>
      <c r="BC339" s="45">
        <f>COUNTIF(H339:AL339,$BC$4)</f>
        <v>0</v>
      </c>
      <c r="BD339" s="45">
        <f>COUNTIF(H339:AL339,$BD$4)</f>
        <v>0</v>
      </c>
      <c r="BE339" s="45">
        <f>COUNTIF(H339:AL339,$BE$4)</f>
        <v>0</v>
      </c>
      <c r="BF339" s="45">
        <f>COUNTIF(H339:AL339,$BF$4)</f>
        <v>0</v>
      </c>
      <c r="BG339" s="60" t="str">
        <f>VLOOKUP(B339,[2]Analyse!$A$2:$N$255,6,0)</f>
        <v>正常</v>
      </c>
      <c r="BH339" s="60"/>
      <c r="BI339" s="54"/>
    </row>
    <row r="340" spans="1:61">
      <c r="A340" s="73"/>
      <c r="B340" s="21"/>
      <c r="C340" s="24"/>
      <c r="D340" s="24"/>
      <c r="E340" s="32"/>
      <c r="F340" s="24"/>
      <c r="G340" s="24"/>
      <c r="H340" s="49">
        <v>5.5</v>
      </c>
      <c r="I340" s="49">
        <v>5.5</v>
      </c>
      <c r="J340" s="49">
        <v>5.5</v>
      </c>
      <c r="K340" s="49">
        <v>5.5</v>
      </c>
      <c r="L340" s="49"/>
      <c r="M340" s="49">
        <v>5.5</v>
      </c>
      <c r="N340" s="18">
        <v>5.5</v>
      </c>
      <c r="O340" s="49">
        <v>5.5</v>
      </c>
      <c r="P340" s="49">
        <v>5.5</v>
      </c>
      <c r="Q340" s="49">
        <v>5.5</v>
      </c>
      <c r="R340" s="49"/>
      <c r="S340" s="49"/>
      <c r="T340" s="49"/>
      <c r="U340" s="18"/>
      <c r="V340" s="49">
        <v>5.5</v>
      </c>
      <c r="W340" s="49">
        <v>5.5</v>
      </c>
      <c r="X340" s="49">
        <v>5.5</v>
      </c>
      <c r="Y340" s="49">
        <v>5.5</v>
      </c>
      <c r="Z340" s="49"/>
      <c r="AA340" s="49">
        <v>5.5</v>
      </c>
      <c r="AB340" s="18">
        <v>5.5</v>
      </c>
      <c r="AC340" s="49">
        <v>5.5</v>
      </c>
      <c r="AD340" s="49">
        <v>5.5</v>
      </c>
      <c r="AE340" s="49">
        <v>5.5</v>
      </c>
      <c r="AF340" s="49">
        <v>5.5</v>
      </c>
      <c r="AG340" s="49"/>
      <c r="AH340" s="49">
        <v>5.5</v>
      </c>
      <c r="AI340" s="18"/>
      <c r="AJ340" s="68">
        <v>5.5</v>
      </c>
      <c r="AK340" s="68"/>
      <c r="AL340" s="68"/>
      <c r="AM340" s="46">
        <f>+SUM(H340:AL340)</f>
        <v>115.5</v>
      </c>
      <c r="AN340" s="46"/>
      <c r="AO340" s="46"/>
      <c r="AP340" s="48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54"/>
      <c r="BH340" s="60" t="str">
        <f>VLOOKUP(B339,[2]Analyse!$A$2:$N$255,5,0)</f>
        <v>N</v>
      </c>
      <c r="BI340" s="54"/>
    </row>
    <row r="341" spans="1:61">
      <c r="A341" s="72">
        <v>169</v>
      </c>
      <c r="B341" s="21" t="s">
        <v>495</v>
      </c>
      <c r="C341" s="21" t="s">
        <v>36</v>
      </c>
      <c r="D341" s="21" t="s">
        <v>37</v>
      </c>
      <c r="E341" s="32" t="str">
        <f>VLOOKUP(B341,[1]Sheet1!$B$5:$I$226,7,0)</f>
        <v>2018/03/02</v>
      </c>
      <c r="F341" s="21" t="s">
        <v>554</v>
      </c>
      <c r="G341" s="22" t="s">
        <v>555</v>
      </c>
      <c r="H341" s="49" t="s">
        <v>848</v>
      </c>
      <c r="I341" s="49" t="s">
        <v>855</v>
      </c>
      <c r="J341" s="49" t="s">
        <v>848</v>
      </c>
      <c r="K341" s="49" t="s">
        <v>861</v>
      </c>
      <c r="L341" s="49" t="s">
        <v>870</v>
      </c>
      <c r="M341" s="49" t="s">
        <v>870</v>
      </c>
      <c r="N341" s="18" t="s">
        <v>870</v>
      </c>
      <c r="O341" s="49" t="s">
        <v>870</v>
      </c>
      <c r="P341" s="49" t="s">
        <v>884</v>
      </c>
      <c r="Q341" s="49" t="s">
        <v>878</v>
      </c>
      <c r="R341" s="49" t="s">
        <v>878</v>
      </c>
      <c r="S341" s="49" t="s">
        <v>878</v>
      </c>
      <c r="T341" s="49" t="s">
        <v>889</v>
      </c>
      <c r="U341" s="18" t="s">
        <v>889</v>
      </c>
      <c r="V341" s="49" t="s">
        <v>900</v>
      </c>
      <c r="W341" s="49" t="s">
        <v>906</v>
      </c>
      <c r="X341" s="49" t="s">
        <v>900</v>
      </c>
      <c r="Y341" s="49" t="s">
        <v>909</v>
      </c>
      <c r="Z341" s="49" t="s">
        <v>909</v>
      </c>
      <c r="AA341" s="49" t="s">
        <v>919</v>
      </c>
      <c r="AB341" s="18" t="s">
        <v>919</v>
      </c>
      <c r="AC341" s="49" t="s">
        <v>919</v>
      </c>
      <c r="AD341" s="49" t="s">
        <v>925</v>
      </c>
      <c r="AE341" s="49" t="s">
        <v>919</v>
      </c>
      <c r="AF341" s="49" t="s">
        <v>930</v>
      </c>
      <c r="AG341" s="49" t="s">
        <v>930</v>
      </c>
      <c r="AH341" s="49" t="s">
        <v>930</v>
      </c>
      <c r="AI341" s="18" t="s">
        <v>930</v>
      </c>
      <c r="AJ341" s="68" t="s">
        <v>941</v>
      </c>
      <c r="AK341" s="68"/>
      <c r="AL341" s="68"/>
      <c r="AM341" s="45">
        <f>ROUND(SUM(H341:AL341),2)</f>
        <v>0</v>
      </c>
      <c r="AN341" s="45">
        <f>COUNTIF(H341:AL341,"F")+COUNTIF(H341:AL341,"LV/F")*4/8+COUNTIF(H341:AL341,"F/2")*4/8</f>
        <v>0</v>
      </c>
      <c r="AO341" s="45">
        <f>COUNTIF(H341:AL341,"O")+COUNTIF(H341:AL341,"LV/O")*4/8+COUNTIF(H341:AL341,"O/2")*4/8</f>
        <v>0</v>
      </c>
      <c r="AP341" s="45">
        <f>COUNTIF(H341:AL341,$AP$4)</f>
        <v>25</v>
      </c>
      <c r="AQ341" s="45">
        <f>COUNTIF(H341:AL341,$AQ$4)</f>
        <v>0</v>
      </c>
      <c r="AR341" s="45">
        <f>COUNTIF(H341:AL341,$AR$4)</f>
        <v>0</v>
      </c>
      <c r="AS341" s="45">
        <f>COUNTIF(H341:AL341,"B")+COUNTIF(H341:AL341,"LV/B")*4/8+COUNTIF(H341:AL341,"B/2")*4/8</f>
        <v>0</v>
      </c>
      <c r="AT341" s="45">
        <f>COUNTIF(H341:AL341,"BL")+COUNTIF(H341:AL341,"LV/BL")*4/8+COUNTIF(H341:AL341,"BL/2")*4/8</f>
        <v>0</v>
      </c>
      <c r="AU341" s="45">
        <f>COUNTIF(H341:AL341,$AU$4)</f>
        <v>0</v>
      </c>
      <c r="AV341" s="45">
        <f>COUNTIF(H341:AL341,$AV$4)</f>
        <v>0</v>
      </c>
      <c r="AW341" s="45">
        <f>COUNTIF(H341:AL341,$AW$4)</f>
        <v>4</v>
      </c>
      <c r="AX341" s="45">
        <f>COUNTIF(H341:AL341,$AX$4)</f>
        <v>0</v>
      </c>
      <c r="AY341" s="45">
        <f>COUNTIF(H341:AL341,$AY$4)</f>
        <v>0</v>
      </c>
      <c r="AZ341" s="45">
        <f>COUNTIF(H341:AL341,$AZ$4)</f>
        <v>0</v>
      </c>
      <c r="BA341" s="45">
        <f>COUNTIF(H341:AL341,$BA$4)</f>
        <v>0</v>
      </c>
      <c r="BB341" s="45">
        <f>COUNTIF(H341:AL341,$BB$4)</f>
        <v>0</v>
      </c>
      <c r="BC341" s="45">
        <f>COUNTIF(H341:AL341,$BC$4)</f>
        <v>0</v>
      </c>
      <c r="BD341" s="45">
        <f>COUNTIF(H341:AL341,$BD$4)</f>
        <v>0</v>
      </c>
      <c r="BE341" s="45">
        <f>COUNTIF(H341:AL341,$BE$4)</f>
        <v>0</v>
      </c>
      <c r="BF341" s="45">
        <f>COUNTIF(H341:AL341,$BF$4)</f>
        <v>0</v>
      </c>
      <c r="BG341" s="60" t="str">
        <f>VLOOKUP(B341,[2]Analyse!$A$2:$N$255,6,0)</f>
        <v>正常</v>
      </c>
      <c r="BH341" s="60"/>
      <c r="BI341" s="54"/>
    </row>
    <row r="342" spans="1:61">
      <c r="A342" s="73"/>
      <c r="B342" s="21"/>
      <c r="C342" s="24"/>
      <c r="D342" s="24"/>
      <c r="E342" s="32"/>
      <c r="F342" s="24"/>
      <c r="G342" s="24"/>
      <c r="H342" s="49">
        <v>5.5</v>
      </c>
      <c r="I342" s="49"/>
      <c r="J342" s="49">
        <v>5.5</v>
      </c>
      <c r="K342" s="49">
        <v>5.5</v>
      </c>
      <c r="L342" s="49">
        <v>5.5</v>
      </c>
      <c r="M342" s="49">
        <v>5.5</v>
      </c>
      <c r="N342" s="18">
        <v>5.5</v>
      </c>
      <c r="O342" s="49">
        <v>5.5</v>
      </c>
      <c r="P342" s="49"/>
      <c r="Q342" s="49">
        <v>5.5</v>
      </c>
      <c r="R342" s="49">
        <v>5.5</v>
      </c>
      <c r="S342" s="49">
        <v>5.5</v>
      </c>
      <c r="T342" s="49">
        <v>5.5</v>
      </c>
      <c r="U342" s="18">
        <v>5.5</v>
      </c>
      <c r="V342" s="49">
        <v>5.5</v>
      </c>
      <c r="W342" s="49"/>
      <c r="X342" s="49">
        <v>5.5</v>
      </c>
      <c r="Y342" s="49">
        <v>5.5</v>
      </c>
      <c r="Z342" s="49">
        <v>5.5</v>
      </c>
      <c r="AA342" s="49">
        <v>5.5</v>
      </c>
      <c r="AB342" s="18">
        <v>5.5</v>
      </c>
      <c r="AC342" s="49">
        <v>5.5</v>
      </c>
      <c r="AD342" s="49"/>
      <c r="AE342" s="49">
        <v>5.5</v>
      </c>
      <c r="AF342" s="49">
        <v>5.5</v>
      </c>
      <c r="AG342" s="49">
        <v>5.5</v>
      </c>
      <c r="AH342" s="49">
        <v>5.5</v>
      </c>
      <c r="AI342" s="18">
        <v>5.5</v>
      </c>
      <c r="AJ342" s="68">
        <v>5.5</v>
      </c>
      <c r="AK342" s="68"/>
      <c r="AL342" s="68"/>
      <c r="AM342" s="46">
        <f>+SUM(H342:AL342)</f>
        <v>137.5</v>
      </c>
      <c r="AN342" s="46"/>
      <c r="AO342" s="46"/>
      <c r="AP342" s="48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54"/>
      <c r="BH342" s="60" t="str">
        <f>VLOOKUP(B341,[2]Analyse!$A$2:$N$255,5,0)</f>
        <v>N</v>
      </c>
      <c r="BI342" s="54"/>
    </row>
    <row r="343" spans="1:61">
      <c r="A343" s="72">
        <v>170</v>
      </c>
      <c r="B343" s="21" t="s">
        <v>496</v>
      </c>
      <c r="C343" s="21" t="s">
        <v>36</v>
      </c>
      <c r="D343" s="21" t="s">
        <v>37</v>
      </c>
      <c r="E343" s="32" t="str">
        <f>VLOOKUP(B343,[1]Sheet1!$B$5:$I$226,7,0)</f>
        <v>2016/10/01</v>
      </c>
      <c r="F343" s="21" t="s">
        <v>136</v>
      </c>
      <c r="G343" s="22" t="s">
        <v>556</v>
      </c>
      <c r="H343" s="49" t="s">
        <v>848</v>
      </c>
      <c r="I343" s="49" t="s">
        <v>848</v>
      </c>
      <c r="J343" s="49" t="s">
        <v>848</v>
      </c>
      <c r="K343" s="49" t="s">
        <v>867</v>
      </c>
      <c r="L343" s="49" t="s">
        <v>870</v>
      </c>
      <c r="M343" s="49" t="s">
        <v>870</v>
      </c>
      <c r="N343" s="18" t="s">
        <v>870</v>
      </c>
      <c r="O343" s="49" t="s">
        <v>870</v>
      </c>
      <c r="P343" s="49" t="s">
        <v>878</v>
      </c>
      <c r="Q343" s="49" t="s">
        <v>878</v>
      </c>
      <c r="R343" s="49" t="s">
        <v>884</v>
      </c>
      <c r="S343" s="49" t="s">
        <v>878</v>
      </c>
      <c r="T343" s="49" t="s">
        <v>889</v>
      </c>
      <c r="U343" s="18" t="s">
        <v>889</v>
      </c>
      <c r="V343" s="49" t="s">
        <v>900</v>
      </c>
      <c r="W343" s="49" t="s">
        <v>900</v>
      </c>
      <c r="X343" s="49" t="s">
        <v>900</v>
      </c>
      <c r="Y343" s="49" t="s">
        <v>914</v>
      </c>
      <c r="Z343" s="49" t="s">
        <v>909</v>
      </c>
      <c r="AA343" s="49" t="s">
        <v>919</v>
      </c>
      <c r="AB343" s="18" t="s">
        <v>919</v>
      </c>
      <c r="AC343" s="49" t="s">
        <v>919</v>
      </c>
      <c r="AD343" s="49" t="s">
        <v>919</v>
      </c>
      <c r="AE343" s="49" t="s">
        <v>919</v>
      </c>
      <c r="AF343" s="49" t="s">
        <v>936</v>
      </c>
      <c r="AG343" s="49" t="s">
        <v>930</v>
      </c>
      <c r="AH343" s="49" t="s">
        <v>930</v>
      </c>
      <c r="AI343" s="18" t="s">
        <v>930</v>
      </c>
      <c r="AJ343" s="68" t="s">
        <v>941</v>
      </c>
      <c r="AK343" s="68"/>
      <c r="AL343" s="68"/>
      <c r="AM343" s="45">
        <f>ROUND(SUM(H343:AL343),2)</f>
        <v>0</v>
      </c>
      <c r="AN343" s="45">
        <f>COUNTIF(H343:AL343,"F")+COUNTIF(H343:AL343,"LV/F")*4/8+COUNTIF(H343:AL343,"F/2")*4/8</f>
        <v>0</v>
      </c>
      <c r="AO343" s="45">
        <f>COUNTIF(H343:AL343,"O")+COUNTIF(H343:AL343,"LV/O")*4/8+COUNTIF(H343:AL343,"O/2")*4/8</f>
        <v>0</v>
      </c>
      <c r="AP343" s="45">
        <f>COUNTIF(H343:AL343,$AP$4)</f>
        <v>25</v>
      </c>
      <c r="AQ343" s="45">
        <f>COUNTIF(H343:AL343,$AQ$4)</f>
        <v>0</v>
      </c>
      <c r="AR343" s="45">
        <f>COUNTIF(H343:AL343,$AR$4)</f>
        <v>0</v>
      </c>
      <c r="AS343" s="45">
        <f>COUNTIF(H343:AL343,"B")+COUNTIF(H343:AL343,"LV/B")*4/8+COUNTIF(H343:AL343,"B/2")*4/8</f>
        <v>0</v>
      </c>
      <c r="AT343" s="45">
        <f>COUNTIF(H343:AL343,"BL")+COUNTIF(H343:AL343,"LV/BL")*4/8+COUNTIF(H343:AL343,"BL/2")*4/8</f>
        <v>0</v>
      </c>
      <c r="AU343" s="45">
        <f>COUNTIF(H343:AL343,$AU$4)</f>
        <v>0</v>
      </c>
      <c r="AV343" s="45">
        <f>COUNTIF(H343:AL343,$AV$4)</f>
        <v>0</v>
      </c>
      <c r="AW343" s="45">
        <f>COUNTIF(H343:AL343,$AW$4)</f>
        <v>4</v>
      </c>
      <c r="AX343" s="45">
        <f>COUNTIF(H343:AL343,$AX$4)</f>
        <v>0</v>
      </c>
      <c r="AY343" s="45">
        <f>COUNTIF(H343:AL343,$AY$4)</f>
        <v>0</v>
      </c>
      <c r="AZ343" s="45">
        <f>COUNTIF(H343:AL343,$AZ$4)</f>
        <v>0</v>
      </c>
      <c r="BA343" s="45">
        <f>COUNTIF(H343:AL343,$BA$4)</f>
        <v>0</v>
      </c>
      <c r="BB343" s="45">
        <f>COUNTIF(H343:AL343,$BB$4)</f>
        <v>0</v>
      </c>
      <c r="BC343" s="45">
        <f>COUNTIF(H343:AL343,$BC$4)</f>
        <v>0</v>
      </c>
      <c r="BD343" s="45">
        <f>COUNTIF(H343:AL343,$BD$4)</f>
        <v>0</v>
      </c>
      <c r="BE343" s="45">
        <f>COUNTIF(H343:AL343,$BE$4)</f>
        <v>0</v>
      </c>
      <c r="BF343" s="45">
        <f>COUNTIF(H343:AL343,$BF$4)</f>
        <v>0</v>
      </c>
      <c r="BG343" s="60" t="str">
        <f>VLOOKUP(B343,[2]Analyse!$A$2:$N$255,6,0)</f>
        <v>正常</v>
      </c>
      <c r="BH343" s="60"/>
      <c r="BI343" s="54"/>
    </row>
    <row r="344" spans="1:61">
      <c r="A344" s="73"/>
      <c r="B344" s="21"/>
      <c r="C344" s="24"/>
      <c r="D344" s="24"/>
      <c r="E344" s="32"/>
      <c r="F344" s="24"/>
      <c r="G344" s="24"/>
      <c r="H344" s="49">
        <v>5.5</v>
      </c>
      <c r="I344" s="49">
        <v>5.5</v>
      </c>
      <c r="J344" s="49">
        <v>5.5</v>
      </c>
      <c r="K344" s="49"/>
      <c r="L344" s="49">
        <v>5.5</v>
      </c>
      <c r="M344" s="49">
        <v>5.5</v>
      </c>
      <c r="N344" s="18">
        <v>5.5</v>
      </c>
      <c r="O344" s="49">
        <v>5.5</v>
      </c>
      <c r="P344" s="49">
        <v>5.5</v>
      </c>
      <c r="Q344" s="49">
        <v>5.5</v>
      </c>
      <c r="R344" s="49"/>
      <c r="S344" s="49">
        <v>5.5</v>
      </c>
      <c r="T344" s="49">
        <v>5.5</v>
      </c>
      <c r="U344" s="18">
        <v>5.5</v>
      </c>
      <c r="V344" s="49">
        <v>5.5</v>
      </c>
      <c r="W344" s="49">
        <v>5.5</v>
      </c>
      <c r="X344" s="49">
        <v>5.5</v>
      </c>
      <c r="Y344" s="49"/>
      <c r="Z344" s="49">
        <v>5.5</v>
      </c>
      <c r="AA344" s="49">
        <v>5.5</v>
      </c>
      <c r="AB344" s="18">
        <v>5.5</v>
      </c>
      <c r="AC344" s="49">
        <v>5.5</v>
      </c>
      <c r="AD344" s="49">
        <v>5.5</v>
      </c>
      <c r="AE344" s="49">
        <v>5.5</v>
      </c>
      <c r="AF344" s="49"/>
      <c r="AG344" s="49">
        <v>5.5</v>
      </c>
      <c r="AH344" s="49">
        <v>5.5</v>
      </c>
      <c r="AI344" s="18">
        <v>5.5</v>
      </c>
      <c r="AJ344" s="68">
        <v>5.5</v>
      </c>
      <c r="AK344" s="68"/>
      <c r="AL344" s="68"/>
      <c r="AM344" s="46">
        <f>+SUM(H344:AL344)</f>
        <v>137.5</v>
      </c>
      <c r="AN344" s="46"/>
      <c r="AO344" s="46"/>
      <c r="AP344" s="48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54"/>
      <c r="BH344" s="60" t="str">
        <f>VLOOKUP(B343,[2]Analyse!$A$2:$N$255,5,0)</f>
        <v>N</v>
      </c>
      <c r="BI344" s="54"/>
    </row>
    <row r="345" spans="1:61">
      <c r="A345" s="72">
        <v>171</v>
      </c>
      <c r="B345" s="21" t="s">
        <v>453</v>
      </c>
      <c r="C345" s="21" t="s">
        <v>36</v>
      </c>
      <c r="D345" s="21" t="s">
        <v>37</v>
      </c>
      <c r="E345" s="32" t="str">
        <f>VLOOKUP(B345,[1]Sheet1!$B$5:$I$226,7,0)</f>
        <v>2018/11/09</v>
      </c>
      <c r="F345" s="21" t="s">
        <v>557</v>
      </c>
      <c r="G345" s="22" t="s">
        <v>558</v>
      </c>
      <c r="H345" s="49" t="s">
        <v>855</v>
      </c>
      <c r="I345" s="49" t="s">
        <v>848</v>
      </c>
      <c r="J345" s="49" t="s">
        <v>848</v>
      </c>
      <c r="K345" s="49" t="s">
        <v>861</v>
      </c>
      <c r="L345" s="49" t="s">
        <v>870</v>
      </c>
      <c r="M345" s="49" t="s">
        <v>870</v>
      </c>
      <c r="N345" s="18" t="s">
        <v>875</v>
      </c>
      <c r="O345" s="49" t="s">
        <v>870</v>
      </c>
      <c r="P345" s="49" t="s">
        <v>878</v>
      </c>
      <c r="Q345" s="49" t="s">
        <v>878</v>
      </c>
      <c r="R345" s="49" t="s">
        <v>878</v>
      </c>
      <c r="S345" s="49" t="s">
        <v>878</v>
      </c>
      <c r="T345" s="49" t="s">
        <v>889</v>
      </c>
      <c r="U345" s="18" t="s">
        <v>896</v>
      </c>
      <c r="V345" s="49" t="s">
        <v>900</v>
      </c>
      <c r="W345" s="49" t="s">
        <v>900</v>
      </c>
      <c r="X345" s="49" t="s">
        <v>900</v>
      </c>
      <c r="Y345" s="49" t="s">
        <v>909</v>
      </c>
      <c r="Z345" s="49" t="s">
        <v>909</v>
      </c>
      <c r="AA345" s="49" t="s">
        <v>919</v>
      </c>
      <c r="AB345" s="18" t="s">
        <v>925</v>
      </c>
      <c r="AC345" s="49" t="s">
        <v>920</v>
      </c>
      <c r="AD345" s="49" t="s">
        <v>919</v>
      </c>
      <c r="AE345" s="49" t="s">
        <v>919</v>
      </c>
      <c r="AF345" s="49" t="s">
        <v>931</v>
      </c>
      <c r="AG345" s="49" t="s">
        <v>930</v>
      </c>
      <c r="AH345" s="49" t="s">
        <v>930</v>
      </c>
      <c r="AI345" s="18" t="s">
        <v>936</v>
      </c>
      <c r="AJ345" s="68" t="s">
        <v>941</v>
      </c>
      <c r="AK345" s="68"/>
      <c r="AL345" s="68"/>
      <c r="AM345" s="45">
        <f>ROUND(SUM(H345:AL345),2)</f>
        <v>0</v>
      </c>
      <c r="AN345" s="45">
        <f>COUNTIF(H345:AL345,"F")+COUNTIF(H345:AL345,"LV/F")*4/8+COUNTIF(H345:AL345,"F/2")*4/8</f>
        <v>2</v>
      </c>
      <c r="AO345" s="45">
        <f>COUNTIF(H345:AL345,"O")+COUNTIF(H345:AL345,"LV/O")*4/8+COUNTIF(H345:AL345,"O/2")*4/8</f>
        <v>0</v>
      </c>
      <c r="AP345" s="45">
        <f>COUNTIF(H345:AL345,$AP$4)</f>
        <v>22</v>
      </c>
      <c r="AQ345" s="45">
        <f>COUNTIF(H345:AL345,$AQ$4)</f>
        <v>0</v>
      </c>
      <c r="AR345" s="45">
        <f>COUNTIF(H345:AL345,$AR$4)</f>
        <v>0</v>
      </c>
      <c r="AS345" s="45">
        <f>COUNTIF(H345:AL345,"B")+COUNTIF(H345:AL345,"LV/B")*4/8+COUNTIF(H345:AL345,"B/2")*4/8</f>
        <v>0</v>
      </c>
      <c r="AT345" s="45">
        <f>COUNTIF(H345:AL345,"BL")+COUNTIF(H345:AL345,"LV/BL")*4/8+COUNTIF(H345:AL345,"BL/2")*4/8</f>
        <v>0</v>
      </c>
      <c r="AU345" s="45">
        <f>COUNTIF(H345:AL345,$AU$4)</f>
        <v>0</v>
      </c>
      <c r="AV345" s="45">
        <f>COUNTIF(H345:AL345,$AV$4)</f>
        <v>0</v>
      </c>
      <c r="AW345" s="45">
        <f>COUNTIF(H345:AL345,$AW$4)</f>
        <v>5</v>
      </c>
      <c r="AX345" s="45">
        <f>COUNTIF(H345:AL345,$AX$4)</f>
        <v>0</v>
      </c>
      <c r="AY345" s="45">
        <f>COUNTIF(H345:AL345,$AY$4)</f>
        <v>0</v>
      </c>
      <c r="AZ345" s="45">
        <f>COUNTIF(H345:AL345,$AZ$4)</f>
        <v>0</v>
      </c>
      <c r="BA345" s="45">
        <f>COUNTIF(H345:AL345,$BA$4)</f>
        <v>0</v>
      </c>
      <c r="BB345" s="45">
        <f>COUNTIF(H345:AL345,$BB$4)</f>
        <v>0</v>
      </c>
      <c r="BC345" s="45">
        <f>COUNTIF(H345:AL345,$BC$4)</f>
        <v>0</v>
      </c>
      <c r="BD345" s="45">
        <f>COUNTIF(H345:AL345,$BD$4)</f>
        <v>0</v>
      </c>
      <c r="BE345" s="45">
        <f>COUNTIF(H345:AL345,$BE$4)</f>
        <v>0</v>
      </c>
      <c r="BF345" s="45">
        <f>COUNTIF(H345:AL345,$BF$4)</f>
        <v>0</v>
      </c>
      <c r="BG345" s="60" t="str">
        <f>VLOOKUP(B345,[2]Analyse!$A$2:$N$255,6,0)</f>
        <v>正常</v>
      </c>
      <c r="BH345" s="60"/>
      <c r="BI345" s="54"/>
    </row>
    <row r="346" spans="1:61">
      <c r="A346" s="73"/>
      <c r="B346" s="21"/>
      <c r="C346" s="24"/>
      <c r="D346" s="24"/>
      <c r="E346" s="32"/>
      <c r="F346" s="24"/>
      <c r="G346" s="24"/>
      <c r="H346" s="49"/>
      <c r="I346" s="49">
        <v>5.5</v>
      </c>
      <c r="J346" s="49">
        <v>5.5</v>
      </c>
      <c r="K346" s="49">
        <v>5.5</v>
      </c>
      <c r="L346" s="49">
        <v>5.5</v>
      </c>
      <c r="M346" s="49">
        <v>5.5</v>
      </c>
      <c r="N346" s="18"/>
      <c r="O346" s="49">
        <v>5.5</v>
      </c>
      <c r="P346" s="49">
        <v>5.5</v>
      </c>
      <c r="Q346" s="49">
        <v>5.5</v>
      </c>
      <c r="R346" s="49">
        <v>5.5</v>
      </c>
      <c r="S346" s="49">
        <v>5.5</v>
      </c>
      <c r="T346" s="49">
        <v>5.5</v>
      </c>
      <c r="U346" s="18"/>
      <c r="V346" s="49">
        <v>5.5</v>
      </c>
      <c r="W346" s="49">
        <v>5.5</v>
      </c>
      <c r="X346" s="49">
        <v>5.5</v>
      </c>
      <c r="Y346" s="49">
        <v>5.5</v>
      </c>
      <c r="Z346" s="49">
        <v>5.5</v>
      </c>
      <c r="AA346" s="49">
        <v>5.5</v>
      </c>
      <c r="AB346" s="18"/>
      <c r="AC346" s="49"/>
      <c r="AD346" s="49">
        <v>5.5</v>
      </c>
      <c r="AE346" s="49">
        <v>5.5</v>
      </c>
      <c r="AF346" s="49"/>
      <c r="AG346" s="49">
        <v>5.5</v>
      </c>
      <c r="AH346" s="49">
        <v>5.5</v>
      </c>
      <c r="AI346" s="18"/>
      <c r="AJ346" s="68">
        <v>5.5</v>
      </c>
      <c r="AK346" s="68"/>
      <c r="AL346" s="68"/>
      <c r="AM346" s="46">
        <f>+SUM(H346:AL346)</f>
        <v>121</v>
      </c>
      <c r="AN346" s="46"/>
      <c r="AO346" s="46"/>
      <c r="AP346" s="48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54"/>
      <c r="BH346" s="60" t="str">
        <f>VLOOKUP(B345,[2]Analyse!$A$2:$N$255,5,0)</f>
        <v>N</v>
      </c>
      <c r="BI346" s="54"/>
    </row>
    <row r="347" spans="1:61">
      <c r="A347" s="72">
        <v>172</v>
      </c>
      <c r="B347" s="21" t="s">
        <v>405</v>
      </c>
      <c r="C347" s="21" t="s">
        <v>36</v>
      </c>
      <c r="D347" s="21" t="s">
        <v>37</v>
      </c>
      <c r="E347" s="32" t="str">
        <f>VLOOKUP(B347,[1]Sheet1!$B$5:$I$226,7,0)</f>
        <v>2019/10/03</v>
      </c>
      <c r="F347" s="21" t="s">
        <v>406</v>
      </c>
      <c r="G347" s="22" t="s">
        <v>559</v>
      </c>
      <c r="H347" s="49" t="s">
        <v>851</v>
      </c>
      <c r="I347" s="49" t="s">
        <v>855</v>
      </c>
      <c r="J347" s="49" t="s">
        <v>851</v>
      </c>
      <c r="K347" s="49" t="s">
        <v>861</v>
      </c>
      <c r="L347" s="49" t="s">
        <v>870</v>
      </c>
      <c r="M347" s="49" t="s">
        <v>870</v>
      </c>
      <c r="N347" s="18" t="s">
        <v>870</v>
      </c>
      <c r="O347" s="49" t="s">
        <v>870</v>
      </c>
      <c r="P347" s="49" t="s">
        <v>884</v>
      </c>
      <c r="Q347" s="49" t="s">
        <v>886</v>
      </c>
      <c r="R347" s="49" t="s">
        <v>886</v>
      </c>
      <c r="S347" s="49" t="s">
        <v>886</v>
      </c>
      <c r="T347" s="49" t="s">
        <v>891</v>
      </c>
      <c r="U347" s="18" t="s">
        <v>891</v>
      </c>
      <c r="V347" s="49" t="s">
        <v>902</v>
      </c>
      <c r="W347" s="49" t="s">
        <v>906</v>
      </c>
      <c r="X347" s="49" t="s">
        <v>902</v>
      </c>
      <c r="Y347" s="49" t="s">
        <v>911</v>
      </c>
      <c r="Z347" s="49" t="s">
        <v>911</v>
      </c>
      <c r="AA347" s="49" t="s">
        <v>921</v>
      </c>
      <c r="AB347" s="18" t="s">
        <v>921</v>
      </c>
      <c r="AC347" s="49" t="s">
        <v>921</v>
      </c>
      <c r="AD347" s="49" t="s">
        <v>925</v>
      </c>
      <c r="AE347" s="49" t="s">
        <v>921</v>
      </c>
      <c r="AF347" s="49" t="s">
        <v>932</v>
      </c>
      <c r="AG347" s="49" t="s">
        <v>932</v>
      </c>
      <c r="AH347" s="49" t="s">
        <v>932</v>
      </c>
      <c r="AI347" s="18" t="s">
        <v>932</v>
      </c>
      <c r="AJ347" s="68" t="s">
        <v>945</v>
      </c>
      <c r="AK347" s="68"/>
      <c r="AL347" s="68"/>
      <c r="AM347" s="45">
        <f>ROUND(SUM(H347:AL347),2)</f>
        <v>0</v>
      </c>
      <c r="AN347" s="45">
        <f>COUNTIF(H347:AL347,"F")+COUNTIF(H347:AL347,"LV/F")*4/8+COUNTIF(H347:AL347,"F/2")*4/8</f>
        <v>0</v>
      </c>
      <c r="AO347" s="45">
        <f>COUNTIF(H347:AL347,"O")+COUNTIF(H347:AL347,"LV/O")*4/8+COUNTIF(H347:AL347,"O/2")*4/8</f>
        <v>20</v>
      </c>
      <c r="AP347" s="45">
        <f>COUNTIF(H347:AL347,$AP$4)</f>
        <v>5</v>
      </c>
      <c r="AQ347" s="45">
        <f>COUNTIF(H347:AL347,$AQ$4)</f>
        <v>0</v>
      </c>
      <c r="AR347" s="45">
        <f>COUNTIF(H347:AL347,$AR$4)</f>
        <v>0</v>
      </c>
      <c r="AS347" s="45">
        <f>COUNTIF(H347:AL347,"B")+COUNTIF(H347:AL347,"LV/B")*4/8+COUNTIF(H347:AL347,"B/2")*4/8</f>
        <v>0</v>
      </c>
      <c r="AT347" s="45">
        <f>COUNTIF(H347:AL347,"BL")+COUNTIF(H347:AL347,"LV/BL")*4/8+COUNTIF(H347:AL347,"BL/2")*4/8</f>
        <v>0</v>
      </c>
      <c r="AU347" s="45">
        <f>COUNTIF(H347:AL347,$AU$4)</f>
        <v>0</v>
      </c>
      <c r="AV347" s="45">
        <f>COUNTIF(H347:AL347,$AV$4)</f>
        <v>0</v>
      </c>
      <c r="AW347" s="45">
        <f>COUNTIF(H347:AL347,$AW$4)</f>
        <v>4</v>
      </c>
      <c r="AX347" s="45">
        <f>COUNTIF(H347:AL347,$AX$4)</f>
        <v>0</v>
      </c>
      <c r="AY347" s="45">
        <f>COUNTIF(H347:AL347,$AY$4)</f>
        <v>0</v>
      </c>
      <c r="AZ347" s="45">
        <f>COUNTIF(H347:AL347,$AZ$4)</f>
        <v>0</v>
      </c>
      <c r="BA347" s="45">
        <f>COUNTIF(H347:AL347,$BA$4)</f>
        <v>0</v>
      </c>
      <c r="BB347" s="45">
        <f>COUNTIF(H347:AL347,$BB$4)</f>
        <v>0</v>
      </c>
      <c r="BC347" s="45">
        <f>COUNTIF(H347:AL347,$BC$4)</f>
        <v>0</v>
      </c>
      <c r="BD347" s="45">
        <f>COUNTIF(H347:AL347,$BD$4)</f>
        <v>0</v>
      </c>
      <c r="BE347" s="45">
        <f>COUNTIF(H347:AL347,$BE$4)</f>
        <v>0</v>
      </c>
      <c r="BF347" s="45">
        <f>COUNTIF(H347:AL347,$BF$4)</f>
        <v>0</v>
      </c>
      <c r="BG347" s="60" t="str">
        <f>VLOOKUP(B347,[2]Analyse!$A$2:$N$255,6,0)</f>
        <v>病假</v>
      </c>
      <c r="BH347" s="60"/>
      <c r="BI347" s="54"/>
    </row>
    <row r="348" spans="1:61">
      <c r="A348" s="73"/>
      <c r="B348" s="21"/>
      <c r="C348" s="24"/>
      <c r="D348" s="24"/>
      <c r="E348" s="32"/>
      <c r="F348" s="21"/>
      <c r="G348" s="24"/>
      <c r="H348" s="49"/>
      <c r="I348" s="49"/>
      <c r="J348" s="49"/>
      <c r="K348" s="49">
        <v>5.5</v>
      </c>
      <c r="L348" s="49">
        <v>5.5</v>
      </c>
      <c r="M348" s="49">
        <v>5.5</v>
      </c>
      <c r="N348" s="18">
        <v>5.5</v>
      </c>
      <c r="O348" s="49">
        <v>5.5</v>
      </c>
      <c r="P348" s="49"/>
      <c r="Q348" s="49"/>
      <c r="R348" s="49"/>
      <c r="S348" s="49"/>
      <c r="T348" s="49"/>
      <c r="U348" s="18"/>
      <c r="V348" s="49"/>
      <c r="W348" s="49"/>
      <c r="X348" s="49"/>
      <c r="Y348" s="49"/>
      <c r="Z348" s="49"/>
      <c r="AA348" s="49"/>
      <c r="AB348" s="18"/>
      <c r="AC348" s="49"/>
      <c r="AD348" s="49"/>
      <c r="AE348" s="49"/>
      <c r="AF348" s="49"/>
      <c r="AG348" s="49"/>
      <c r="AH348" s="49"/>
      <c r="AI348" s="18"/>
      <c r="AJ348" s="68"/>
      <c r="AK348" s="68"/>
      <c r="AL348" s="68"/>
      <c r="AM348" s="46">
        <f>+SUM(H348:AL348)</f>
        <v>27.5</v>
      </c>
      <c r="AN348" s="46"/>
      <c r="AO348" s="46"/>
      <c r="AP348" s="48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54"/>
      <c r="BH348" s="60" t="str">
        <f>VLOOKUP(B347,[2]Analyse!$A$2:$N$255,5,0)</f>
        <v>GWSI-N</v>
      </c>
      <c r="BI348" s="54"/>
    </row>
    <row r="349" spans="1:61">
      <c r="A349" s="72">
        <v>173</v>
      </c>
      <c r="B349" s="26" t="s">
        <v>573</v>
      </c>
      <c r="C349" s="26" t="s">
        <v>36</v>
      </c>
      <c r="D349" s="27" t="s">
        <v>37</v>
      </c>
      <c r="E349" s="32" t="str">
        <f>VLOOKUP(B349,[1]Sheet1!$B$5:$I$226,7,0)</f>
        <v>2019/10/03</v>
      </c>
      <c r="F349" s="21" t="s">
        <v>579</v>
      </c>
      <c r="G349" s="26" t="s">
        <v>407</v>
      </c>
      <c r="H349" s="49" t="s">
        <v>848</v>
      </c>
      <c r="I349" s="49" t="s">
        <v>848</v>
      </c>
      <c r="J349" s="49" t="s">
        <v>848</v>
      </c>
      <c r="K349" s="49" t="s">
        <v>861</v>
      </c>
      <c r="L349" s="49" t="s">
        <v>870</v>
      </c>
      <c r="M349" s="49" t="s">
        <v>870</v>
      </c>
      <c r="N349" s="18" t="s">
        <v>875</v>
      </c>
      <c r="O349" s="49" t="s">
        <v>870</v>
      </c>
      <c r="P349" s="49" t="s">
        <v>878</v>
      </c>
      <c r="Q349" s="49" t="s">
        <v>878</v>
      </c>
      <c r="R349" s="49" t="s">
        <v>878</v>
      </c>
      <c r="S349" s="49" t="s">
        <v>878</v>
      </c>
      <c r="T349" s="49" t="s">
        <v>889</v>
      </c>
      <c r="U349" s="18" t="s">
        <v>896</v>
      </c>
      <c r="V349" s="49" t="s">
        <v>900</v>
      </c>
      <c r="W349" s="49" t="s">
        <v>900</v>
      </c>
      <c r="X349" s="49" t="s">
        <v>900</v>
      </c>
      <c r="Y349" s="49" t="s">
        <v>909</v>
      </c>
      <c r="Z349" s="49" t="s">
        <v>909</v>
      </c>
      <c r="AA349" s="49" t="s">
        <v>919</v>
      </c>
      <c r="AB349" s="18" t="s">
        <v>925</v>
      </c>
      <c r="AC349" s="49" t="s">
        <v>919</v>
      </c>
      <c r="AD349" s="49" t="s">
        <v>919</v>
      </c>
      <c r="AE349" s="49" t="s">
        <v>919</v>
      </c>
      <c r="AF349" s="49" t="s">
        <v>930</v>
      </c>
      <c r="AG349" s="49" t="s">
        <v>930</v>
      </c>
      <c r="AH349" s="49" t="s">
        <v>930</v>
      </c>
      <c r="AI349" s="18" t="s">
        <v>936</v>
      </c>
      <c r="AJ349" s="68" t="s">
        <v>941</v>
      </c>
      <c r="AK349" s="68"/>
      <c r="AL349" s="68"/>
      <c r="AM349" s="45">
        <f>ROUND(SUM(H349:AL349),2)</f>
        <v>0</v>
      </c>
      <c r="AN349" s="45">
        <f>COUNTIF(H349:AL349,"F")+COUNTIF(H349:AL349,"LV/F")*4/8+COUNTIF(H349:AL349,"F/2")*4/8</f>
        <v>0</v>
      </c>
      <c r="AO349" s="45">
        <f>COUNTIF(H349:AL349,"O")+COUNTIF(H349:AL349,"LV/O")*4/8+COUNTIF(H349:AL349,"O/2")*4/8</f>
        <v>0</v>
      </c>
      <c r="AP349" s="45">
        <f>COUNTIF(H349:AL349,$AP$4)</f>
        <v>25</v>
      </c>
      <c r="AQ349" s="45">
        <f>COUNTIF(H349:AL349,$AQ$4)</f>
        <v>0</v>
      </c>
      <c r="AR349" s="45">
        <f>COUNTIF(H349:AL349,$AR$4)</f>
        <v>0</v>
      </c>
      <c r="AS349" s="45">
        <f>COUNTIF(H349:AL349,"B")+COUNTIF(H349:AL349,"LV/B")*4/8+COUNTIF(H349:AL349,"B/2")*4/8</f>
        <v>0</v>
      </c>
      <c r="AT349" s="45">
        <f>COUNTIF(H349:AL349,"BL")+COUNTIF(H349:AL349,"LV/BL")*4/8+COUNTIF(H349:AL349,"BL/2")*4/8</f>
        <v>0</v>
      </c>
      <c r="AU349" s="45">
        <f>COUNTIF(H349:AL349,$AU$4)</f>
        <v>0</v>
      </c>
      <c r="AV349" s="45">
        <f>COUNTIF(H349:AL349,$AV$4)</f>
        <v>0</v>
      </c>
      <c r="AW349" s="45">
        <f>COUNTIF(H349:AL349,$AW$4)</f>
        <v>4</v>
      </c>
      <c r="AX349" s="45">
        <f>COUNTIF(H349:AL349,$AX$4)</f>
        <v>0</v>
      </c>
      <c r="AY349" s="45">
        <f>COUNTIF(H349:AL349,$AY$4)</f>
        <v>0</v>
      </c>
      <c r="AZ349" s="45">
        <f>COUNTIF(H349:AL349,$AZ$4)</f>
        <v>0</v>
      </c>
      <c r="BA349" s="45">
        <f>COUNTIF(H349:AL349,$BA$4)</f>
        <v>0</v>
      </c>
      <c r="BB349" s="45">
        <f>COUNTIF(H349:AL349,$BB$4)</f>
        <v>0</v>
      </c>
      <c r="BC349" s="45">
        <f>COUNTIF(H349:AL349,$BC$4)</f>
        <v>0</v>
      </c>
      <c r="BD349" s="45">
        <f>COUNTIF(H349:AL349,$BD$4)</f>
        <v>0</v>
      </c>
      <c r="BE349" s="45">
        <f>COUNTIF(H349:AL349,$BE$4)</f>
        <v>0</v>
      </c>
      <c r="BF349" s="45">
        <f>COUNTIF(H349:AL349,$BF$4)</f>
        <v>0</v>
      </c>
      <c r="BG349" s="60" t="str">
        <f>VLOOKUP(B349,[2]Analyse!$A$2:$N$255,6,0)</f>
        <v>正常</v>
      </c>
      <c r="BH349" s="60"/>
      <c r="BI349" s="54"/>
    </row>
    <row r="350" spans="1:61">
      <c r="A350" s="73"/>
      <c r="B350" s="21"/>
      <c r="C350" s="24"/>
      <c r="D350" s="24"/>
      <c r="E350" s="32"/>
      <c r="F350" s="24"/>
      <c r="G350" s="24"/>
      <c r="H350" s="49"/>
      <c r="I350" s="49"/>
      <c r="J350" s="49"/>
      <c r="K350" s="49"/>
      <c r="L350" s="49"/>
      <c r="M350" s="49"/>
      <c r="N350" s="18"/>
      <c r="O350" s="49"/>
      <c r="P350" s="49"/>
      <c r="Q350" s="49"/>
      <c r="R350" s="49"/>
      <c r="S350" s="49"/>
      <c r="T350" s="49"/>
      <c r="U350" s="18"/>
      <c r="V350" s="49"/>
      <c r="W350" s="49"/>
      <c r="X350" s="49"/>
      <c r="Y350" s="49"/>
      <c r="Z350" s="49"/>
      <c r="AA350" s="49"/>
      <c r="AB350" s="18"/>
      <c r="AC350" s="49"/>
      <c r="AD350" s="49"/>
      <c r="AE350" s="49"/>
      <c r="AF350" s="49"/>
      <c r="AG350" s="49"/>
      <c r="AH350" s="49"/>
      <c r="AI350" s="18"/>
      <c r="AJ350" s="68"/>
      <c r="AK350" s="68"/>
      <c r="AL350" s="68"/>
      <c r="AM350" s="46">
        <f>+SUM(H350:AL350)</f>
        <v>0</v>
      </c>
      <c r="AN350" s="46"/>
      <c r="AO350" s="46"/>
      <c r="AP350" s="48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54"/>
      <c r="BH350" s="60" t="str">
        <f>VLOOKUP(B349,[2]Analyse!$A$2:$N$255,5,0)</f>
        <v>隨縣班</v>
      </c>
      <c r="BI350" s="54"/>
    </row>
    <row r="351" spans="1:61">
      <c r="A351" s="72">
        <v>174</v>
      </c>
      <c r="B351" s="21" t="s">
        <v>408</v>
      </c>
      <c r="C351" s="21" t="s">
        <v>36</v>
      </c>
      <c r="D351" s="21" t="s">
        <v>37</v>
      </c>
      <c r="E351" s="32" t="str">
        <f>VLOOKUP(B351,[1]Sheet1!$B$5:$I$226,7,0)</f>
        <v>2019/10/05</v>
      </c>
      <c r="F351" s="21" t="s">
        <v>409</v>
      </c>
      <c r="G351" s="22" t="s">
        <v>560</v>
      </c>
      <c r="H351" s="49" t="s">
        <v>854</v>
      </c>
      <c r="I351" s="49" t="s">
        <v>848</v>
      </c>
      <c r="J351" s="49" t="s">
        <v>848</v>
      </c>
      <c r="K351" s="49" t="s">
        <v>861</v>
      </c>
      <c r="L351" s="49" t="s">
        <v>870</v>
      </c>
      <c r="M351" s="49" t="s">
        <v>875</v>
      </c>
      <c r="N351" s="18" t="s">
        <v>870</v>
      </c>
      <c r="O351" s="49" t="s">
        <v>870</v>
      </c>
      <c r="P351" s="49" t="s">
        <v>878</v>
      </c>
      <c r="Q351" s="49" t="s">
        <v>878</v>
      </c>
      <c r="R351" s="49" t="s">
        <v>878</v>
      </c>
      <c r="S351" s="49" t="s">
        <v>878</v>
      </c>
      <c r="T351" s="49" t="s">
        <v>896</v>
      </c>
      <c r="U351" s="18" t="s">
        <v>889</v>
      </c>
      <c r="V351" s="49" t="s">
        <v>901</v>
      </c>
      <c r="W351" s="49" t="s">
        <v>900</v>
      </c>
      <c r="X351" s="49" t="s">
        <v>900</v>
      </c>
      <c r="Y351" s="49" t="s">
        <v>909</v>
      </c>
      <c r="Z351" s="49" t="s">
        <v>909</v>
      </c>
      <c r="AA351" s="49" t="s">
        <v>925</v>
      </c>
      <c r="AB351" s="18" t="s">
        <v>919</v>
      </c>
      <c r="AC351" s="49" t="s">
        <v>918</v>
      </c>
      <c r="AD351" s="49" t="s">
        <v>919</v>
      </c>
      <c r="AE351" s="49" t="s">
        <v>919</v>
      </c>
      <c r="AF351" s="49" t="s">
        <v>930</v>
      </c>
      <c r="AG351" s="49" t="s">
        <v>930</v>
      </c>
      <c r="AH351" s="49" t="s">
        <v>936</v>
      </c>
      <c r="AI351" s="18" t="s">
        <v>930</v>
      </c>
      <c r="AJ351" s="68" t="s">
        <v>941</v>
      </c>
      <c r="AK351" s="68"/>
      <c r="AL351" s="68"/>
      <c r="AM351" s="45">
        <f>ROUND(SUM(H351:AL351),2)</f>
        <v>0</v>
      </c>
      <c r="AN351" s="45">
        <f>COUNTIF(H351:AL351,"F")+COUNTIF(H351:AL351,"LV/F")*4/8+COUNTIF(H351:AL351,"F/2")*4/8</f>
        <v>1.5</v>
      </c>
      <c r="AO351" s="45">
        <f>COUNTIF(H351:AL351,"O")+COUNTIF(H351:AL351,"LV/O")*4/8+COUNTIF(H351:AL351,"O/2")*4/8</f>
        <v>0</v>
      </c>
      <c r="AP351" s="45">
        <f>COUNTIF(H351:AL351,$AP$4)+4/8</f>
        <v>22.5</v>
      </c>
      <c r="AQ351" s="45">
        <f>COUNTIF(H351:AL351,$AQ$4)</f>
        <v>0</v>
      </c>
      <c r="AR351" s="45">
        <f>COUNTIF(H351:AL351,$AR$4)</f>
        <v>0</v>
      </c>
      <c r="AS351" s="45">
        <f>COUNTIF(H351:AL351,"B")+COUNTIF(H351:AL351,"LV/B")*4/8+COUNTIF(H351:AL351,"B/2")*4/8</f>
        <v>0</v>
      </c>
      <c r="AT351" s="45">
        <f>COUNTIF(H351:AL351,"BL")+COUNTIF(H351:AL351,"LV/BL")*4/8+COUNTIF(H351:AL351,"BL/2")*4/8</f>
        <v>1</v>
      </c>
      <c r="AU351" s="45">
        <f>COUNTIF(H351:AL351,$AU$4)</f>
        <v>0</v>
      </c>
      <c r="AV351" s="45">
        <f>COUNTIF(H351:AL351,$AV$4)</f>
        <v>0</v>
      </c>
      <c r="AW351" s="45">
        <f>COUNTIF(H351:AL351,$AW$4)</f>
        <v>4</v>
      </c>
      <c r="AX351" s="45">
        <f>COUNTIF(H351:AL351,$AX$4)</f>
        <v>0</v>
      </c>
      <c r="AY351" s="45">
        <f>COUNTIF(H351:AL351,$AY$4)</f>
        <v>0</v>
      </c>
      <c r="AZ351" s="45">
        <f>COUNTIF(H351:AL351,$AZ$4)</f>
        <v>0</v>
      </c>
      <c r="BA351" s="45">
        <f>COUNTIF(H351:AL351,$BA$4)</f>
        <v>0</v>
      </c>
      <c r="BB351" s="45">
        <f>COUNTIF(H351:AL351,$BB$4)</f>
        <v>0</v>
      </c>
      <c r="BC351" s="45">
        <f>COUNTIF(H351:AL351,$BC$4)</f>
        <v>0</v>
      </c>
      <c r="BD351" s="45">
        <f>COUNTIF(H351:AL351,$BD$4)</f>
        <v>0</v>
      </c>
      <c r="BE351" s="45">
        <f>COUNTIF(H351:AL351,$BE$4)</f>
        <v>0</v>
      </c>
      <c r="BF351" s="45">
        <f>COUNTIF(H351:AL351,$BF$4)</f>
        <v>0</v>
      </c>
      <c r="BG351" s="60" t="str">
        <f>VLOOKUP(B351,[2]Analyse!$A$2:$N$255,6,0)</f>
        <v>正常</v>
      </c>
      <c r="BH351" s="60"/>
      <c r="BI351" s="54"/>
    </row>
    <row r="352" spans="1:61">
      <c r="A352" s="73"/>
      <c r="B352" s="21"/>
      <c r="C352" s="24"/>
      <c r="D352" s="24"/>
      <c r="E352" s="32"/>
      <c r="F352" s="24"/>
      <c r="G352" s="24"/>
      <c r="H352" s="49"/>
      <c r="I352" s="49"/>
      <c r="J352" s="49"/>
      <c r="K352" s="49"/>
      <c r="L352" s="49"/>
      <c r="M352" s="49"/>
      <c r="N352" s="18"/>
      <c r="O352" s="49"/>
      <c r="P352" s="49"/>
      <c r="Q352" s="49"/>
      <c r="R352" s="49"/>
      <c r="S352" s="49"/>
      <c r="T352" s="49"/>
      <c r="U352" s="18"/>
      <c r="V352" s="49"/>
      <c r="W352" s="49"/>
      <c r="X352" s="49"/>
      <c r="Y352" s="49"/>
      <c r="Z352" s="49"/>
      <c r="AA352" s="49"/>
      <c r="AB352" s="18"/>
      <c r="AC352" s="49"/>
      <c r="AD352" s="49"/>
      <c r="AE352" s="49"/>
      <c r="AF352" s="49"/>
      <c r="AG352" s="49"/>
      <c r="AH352" s="49"/>
      <c r="AI352" s="18"/>
      <c r="AJ352" s="68"/>
      <c r="AK352" s="68"/>
      <c r="AL352" s="68"/>
      <c r="AM352" s="46">
        <f>+SUM(H352:AL352)</f>
        <v>0</v>
      </c>
      <c r="AN352" s="46"/>
      <c r="AO352" s="46"/>
      <c r="AP352" s="48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54"/>
      <c r="BH352" s="60" t="str">
        <f>VLOOKUP(B351,[2]Analyse!$A$2:$N$255,5,0)</f>
        <v>GWSI-D</v>
      </c>
      <c r="BI352" s="54"/>
    </row>
    <row r="353" spans="1:61">
      <c r="A353" s="72">
        <v>175</v>
      </c>
      <c r="B353" s="21" t="s">
        <v>410</v>
      </c>
      <c r="C353" s="21" t="s">
        <v>36</v>
      </c>
      <c r="D353" s="21" t="s">
        <v>37</v>
      </c>
      <c r="E353" s="32" t="str">
        <f>VLOOKUP(B353,[1]Sheet1!$B$5:$I$226,7,0)</f>
        <v>2019/10/19</v>
      </c>
      <c r="F353" s="21" t="s">
        <v>411</v>
      </c>
      <c r="G353" s="22" t="s">
        <v>561</v>
      </c>
      <c r="H353" s="49" t="s">
        <v>848</v>
      </c>
      <c r="I353" s="49" t="s">
        <v>848</v>
      </c>
      <c r="J353" s="49" t="s">
        <v>848</v>
      </c>
      <c r="K353" s="49" t="s">
        <v>861</v>
      </c>
      <c r="L353" s="49" t="s">
        <v>870</v>
      </c>
      <c r="M353" s="49" t="s">
        <v>870</v>
      </c>
      <c r="N353" s="18" t="s">
        <v>875</v>
      </c>
      <c r="O353" s="49" t="s">
        <v>870</v>
      </c>
      <c r="P353" s="49" t="s">
        <v>878</v>
      </c>
      <c r="Q353" s="49" t="s">
        <v>878</v>
      </c>
      <c r="R353" s="49" t="s">
        <v>878</v>
      </c>
      <c r="S353" s="49" t="s">
        <v>878</v>
      </c>
      <c r="T353" s="49" t="s">
        <v>889</v>
      </c>
      <c r="U353" s="18" t="s">
        <v>896</v>
      </c>
      <c r="V353" s="49" t="s">
        <v>900</v>
      </c>
      <c r="W353" s="49" t="s">
        <v>899</v>
      </c>
      <c r="X353" s="49" t="s">
        <v>899</v>
      </c>
      <c r="Y353" s="49" t="s">
        <v>909</v>
      </c>
      <c r="Z353" s="49" t="s">
        <v>909</v>
      </c>
      <c r="AA353" s="49" t="s">
        <v>919</v>
      </c>
      <c r="AB353" s="18" t="s">
        <v>925</v>
      </c>
      <c r="AC353" s="49" t="s">
        <v>919</v>
      </c>
      <c r="AD353" s="49" t="s">
        <v>919</v>
      </c>
      <c r="AE353" s="49" t="s">
        <v>918</v>
      </c>
      <c r="AF353" s="49" t="s">
        <v>930</v>
      </c>
      <c r="AG353" s="49" t="s">
        <v>930</v>
      </c>
      <c r="AH353" s="49" t="s">
        <v>931</v>
      </c>
      <c r="AI353" s="18" t="s">
        <v>936</v>
      </c>
      <c r="AJ353" s="68" t="s">
        <v>941</v>
      </c>
      <c r="AK353" s="68"/>
      <c r="AL353" s="68"/>
      <c r="AM353" s="45">
        <f>ROUND(SUM(H353:AL353),2)</f>
        <v>0</v>
      </c>
      <c r="AN353" s="45">
        <f>COUNTIF(H353:AL353,"F")+COUNTIF(H353:AL353,"LV/F")*4/8+COUNTIF(H353:AL353,"F/2")*4/8</f>
        <v>2.5</v>
      </c>
      <c r="AO353" s="45">
        <f>COUNTIF(H353:AL353,"O")+COUNTIF(H353:AL353,"LV/O")*4/8+COUNTIF(H353:AL353,"O/2")*4/8</f>
        <v>0</v>
      </c>
      <c r="AP353" s="45">
        <f>COUNTIF(H353:AL353,$AP$4)+4/8+4/8+4/8</f>
        <v>22.5</v>
      </c>
      <c r="AQ353" s="45">
        <f>COUNTIF(H353:AL353,$AQ$4)</f>
        <v>0</v>
      </c>
      <c r="AR353" s="45">
        <f>COUNTIF(H353:AL353,$AR$4)</f>
        <v>0</v>
      </c>
      <c r="AS353" s="45">
        <f>COUNTIF(H353:AL353,"B")+COUNTIF(H353:AL353,"LV/B")*4/8+COUNTIF(H353:AL353,"B/2")*4/8</f>
        <v>0</v>
      </c>
      <c r="AT353" s="45">
        <f>COUNTIF(H353:AL353,"BL")+COUNTIF(H353:AL353,"LV/BL")*4/8+COUNTIF(H353:AL353,"BL/2")*4/8</f>
        <v>0</v>
      </c>
      <c r="AU353" s="45">
        <f>COUNTIF(H353:AL353,$AU$4)</f>
        <v>0</v>
      </c>
      <c r="AV353" s="45">
        <f>COUNTIF(H353:AL353,$AV$4)</f>
        <v>0</v>
      </c>
      <c r="AW353" s="45">
        <f>COUNTIF(H353:AL353,$AW$4)</f>
        <v>4</v>
      </c>
      <c r="AX353" s="45">
        <f>COUNTIF(H353:AL353,$AX$4)</f>
        <v>0</v>
      </c>
      <c r="AY353" s="45">
        <f>COUNTIF(H353:AL353,$AY$4)</f>
        <v>0</v>
      </c>
      <c r="AZ353" s="45">
        <f>COUNTIF(H353:AL353,$AZ$4)</f>
        <v>0</v>
      </c>
      <c r="BA353" s="45">
        <f>COUNTIF(H353:AL353,$BA$4)</f>
        <v>0</v>
      </c>
      <c r="BB353" s="45">
        <f>COUNTIF(H353:AL353,$BB$4)</f>
        <v>0</v>
      </c>
      <c r="BC353" s="45">
        <f>COUNTIF(H353:AL353,$BC$4)</f>
        <v>0</v>
      </c>
      <c r="BD353" s="45">
        <f>COUNTIF(H353:AL353,$BD$4)</f>
        <v>0</v>
      </c>
      <c r="BE353" s="45">
        <f>COUNTIF(H353:AL353,$BE$4)</f>
        <v>0</v>
      </c>
      <c r="BF353" s="45">
        <f>COUNTIF(H353:AL353,$BF$4)</f>
        <v>0</v>
      </c>
      <c r="BG353" s="60" t="str">
        <f>VLOOKUP(B353,[2]Analyse!$A$2:$N$255,6,0)</f>
        <v>正常</v>
      </c>
      <c r="BH353" s="60"/>
      <c r="BI353" s="54"/>
    </row>
    <row r="354" spans="1:61">
      <c r="A354" s="73"/>
      <c r="B354" s="21"/>
      <c r="C354" s="24"/>
      <c r="D354" s="24"/>
      <c r="E354" s="32"/>
      <c r="F354" s="24"/>
      <c r="G354" s="24"/>
      <c r="H354" s="49"/>
      <c r="I354" s="49"/>
      <c r="J354" s="49"/>
      <c r="K354" s="49"/>
      <c r="L354" s="49"/>
      <c r="M354" s="49"/>
      <c r="N354" s="18"/>
      <c r="O354" s="49"/>
      <c r="P354" s="49"/>
      <c r="Q354" s="49"/>
      <c r="R354" s="49"/>
      <c r="S354" s="49"/>
      <c r="T354" s="49"/>
      <c r="U354" s="18"/>
      <c r="V354" s="49"/>
      <c r="W354" s="49"/>
      <c r="X354" s="49"/>
      <c r="Y354" s="49"/>
      <c r="Z354" s="49"/>
      <c r="AA354" s="49"/>
      <c r="AB354" s="18"/>
      <c r="AC354" s="49"/>
      <c r="AD354" s="49"/>
      <c r="AE354" s="49"/>
      <c r="AF354" s="49"/>
      <c r="AG354" s="49"/>
      <c r="AH354" s="49"/>
      <c r="AI354" s="18"/>
      <c r="AJ354" s="68"/>
      <c r="AK354" s="68"/>
      <c r="AL354" s="68"/>
      <c r="AM354" s="46">
        <f>+SUM(H354:AL354)</f>
        <v>0</v>
      </c>
      <c r="AN354" s="46"/>
      <c r="AO354" s="46"/>
      <c r="AP354" s="48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54"/>
      <c r="BH354" s="60" t="str">
        <f>VLOOKUP(B353,[2]Analyse!$A$2:$N$255,5,0)</f>
        <v>GWOA-D</v>
      </c>
      <c r="BI354" s="54"/>
    </row>
    <row r="355" spans="1:61">
      <c r="A355" s="72">
        <v>176</v>
      </c>
      <c r="B355" s="21" t="s">
        <v>412</v>
      </c>
      <c r="C355" s="21" t="s">
        <v>36</v>
      </c>
      <c r="D355" s="21" t="s">
        <v>37</v>
      </c>
      <c r="E355" s="32" t="str">
        <f>VLOOKUP(B355,[1]Sheet1!$B$5:$I$226,7,0)</f>
        <v>2019/10/25</v>
      </c>
      <c r="F355" s="21" t="s">
        <v>413</v>
      </c>
      <c r="G355" s="22" t="s">
        <v>562</v>
      </c>
      <c r="H355" s="49" t="s">
        <v>848</v>
      </c>
      <c r="I355" s="49" t="s">
        <v>855</v>
      </c>
      <c r="J355" s="49" t="s">
        <v>848</v>
      </c>
      <c r="K355" s="49" t="s">
        <v>861</v>
      </c>
      <c r="L355" s="49" t="s">
        <v>870</v>
      </c>
      <c r="M355" s="49" t="s">
        <v>870</v>
      </c>
      <c r="N355" s="18" t="s">
        <v>870</v>
      </c>
      <c r="O355" s="49" t="s">
        <v>870</v>
      </c>
      <c r="P355" s="49" t="s">
        <v>884</v>
      </c>
      <c r="Q355" s="49" t="s">
        <v>878</v>
      </c>
      <c r="R355" s="49" t="s">
        <v>878</v>
      </c>
      <c r="S355" s="49" t="s">
        <v>878</v>
      </c>
      <c r="T355" s="49" t="s">
        <v>889</v>
      </c>
      <c r="U355" s="18" t="s">
        <v>889</v>
      </c>
      <c r="V355" s="49" t="s">
        <v>901</v>
      </c>
      <c r="W355" s="49" t="s">
        <v>906</v>
      </c>
      <c r="X355" s="49" t="s">
        <v>900</v>
      </c>
      <c r="Y355" s="49" t="s">
        <v>909</v>
      </c>
      <c r="Z355" s="49" t="s">
        <v>909</v>
      </c>
      <c r="AA355" s="49" t="s">
        <v>919</v>
      </c>
      <c r="AB355" s="18" t="s">
        <v>919</v>
      </c>
      <c r="AC355" s="49" t="s">
        <v>919</v>
      </c>
      <c r="AD355" s="49" t="s">
        <v>925</v>
      </c>
      <c r="AE355" s="49" t="s">
        <v>919</v>
      </c>
      <c r="AF355" s="49" t="s">
        <v>930</v>
      </c>
      <c r="AG355" s="49" t="s">
        <v>930</v>
      </c>
      <c r="AH355" s="49" t="s">
        <v>930</v>
      </c>
      <c r="AI355" s="18" t="s">
        <v>930</v>
      </c>
      <c r="AJ355" s="68" t="s">
        <v>941</v>
      </c>
      <c r="AK355" s="68"/>
      <c r="AL355" s="68"/>
      <c r="AM355" s="45">
        <f>ROUND(SUM(H355:AL355),2)</f>
        <v>0</v>
      </c>
      <c r="AN355" s="45">
        <f>COUNTIF(H355:AL355,"F")+COUNTIF(H355:AL355,"LV/F")*4/8+COUNTIF(H355:AL355,"F/2")*4/8</f>
        <v>1</v>
      </c>
      <c r="AO355" s="45">
        <f>COUNTIF(H355:AL355,"O")+COUNTIF(H355:AL355,"LV/O")*4/8+COUNTIF(H355:AL355,"O/2")*4/8</f>
        <v>0</v>
      </c>
      <c r="AP355" s="45">
        <f>COUNTIF(H355:AL355,$AP$4)</f>
        <v>24</v>
      </c>
      <c r="AQ355" s="45">
        <f>COUNTIF(H355:AL355,$AQ$4)</f>
        <v>0</v>
      </c>
      <c r="AR355" s="45">
        <f>COUNTIF(H355:AL355,$AR$4)</f>
        <v>0</v>
      </c>
      <c r="AS355" s="45">
        <f>COUNTIF(H355:AL355,"B")+COUNTIF(H355:AL355,"LV/B")*4/8+COUNTIF(H355:AL355,"B/2")*4/8</f>
        <v>0</v>
      </c>
      <c r="AT355" s="45">
        <f>COUNTIF(H355:AL355,"BL")+COUNTIF(H355:AL355,"LV/BL")*4/8+COUNTIF(H355:AL355,"BL/2")*4/8</f>
        <v>0</v>
      </c>
      <c r="AU355" s="45">
        <f>COUNTIF(H355:AL355,$AU$4)</f>
        <v>0</v>
      </c>
      <c r="AV355" s="45">
        <f>COUNTIF(H355:AL355,$AV$4)</f>
        <v>0</v>
      </c>
      <c r="AW355" s="45">
        <f>COUNTIF(H355:AL355,$AW$4)</f>
        <v>4</v>
      </c>
      <c r="AX355" s="45">
        <f>COUNTIF(H355:AL355,$AX$4)</f>
        <v>0</v>
      </c>
      <c r="AY355" s="45">
        <f>COUNTIF(H355:AL355,$AY$4)</f>
        <v>0</v>
      </c>
      <c r="AZ355" s="45">
        <f>COUNTIF(H355:AL355,$AZ$4)</f>
        <v>0</v>
      </c>
      <c r="BA355" s="45">
        <f>COUNTIF(H355:AL355,$BA$4)</f>
        <v>0</v>
      </c>
      <c r="BB355" s="45">
        <f>COUNTIF(H355:AL355,$BB$4)</f>
        <v>0</v>
      </c>
      <c r="BC355" s="45">
        <f>COUNTIF(H355:AL355,$BC$4)</f>
        <v>0</v>
      </c>
      <c r="BD355" s="45">
        <f>COUNTIF(H355:AL355,$BD$4)</f>
        <v>0</v>
      </c>
      <c r="BE355" s="45">
        <f>COUNTIF(H355:AL355,$BE$4)</f>
        <v>0</v>
      </c>
      <c r="BF355" s="45">
        <f>COUNTIF(H355:AL355,$BF$4)</f>
        <v>0</v>
      </c>
      <c r="BG355" s="60" t="str">
        <f>VLOOKUP(B355,[2]Analyse!$A$2:$N$255,6,0)</f>
        <v>正常</v>
      </c>
      <c r="BH355" s="60"/>
      <c r="BI355" s="54"/>
    </row>
    <row r="356" spans="1:61">
      <c r="A356" s="73"/>
      <c r="B356" s="21"/>
      <c r="C356" s="24"/>
      <c r="D356" s="24"/>
      <c r="E356" s="32"/>
      <c r="F356" s="24"/>
      <c r="G356" s="24"/>
      <c r="H356" s="49">
        <v>5.5</v>
      </c>
      <c r="I356" s="49"/>
      <c r="J356" s="49">
        <v>5.5</v>
      </c>
      <c r="K356" s="49">
        <v>5.5</v>
      </c>
      <c r="L356" s="49">
        <v>5.5</v>
      </c>
      <c r="M356" s="49">
        <v>5.5</v>
      </c>
      <c r="N356" s="18">
        <v>5.5</v>
      </c>
      <c r="O356" s="49">
        <v>5.5</v>
      </c>
      <c r="P356" s="49"/>
      <c r="Q356" s="49">
        <v>5.5</v>
      </c>
      <c r="R356" s="49">
        <v>5.5</v>
      </c>
      <c r="S356" s="49">
        <v>5.5</v>
      </c>
      <c r="T356" s="49">
        <v>5.5</v>
      </c>
      <c r="U356" s="18">
        <v>5.5</v>
      </c>
      <c r="V356" s="49"/>
      <c r="W356" s="49"/>
      <c r="X356" s="49">
        <v>5.5</v>
      </c>
      <c r="Y356" s="49">
        <v>5.5</v>
      </c>
      <c r="Z356" s="49">
        <v>5.5</v>
      </c>
      <c r="AA356" s="49">
        <v>5.5</v>
      </c>
      <c r="AB356" s="18">
        <v>5.5</v>
      </c>
      <c r="AC356" s="49">
        <v>5.5</v>
      </c>
      <c r="AD356" s="49"/>
      <c r="AE356" s="49">
        <v>5.5</v>
      </c>
      <c r="AF356" s="49">
        <v>5.5</v>
      </c>
      <c r="AG356" s="49">
        <v>5.5</v>
      </c>
      <c r="AH356" s="49">
        <v>5.5</v>
      </c>
      <c r="AI356" s="18">
        <v>5.5</v>
      </c>
      <c r="AJ356" s="68">
        <v>5.5</v>
      </c>
      <c r="AK356" s="68"/>
      <c r="AL356" s="68"/>
      <c r="AM356" s="46">
        <f>+SUM(H356:AL356)</f>
        <v>132</v>
      </c>
      <c r="AN356" s="46"/>
      <c r="AO356" s="46"/>
      <c r="AP356" s="48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54"/>
      <c r="BH356" s="60" t="str">
        <f>VLOOKUP(B355,[2]Analyse!$A$2:$N$255,5,0)</f>
        <v>N</v>
      </c>
      <c r="BI356" s="54"/>
    </row>
    <row r="357" spans="1:61">
      <c r="A357" s="72">
        <v>177</v>
      </c>
      <c r="B357" s="21" t="s">
        <v>795</v>
      </c>
      <c r="C357" s="21" t="s">
        <v>36</v>
      </c>
      <c r="D357" s="21" t="s">
        <v>37</v>
      </c>
      <c r="E357" s="32" t="str">
        <f>VLOOKUP(B357,[1]Sheet1!$B$5:$I$226,7,0)</f>
        <v>2019/01/14</v>
      </c>
      <c r="F357" s="21" t="s">
        <v>563</v>
      </c>
      <c r="G357" s="22" t="s">
        <v>564</v>
      </c>
      <c r="H357" s="49" t="s">
        <v>848</v>
      </c>
      <c r="I357" s="49" t="s">
        <v>848</v>
      </c>
      <c r="J357" s="49" t="s">
        <v>848</v>
      </c>
      <c r="K357" s="49" t="s">
        <v>861</v>
      </c>
      <c r="L357" s="49" t="s">
        <v>870</v>
      </c>
      <c r="M357" s="49" t="s">
        <v>870</v>
      </c>
      <c r="N357" s="18" t="s">
        <v>875</v>
      </c>
      <c r="O357" s="49" t="s">
        <v>869</v>
      </c>
      <c r="P357" s="49" t="s">
        <v>878</v>
      </c>
      <c r="Q357" s="49" t="s">
        <v>878</v>
      </c>
      <c r="R357" s="49" t="s">
        <v>878</v>
      </c>
      <c r="S357" s="49" t="s">
        <v>878</v>
      </c>
      <c r="T357" s="49" t="s">
        <v>889</v>
      </c>
      <c r="U357" s="18" t="s">
        <v>896</v>
      </c>
      <c r="V357" s="49" t="s">
        <v>900</v>
      </c>
      <c r="W357" s="49" t="s">
        <v>900</v>
      </c>
      <c r="X357" s="49" t="s">
        <v>900</v>
      </c>
      <c r="Y357" s="49" t="s">
        <v>909</v>
      </c>
      <c r="Z357" s="49" t="s">
        <v>909</v>
      </c>
      <c r="AA357" s="49" t="s">
        <v>919</v>
      </c>
      <c r="AB357" s="18" t="s">
        <v>925</v>
      </c>
      <c r="AC357" s="49" t="s">
        <v>919</v>
      </c>
      <c r="AD357" s="49" t="s">
        <v>919</v>
      </c>
      <c r="AE357" s="49" t="s">
        <v>920</v>
      </c>
      <c r="AF357" s="49" t="s">
        <v>930</v>
      </c>
      <c r="AG357" s="49" t="s">
        <v>930</v>
      </c>
      <c r="AH357" s="49" t="s">
        <v>930</v>
      </c>
      <c r="AI357" s="18" t="s">
        <v>936</v>
      </c>
      <c r="AJ357" s="68" t="s">
        <v>941</v>
      </c>
      <c r="AK357" s="68"/>
      <c r="AL357" s="68"/>
      <c r="AM357" s="45">
        <f>ROUND(SUM(H357:AL357),2)</f>
        <v>0</v>
      </c>
      <c r="AN357" s="45">
        <f>COUNTIF(H357:AL357,"F")+COUNTIF(H357:AL357,"LV/F")*4/8+COUNTIF(H357:AL357,"F/2")*4/8</f>
        <v>1.5</v>
      </c>
      <c r="AO357" s="45">
        <f>COUNTIF(H357:AL357,"O")+COUNTIF(H357:AL357,"LV/O")*4/8+COUNTIF(H357:AL357,"O/2")*4/8</f>
        <v>0</v>
      </c>
      <c r="AP357" s="45">
        <f>COUNTIF(H357:AL357,$AP$4)+4/8</f>
        <v>23.5</v>
      </c>
      <c r="AQ357" s="45">
        <f>COUNTIF(H357:AL357,$AQ$4)</f>
        <v>0</v>
      </c>
      <c r="AR357" s="45">
        <f>COUNTIF(H357:AL357,$AR$4)</f>
        <v>0</v>
      </c>
      <c r="AS357" s="45">
        <f>COUNTIF(H357:AL357,"B")+COUNTIF(H357:AL357,"LV/B")*4/8+COUNTIF(H357:AL357,"B/2")*4/8</f>
        <v>0</v>
      </c>
      <c r="AT357" s="45">
        <f>COUNTIF(H357:AL357,"BL")+COUNTIF(H357:AL357,"LV/BL")*4/8+COUNTIF(H357:AL357,"BL/2")*4/8</f>
        <v>0</v>
      </c>
      <c r="AU357" s="45">
        <f>COUNTIF(H357:AL357,$AU$4)</f>
        <v>0</v>
      </c>
      <c r="AV357" s="45">
        <f>COUNTIF(H357:AL357,$AV$4)</f>
        <v>0</v>
      </c>
      <c r="AW357" s="45">
        <f>COUNTIF(H357:AL357,$AW$4)</f>
        <v>4</v>
      </c>
      <c r="AX357" s="45">
        <f>COUNTIF(H357:AL357,$AX$4)</f>
        <v>0</v>
      </c>
      <c r="AY357" s="45">
        <f>COUNTIF(H357:AL357,$AY$4)</f>
        <v>0</v>
      </c>
      <c r="AZ357" s="45">
        <f>COUNTIF(H357:AL357,$AZ$4)</f>
        <v>0</v>
      </c>
      <c r="BA357" s="45">
        <f>COUNTIF(H357:AL357,$BA$4)</f>
        <v>0</v>
      </c>
      <c r="BB357" s="45">
        <f>COUNTIF(H357:AL357,$BB$4)</f>
        <v>0</v>
      </c>
      <c r="BC357" s="45">
        <f>COUNTIF(H357:AL357,$BC$4)</f>
        <v>0</v>
      </c>
      <c r="BD357" s="45">
        <f>COUNTIF(H357:AL357,$BD$4)</f>
        <v>0</v>
      </c>
      <c r="BE357" s="45">
        <f>COUNTIF(H357:AL357,$BE$4)</f>
        <v>0</v>
      </c>
      <c r="BF357" s="45">
        <f>COUNTIF(H357:AL357,$BF$4)</f>
        <v>0</v>
      </c>
      <c r="BG357" s="60" t="str">
        <f>VLOOKUP(B357,[2]Analyse!$A$2:$N$255,6,0)</f>
        <v>正常</v>
      </c>
      <c r="BH357" s="60"/>
      <c r="BI357" s="54"/>
    </row>
    <row r="358" spans="1:61">
      <c r="A358" s="73"/>
      <c r="B358" s="21"/>
      <c r="C358" s="24"/>
      <c r="D358" s="24"/>
      <c r="E358" s="32"/>
      <c r="F358" s="24"/>
      <c r="G358" s="24"/>
      <c r="H358" s="49"/>
      <c r="I358" s="49"/>
      <c r="J358" s="49"/>
      <c r="K358" s="49"/>
      <c r="L358" s="49"/>
      <c r="M358" s="49"/>
      <c r="N358" s="18"/>
      <c r="O358" s="49"/>
      <c r="P358" s="49"/>
      <c r="Q358" s="49"/>
      <c r="R358" s="49"/>
      <c r="S358" s="49"/>
      <c r="T358" s="49"/>
      <c r="U358" s="18"/>
      <c r="V358" s="49"/>
      <c r="W358" s="49"/>
      <c r="X358" s="49"/>
      <c r="Y358" s="49"/>
      <c r="Z358" s="49"/>
      <c r="AA358" s="49"/>
      <c r="AB358" s="18"/>
      <c r="AC358" s="49"/>
      <c r="AD358" s="49"/>
      <c r="AE358" s="49"/>
      <c r="AF358" s="49"/>
      <c r="AG358" s="49"/>
      <c r="AH358" s="49"/>
      <c r="AI358" s="18"/>
      <c r="AJ358" s="68"/>
      <c r="AK358" s="68"/>
      <c r="AL358" s="68"/>
      <c r="AM358" s="46">
        <f>+SUM(H358:AL358)</f>
        <v>0</v>
      </c>
      <c r="AN358" s="46"/>
      <c r="AO358" s="46"/>
      <c r="AP358" s="48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54"/>
      <c r="BH358" s="60" t="str">
        <f>VLOOKUP(B357,[2]Analyse!$A$2:$N$255,5,0)</f>
        <v>隨縣班</v>
      </c>
      <c r="BI358" s="54"/>
    </row>
    <row r="359" spans="1:61">
      <c r="A359" s="72">
        <v>178</v>
      </c>
      <c r="B359" s="21" t="s">
        <v>498</v>
      </c>
      <c r="C359" s="21" t="s">
        <v>36</v>
      </c>
      <c r="D359" s="21" t="s">
        <v>37</v>
      </c>
      <c r="E359" s="32" t="str">
        <f>VLOOKUP(B359,[1]Sheet1!$B$5:$I$226,7,0)</f>
        <v>2019/11/12</v>
      </c>
      <c r="F359" s="21" t="s">
        <v>565</v>
      </c>
      <c r="G359" s="22" t="s">
        <v>566</v>
      </c>
      <c r="H359" s="49" t="s">
        <v>855</v>
      </c>
      <c r="I359" s="49" t="s">
        <v>848</v>
      </c>
      <c r="J359" s="49" t="s">
        <v>848</v>
      </c>
      <c r="K359" s="49" t="s">
        <v>861</v>
      </c>
      <c r="L359" s="49" t="s">
        <v>870</v>
      </c>
      <c r="M359" s="49" t="s">
        <v>870</v>
      </c>
      <c r="N359" s="18" t="s">
        <v>870</v>
      </c>
      <c r="O359" s="49" t="s">
        <v>875</v>
      </c>
      <c r="P359" s="49" t="s">
        <v>878</v>
      </c>
      <c r="Q359" s="49" t="s">
        <v>878</v>
      </c>
      <c r="R359" s="49" t="s">
        <v>878</v>
      </c>
      <c r="S359" s="49" t="s">
        <v>878</v>
      </c>
      <c r="T359" s="49" t="s">
        <v>889</v>
      </c>
      <c r="U359" s="18" t="s">
        <v>889</v>
      </c>
      <c r="V359" s="49" t="s">
        <v>906</v>
      </c>
      <c r="W359" s="49" t="s">
        <v>900</v>
      </c>
      <c r="X359" s="49" t="s">
        <v>900</v>
      </c>
      <c r="Y359" s="49" t="s">
        <v>909</v>
      </c>
      <c r="Z359" s="49" t="s">
        <v>909</v>
      </c>
      <c r="AA359" s="49" t="s">
        <v>919</v>
      </c>
      <c r="AB359" s="18" t="s">
        <v>919</v>
      </c>
      <c r="AC359" s="49" t="s">
        <v>925</v>
      </c>
      <c r="AD359" s="49" t="s">
        <v>919</v>
      </c>
      <c r="AE359" s="49" t="s">
        <v>919</v>
      </c>
      <c r="AF359" s="49" t="s">
        <v>930</v>
      </c>
      <c r="AG359" s="49" t="s">
        <v>930</v>
      </c>
      <c r="AH359" s="49" t="s">
        <v>930</v>
      </c>
      <c r="AI359" s="18" t="s">
        <v>931</v>
      </c>
      <c r="AJ359" s="68" t="s">
        <v>948</v>
      </c>
      <c r="AK359" s="68"/>
      <c r="AL359" s="68"/>
      <c r="AM359" s="45">
        <f>ROUND(SUM(H359:AL359),2)</f>
        <v>0</v>
      </c>
      <c r="AN359" s="45">
        <f>COUNTIF(H359:AL359,"F")+COUNTIF(H359:AL359,"LV/F")*4/8+COUNTIF(H359:AL359,"F/2")*4/8</f>
        <v>1</v>
      </c>
      <c r="AO359" s="45">
        <f>COUNTIF(H359:AL359,"O")+COUNTIF(H359:AL359,"LV/O")*4/8+COUNTIF(H359:AL359,"O/2")*4/8</f>
        <v>0</v>
      </c>
      <c r="AP359" s="45">
        <f>COUNTIF(H359:AL359,$AP$4)</f>
        <v>23</v>
      </c>
      <c r="AQ359" s="45">
        <f>COUNTIF(H359:AL359,$AQ$4)</f>
        <v>0</v>
      </c>
      <c r="AR359" s="45">
        <f>COUNTIF(H359:AL359,$AR$4)</f>
        <v>0</v>
      </c>
      <c r="AS359" s="45">
        <f>COUNTIF(H359:AL359,"B")+COUNTIF(H359:AL359,"LV/B")*4/8+COUNTIF(H359:AL359,"B/2")*4/8</f>
        <v>0</v>
      </c>
      <c r="AT359" s="45">
        <f>COUNTIF(H359:AL359,"BL")+COUNTIF(H359:AL359,"LV/BL")*4/8+COUNTIF(H359:AL359,"BL/2")*4/8</f>
        <v>0</v>
      </c>
      <c r="AU359" s="45">
        <f>COUNTIF(H359:AL359,$AU$4)</f>
        <v>0</v>
      </c>
      <c r="AV359" s="45">
        <f>COUNTIF(H359:AL359,$AV$4)</f>
        <v>0</v>
      </c>
      <c r="AW359" s="45">
        <f>COUNTIF(H359:AL359,$AW$4)</f>
        <v>5</v>
      </c>
      <c r="AX359" s="45">
        <f>COUNTIF(H359:AL359,$AX$4)</f>
        <v>0</v>
      </c>
      <c r="AY359" s="45">
        <f>COUNTIF(H359:AL359,$AY$4)</f>
        <v>0</v>
      </c>
      <c r="AZ359" s="45">
        <f>COUNTIF(H359:AL359,$AZ$4)</f>
        <v>0</v>
      </c>
      <c r="BA359" s="45">
        <f>COUNTIF(H359:AL359,$BA$4)</f>
        <v>0</v>
      </c>
      <c r="BB359" s="45">
        <f>COUNTIF(H359:AL359,$BB$4)</f>
        <v>0</v>
      </c>
      <c r="BC359" s="45">
        <f>COUNTIF(H359:AL359,$BC$4)</f>
        <v>0</v>
      </c>
      <c r="BD359" s="45">
        <f>COUNTIF(H359:AL359,$BD$4)</f>
        <v>0</v>
      </c>
      <c r="BE359" s="45">
        <f>COUNTIF(H359:AL359,$BE$4)</f>
        <v>0</v>
      </c>
      <c r="BF359" s="45">
        <f>COUNTIF(H359:AL359,$BF$4)</f>
        <v>0</v>
      </c>
      <c r="BG359" s="60" t="str">
        <f>VLOOKUP(B359,[2]Analyse!$A$2:$N$255,6,0)</f>
        <v>輪班休息</v>
      </c>
      <c r="BH359" s="60"/>
      <c r="BI359" s="54"/>
    </row>
    <row r="360" spans="1:61">
      <c r="A360" s="73"/>
      <c r="B360" s="21"/>
      <c r="C360" s="24"/>
      <c r="D360" s="24"/>
      <c r="E360" s="32"/>
      <c r="F360" s="24"/>
      <c r="G360" s="24"/>
      <c r="H360" s="49"/>
      <c r="I360" s="49"/>
      <c r="J360" s="49"/>
      <c r="K360" s="49"/>
      <c r="L360" s="49"/>
      <c r="M360" s="49"/>
      <c r="N360" s="18"/>
      <c r="O360" s="49"/>
      <c r="P360" s="49"/>
      <c r="Q360" s="49"/>
      <c r="R360" s="49"/>
      <c r="S360" s="49"/>
      <c r="T360" s="49"/>
      <c r="U360" s="18"/>
      <c r="V360" s="49"/>
      <c r="W360" s="49"/>
      <c r="X360" s="49"/>
      <c r="Y360" s="49"/>
      <c r="Z360" s="49"/>
      <c r="AA360" s="49"/>
      <c r="AB360" s="18"/>
      <c r="AC360" s="49"/>
      <c r="AD360" s="49"/>
      <c r="AE360" s="49"/>
      <c r="AF360" s="49"/>
      <c r="AG360" s="49"/>
      <c r="AH360" s="49"/>
      <c r="AI360" s="18"/>
      <c r="AJ360" s="68"/>
      <c r="AK360" s="68"/>
      <c r="AL360" s="68"/>
      <c r="AM360" s="46">
        <f>+SUM(H360:AL360)</f>
        <v>0</v>
      </c>
      <c r="AN360" s="46"/>
      <c r="AO360" s="46"/>
      <c r="AP360" s="48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54"/>
      <c r="BH360" s="60" t="str">
        <f>VLOOKUP(B359,[2]Analyse!$A$2:$N$255,5,0)</f>
        <v>GWSI-D</v>
      </c>
      <c r="BI360" s="54"/>
    </row>
    <row r="361" spans="1:61">
      <c r="A361" s="72">
        <v>179</v>
      </c>
      <c r="B361" s="21" t="s">
        <v>499</v>
      </c>
      <c r="C361" s="21" t="s">
        <v>36</v>
      </c>
      <c r="D361" s="21" t="s">
        <v>37</v>
      </c>
      <c r="E361" s="32" t="str">
        <f>VLOOKUP(B361,[1]Sheet1!$B$5:$I$226,7,0)</f>
        <v>2019/09/19</v>
      </c>
      <c r="F361" s="21" t="s">
        <v>567</v>
      </c>
      <c r="G361" s="22" t="s">
        <v>568</v>
      </c>
      <c r="H361" s="49" t="s">
        <v>855</v>
      </c>
      <c r="I361" s="49" t="s">
        <v>848</v>
      </c>
      <c r="J361" s="49" t="s">
        <v>848</v>
      </c>
      <c r="K361" s="49" t="s">
        <v>861</v>
      </c>
      <c r="L361" s="49" t="s">
        <v>870</v>
      </c>
      <c r="M361" s="49" t="s">
        <v>870</v>
      </c>
      <c r="N361" s="18" t="s">
        <v>875</v>
      </c>
      <c r="O361" s="49" t="s">
        <v>870</v>
      </c>
      <c r="P361" s="49" t="s">
        <v>878</v>
      </c>
      <c r="Q361" s="49" t="s">
        <v>878</v>
      </c>
      <c r="R361" s="49" t="s">
        <v>878</v>
      </c>
      <c r="S361" s="49" t="s">
        <v>878</v>
      </c>
      <c r="T361" s="49" t="s">
        <v>889</v>
      </c>
      <c r="U361" s="18" t="s">
        <v>896</v>
      </c>
      <c r="V361" s="49" t="s">
        <v>900</v>
      </c>
      <c r="W361" s="49" t="s">
        <v>899</v>
      </c>
      <c r="X361" s="49" t="s">
        <v>900</v>
      </c>
      <c r="Y361" s="49" t="s">
        <v>909</v>
      </c>
      <c r="Z361" s="49" t="s">
        <v>910</v>
      </c>
      <c r="AA361" s="49" t="s">
        <v>919</v>
      </c>
      <c r="AB361" s="18" t="s">
        <v>925</v>
      </c>
      <c r="AC361" s="49" t="s">
        <v>919</v>
      </c>
      <c r="AD361" s="49" t="s">
        <v>919</v>
      </c>
      <c r="AE361" s="49" t="s">
        <v>919</v>
      </c>
      <c r="AF361" s="49" t="s">
        <v>930</v>
      </c>
      <c r="AG361" s="49" t="s">
        <v>930</v>
      </c>
      <c r="AH361" s="49" t="s">
        <v>930</v>
      </c>
      <c r="AI361" s="18" t="s">
        <v>936</v>
      </c>
      <c r="AJ361" s="68" t="s">
        <v>941</v>
      </c>
      <c r="AK361" s="68"/>
      <c r="AL361" s="68"/>
      <c r="AM361" s="45">
        <f>ROUND(SUM(H361:AL361),2)</f>
        <v>0</v>
      </c>
      <c r="AN361" s="45">
        <f>COUNTIF(H361:AL361,"F")+COUNTIF(H361:AL361,"LV/F")*4/8+COUNTIF(H361:AL361,"F/2")*4/8</f>
        <v>1.5</v>
      </c>
      <c r="AO361" s="45">
        <f>COUNTIF(H361:AL361,"O")+COUNTIF(H361:AL361,"LV/O")*4/8+COUNTIF(H361:AL361,"O/2")*4/8</f>
        <v>0</v>
      </c>
      <c r="AP361" s="45">
        <f>COUNTIF(H361:AL361,$AP$4)+4/8</f>
        <v>22.5</v>
      </c>
      <c r="AQ361" s="45">
        <f>COUNTIF(H361:AL361,$AQ$4)</f>
        <v>0</v>
      </c>
      <c r="AR361" s="45">
        <f>COUNTIF(H361:AL361,$AR$4)</f>
        <v>0</v>
      </c>
      <c r="AS361" s="45">
        <f>COUNTIF(H361:AL361,"B")+COUNTIF(H361:AL361,"LV/B")*4/8+COUNTIF(H361:AL361,"B/2")*4/8</f>
        <v>0</v>
      </c>
      <c r="AT361" s="45">
        <f>COUNTIF(H361:AL361,"BL")+COUNTIF(H361:AL361,"LV/BL")*4/8+COUNTIF(H361:AL361,"BL/2")*4/8</f>
        <v>0</v>
      </c>
      <c r="AU361" s="45">
        <f>COUNTIF(H361:AL361,$AU$4)</f>
        <v>0</v>
      </c>
      <c r="AV361" s="45">
        <f>COUNTIF(H361:AL361,$AV$4)</f>
        <v>0</v>
      </c>
      <c r="AW361" s="45">
        <f>COUNTIF(H361:AL361,$AW$4)</f>
        <v>5</v>
      </c>
      <c r="AX361" s="45">
        <f>COUNTIF(H361:AL361,$AX$4)</f>
        <v>0</v>
      </c>
      <c r="AY361" s="45">
        <f>COUNTIF(H361:AL361,$AY$4)</f>
        <v>0</v>
      </c>
      <c r="AZ361" s="45">
        <f>COUNTIF(H361:AL361,$AZ$4)</f>
        <v>0</v>
      </c>
      <c r="BA361" s="45">
        <f>COUNTIF(H361:AL361,$BA$4)</f>
        <v>0</v>
      </c>
      <c r="BB361" s="45">
        <f>COUNTIF(H361:AL361,$BB$4)</f>
        <v>0</v>
      </c>
      <c r="BC361" s="45">
        <f>COUNTIF(H361:AL361,$BC$4)</f>
        <v>0</v>
      </c>
      <c r="BD361" s="45">
        <f>COUNTIF(H361:AL361,$BD$4)</f>
        <v>0</v>
      </c>
      <c r="BE361" s="45">
        <f>COUNTIF(H361:AL361,$BE$4)</f>
        <v>0</v>
      </c>
      <c r="BF361" s="45">
        <f>COUNTIF(H361:AL361,$BF$4)</f>
        <v>0</v>
      </c>
      <c r="BG361" s="60" t="str">
        <f>VLOOKUP(B361,[2]Analyse!$A$2:$N$255,6,0)</f>
        <v>正常</v>
      </c>
      <c r="BH361" s="60"/>
      <c r="BI361" s="54"/>
    </row>
    <row r="362" spans="1:61">
      <c r="A362" s="73"/>
      <c r="B362" s="21"/>
      <c r="C362" s="24"/>
      <c r="D362" s="24"/>
      <c r="E362" s="32"/>
      <c r="F362" s="24"/>
      <c r="G362" s="24"/>
      <c r="H362" s="49"/>
      <c r="I362" s="49">
        <v>5.5</v>
      </c>
      <c r="J362" s="49">
        <v>5.5</v>
      </c>
      <c r="K362" s="49">
        <v>5.5</v>
      </c>
      <c r="L362" s="49">
        <v>5.5</v>
      </c>
      <c r="M362" s="49">
        <v>5.5</v>
      </c>
      <c r="N362" s="18"/>
      <c r="O362" s="49">
        <v>5.5</v>
      </c>
      <c r="P362" s="49">
        <v>5.5</v>
      </c>
      <c r="Q362" s="49">
        <v>5.5</v>
      </c>
      <c r="R362" s="49">
        <v>5.5</v>
      </c>
      <c r="S362" s="49">
        <v>5.5</v>
      </c>
      <c r="T362" s="49">
        <v>5.5</v>
      </c>
      <c r="U362" s="18"/>
      <c r="V362" s="49">
        <v>5.5</v>
      </c>
      <c r="W362" s="49">
        <v>4</v>
      </c>
      <c r="X362" s="49">
        <v>5.5</v>
      </c>
      <c r="Y362" s="49">
        <v>5.5</v>
      </c>
      <c r="Z362" s="49"/>
      <c r="AA362" s="49">
        <v>5.5</v>
      </c>
      <c r="AB362" s="18"/>
      <c r="AC362" s="49">
        <v>5.5</v>
      </c>
      <c r="AD362" s="49">
        <v>5.5</v>
      </c>
      <c r="AE362" s="49">
        <v>5.5</v>
      </c>
      <c r="AF362" s="49">
        <v>5.5</v>
      </c>
      <c r="AG362" s="49">
        <v>5.5</v>
      </c>
      <c r="AH362" s="49">
        <v>5.5</v>
      </c>
      <c r="AI362" s="18"/>
      <c r="AJ362" s="68">
        <v>5.5</v>
      </c>
      <c r="AK362" s="68"/>
      <c r="AL362" s="68"/>
      <c r="AM362" s="46">
        <f>+SUM(H362:AL362)</f>
        <v>125</v>
      </c>
      <c r="AN362" s="46"/>
      <c r="AO362" s="46"/>
      <c r="AP362" s="48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54"/>
      <c r="BH362" s="60" t="str">
        <f>VLOOKUP(B361,[2]Analyse!$A$2:$N$255,5,0)</f>
        <v>N</v>
      </c>
      <c r="BI362" s="54"/>
    </row>
    <row r="363" spans="1:61">
      <c r="A363" s="72">
        <v>180</v>
      </c>
      <c r="B363" s="21" t="s">
        <v>500</v>
      </c>
      <c r="C363" s="21" t="s">
        <v>36</v>
      </c>
      <c r="D363" s="21" t="s">
        <v>37</v>
      </c>
      <c r="E363" s="32" t="str">
        <f>VLOOKUP(B363,[1]Sheet1!$B$5:$I$226,7,0)</f>
        <v>2019/09/19</v>
      </c>
      <c r="F363" s="21" t="s">
        <v>569</v>
      </c>
      <c r="G363" s="22" t="s">
        <v>570</v>
      </c>
      <c r="H363" s="49" t="s">
        <v>848</v>
      </c>
      <c r="I363" s="49" t="s">
        <v>848</v>
      </c>
      <c r="J363" s="49" t="s">
        <v>848</v>
      </c>
      <c r="K363" s="49" t="s">
        <v>861</v>
      </c>
      <c r="L363" s="49" t="s">
        <v>874</v>
      </c>
      <c r="M363" s="49" t="s">
        <v>875</v>
      </c>
      <c r="N363" s="18" t="s">
        <v>870</v>
      </c>
      <c r="O363" s="49" t="s">
        <v>870</v>
      </c>
      <c r="P363" s="49" t="s">
        <v>878</v>
      </c>
      <c r="Q363" s="49" t="s">
        <v>878</v>
      </c>
      <c r="R363" s="49" t="s">
        <v>878</v>
      </c>
      <c r="S363" s="49" t="s">
        <v>878</v>
      </c>
      <c r="T363" s="49" t="s">
        <v>896</v>
      </c>
      <c r="U363" s="18" t="s">
        <v>889</v>
      </c>
      <c r="V363" s="49" t="s">
        <v>900</v>
      </c>
      <c r="W363" s="49" t="s">
        <v>900</v>
      </c>
      <c r="X363" s="49" t="s">
        <v>900</v>
      </c>
      <c r="Y363" s="49" t="s">
        <v>909</v>
      </c>
      <c r="Z363" s="49" t="s">
        <v>909</v>
      </c>
      <c r="AA363" s="49" t="s">
        <v>925</v>
      </c>
      <c r="AB363" s="18" t="s">
        <v>919</v>
      </c>
      <c r="AC363" s="49" t="s">
        <v>919</v>
      </c>
      <c r="AD363" s="49" t="s">
        <v>919</v>
      </c>
      <c r="AE363" s="49" t="s">
        <v>919</v>
      </c>
      <c r="AF363" s="49" t="s">
        <v>930</v>
      </c>
      <c r="AG363" s="49" t="s">
        <v>930</v>
      </c>
      <c r="AH363" s="49" t="s">
        <v>936</v>
      </c>
      <c r="AI363" s="18" t="s">
        <v>930</v>
      </c>
      <c r="AJ363" s="68" t="s">
        <v>941</v>
      </c>
      <c r="AK363" s="68"/>
      <c r="AL363" s="68"/>
      <c r="AM363" s="45">
        <f>ROUND(SUM(H363:AL363),2)</f>
        <v>0</v>
      </c>
      <c r="AN363" s="45">
        <f>COUNTIF(H363:AL363,"F")+COUNTIF(H363:AL363,"LV/F")*4/8+COUNTIF(H363:AL363,"F/2")*4/8</f>
        <v>0</v>
      </c>
      <c r="AO363" s="45">
        <f>COUNTIF(H363:AL363,"O")+COUNTIF(H363:AL363,"LV/O")*4/8+COUNTIF(H363:AL363,"O/2")*4/8</f>
        <v>0</v>
      </c>
      <c r="AP363" s="45">
        <f>COUNTIF(H363:AL363,$AP$4)</f>
        <v>24</v>
      </c>
      <c r="AQ363" s="45">
        <f>COUNTIF(H363:AL363,$AQ$4)</f>
        <v>0</v>
      </c>
      <c r="AR363" s="45">
        <f>COUNTIF(H363:AL363,$AR$4)</f>
        <v>0</v>
      </c>
      <c r="AS363" s="45">
        <f>COUNTIF(H363:AL363,"B")+COUNTIF(H363:AL363,"LV/B")*4/8+COUNTIF(H363:AL363,"B/2")*4/8</f>
        <v>0</v>
      </c>
      <c r="AT363" s="45">
        <f>COUNTIF(H363:AL363,"BL")+COUNTIF(H363:AL363,"LV/BL")*4/8+COUNTIF(H363:AL363,"BL/2")*4/8</f>
        <v>1</v>
      </c>
      <c r="AU363" s="45">
        <f>COUNTIF(H363:AL363,$AU$4)</f>
        <v>0</v>
      </c>
      <c r="AV363" s="45">
        <f>COUNTIF(H363:AL363,$AV$4)</f>
        <v>0</v>
      </c>
      <c r="AW363" s="45">
        <f>COUNTIF(H363:AL363,$AW$4)</f>
        <v>4</v>
      </c>
      <c r="AX363" s="45">
        <f>COUNTIF(H363:AL363,$AX$4)</f>
        <v>0</v>
      </c>
      <c r="AY363" s="45">
        <f>COUNTIF(H363:AL363,$AY$4)</f>
        <v>0</v>
      </c>
      <c r="AZ363" s="45">
        <f>COUNTIF(H363:AL363,$AZ$4)</f>
        <v>0</v>
      </c>
      <c r="BA363" s="45">
        <f>COUNTIF(H363:AL363,$BA$4)</f>
        <v>0</v>
      </c>
      <c r="BB363" s="45">
        <f>COUNTIF(H363:AL363,$BB$4)</f>
        <v>0</v>
      </c>
      <c r="BC363" s="45">
        <f>COUNTIF(H363:AL363,$BC$4)</f>
        <v>0</v>
      </c>
      <c r="BD363" s="45">
        <f>COUNTIF(H363:AL363,$BD$4)</f>
        <v>0</v>
      </c>
      <c r="BE363" s="45">
        <f>COUNTIF(H363:AL363,$BE$4)</f>
        <v>0</v>
      </c>
      <c r="BF363" s="45">
        <f>COUNTIF(H363:AL363,$BF$4)</f>
        <v>0</v>
      </c>
      <c r="BG363" s="60" t="str">
        <f>VLOOKUP(B363,[2]Analyse!$A$2:$N$255,6,0)</f>
        <v>正常</v>
      </c>
      <c r="BH363" s="60"/>
      <c r="BI363" s="54"/>
    </row>
    <row r="364" spans="1:61">
      <c r="A364" s="73"/>
      <c r="B364" s="21"/>
      <c r="C364" s="24"/>
      <c r="D364" s="24"/>
      <c r="E364" s="32"/>
      <c r="F364" s="24"/>
      <c r="G364" s="24"/>
      <c r="H364" s="49"/>
      <c r="I364" s="49"/>
      <c r="J364" s="49"/>
      <c r="K364" s="49"/>
      <c r="L364" s="49"/>
      <c r="M364" s="49"/>
      <c r="N364" s="18"/>
      <c r="O364" s="49"/>
      <c r="P364" s="49"/>
      <c r="Q364" s="49"/>
      <c r="R364" s="49"/>
      <c r="S364" s="49"/>
      <c r="T364" s="49"/>
      <c r="U364" s="18"/>
      <c r="V364" s="49"/>
      <c r="W364" s="49"/>
      <c r="X364" s="49"/>
      <c r="Y364" s="49"/>
      <c r="Z364" s="49"/>
      <c r="AA364" s="49"/>
      <c r="AB364" s="18"/>
      <c r="AC364" s="49"/>
      <c r="AD364" s="49"/>
      <c r="AE364" s="49"/>
      <c r="AF364" s="49"/>
      <c r="AG364" s="49"/>
      <c r="AH364" s="49"/>
      <c r="AI364" s="18"/>
      <c r="AJ364" s="68"/>
      <c r="AK364" s="68"/>
      <c r="AL364" s="68"/>
      <c r="AM364" s="46">
        <f>+SUM(H364:AL364)</f>
        <v>0</v>
      </c>
      <c r="AN364" s="46"/>
      <c r="AO364" s="46"/>
      <c r="AP364" s="48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54"/>
      <c r="BH364" s="60" t="str">
        <f>VLOOKUP(B363,[2]Analyse!$A$2:$N$255,5,0)</f>
        <v>GWSI-D</v>
      </c>
      <c r="BI364" s="54"/>
    </row>
    <row r="365" spans="1:61">
      <c r="A365" s="72">
        <v>181</v>
      </c>
      <c r="B365" s="21" t="s">
        <v>501</v>
      </c>
      <c r="C365" s="21" t="s">
        <v>36</v>
      </c>
      <c r="D365" s="21" t="s">
        <v>37</v>
      </c>
      <c r="E365" s="32" t="str">
        <f>VLOOKUP(B365,[1]Sheet1!$B$5:$I$226,7,0)</f>
        <v>2019/09/19</v>
      </c>
      <c r="F365" s="21" t="s">
        <v>571</v>
      </c>
      <c r="G365" s="22" t="s">
        <v>572</v>
      </c>
      <c r="H365" s="49" t="s">
        <v>848</v>
      </c>
      <c r="I365" s="49" t="s">
        <v>848</v>
      </c>
      <c r="J365" s="49" t="s">
        <v>855</v>
      </c>
      <c r="K365" s="49" t="s">
        <v>861</v>
      </c>
      <c r="L365" s="49" t="s">
        <v>870</v>
      </c>
      <c r="M365" s="49" t="s">
        <v>870</v>
      </c>
      <c r="N365" s="18" t="s">
        <v>870</v>
      </c>
      <c r="O365" s="49" t="s">
        <v>870</v>
      </c>
      <c r="P365" s="49" t="s">
        <v>878</v>
      </c>
      <c r="Q365" s="49" t="s">
        <v>884</v>
      </c>
      <c r="R365" s="49" t="s">
        <v>878</v>
      </c>
      <c r="S365" s="49" t="s">
        <v>878</v>
      </c>
      <c r="T365" s="49" t="s">
        <v>889</v>
      </c>
      <c r="U365" s="18" t="s">
        <v>889</v>
      </c>
      <c r="V365" s="49" t="s">
        <v>900</v>
      </c>
      <c r="W365" s="49" t="s">
        <v>900</v>
      </c>
      <c r="X365" s="49" t="s">
        <v>906</v>
      </c>
      <c r="Y365" s="49" t="s">
        <v>908</v>
      </c>
      <c r="Z365" s="49" t="s">
        <v>909</v>
      </c>
      <c r="AA365" s="49" t="s">
        <v>919</v>
      </c>
      <c r="AB365" s="18" t="s">
        <v>919</v>
      </c>
      <c r="AC365" s="49" t="s">
        <v>919</v>
      </c>
      <c r="AD365" s="49" t="s">
        <v>919</v>
      </c>
      <c r="AE365" s="49" t="s">
        <v>925</v>
      </c>
      <c r="AF365" s="49" t="s">
        <v>930</v>
      </c>
      <c r="AG365" s="49" t="s">
        <v>930</v>
      </c>
      <c r="AH365" s="49" t="s">
        <v>930</v>
      </c>
      <c r="AI365" s="18" t="s">
        <v>930</v>
      </c>
      <c r="AJ365" s="68" t="s">
        <v>941</v>
      </c>
      <c r="AK365" s="68"/>
      <c r="AL365" s="68"/>
      <c r="AM365" s="45">
        <f>ROUND(SUM(H365:AL365),2)</f>
        <v>0</v>
      </c>
      <c r="AN365" s="45">
        <f>COUNTIF(H365:AL365,"F")+COUNTIF(H365:AL365,"LV/F")*4/8+COUNTIF(H365:AL365,"F/2")*4/8</f>
        <v>0.5</v>
      </c>
      <c r="AO365" s="45">
        <f>COUNTIF(H365:AL365,"O")+COUNTIF(H365:AL365,"LV/O")*4/8+COUNTIF(H365:AL365,"O/2")*4/8</f>
        <v>0</v>
      </c>
      <c r="AP365" s="45">
        <f>COUNTIF(H365:AL365,$AP$4)+4/8</f>
        <v>24.5</v>
      </c>
      <c r="AQ365" s="45">
        <f>COUNTIF(H365:AL365,$AQ$4)</f>
        <v>0</v>
      </c>
      <c r="AR365" s="45">
        <f>COUNTIF(H365:AL365,$AR$4)</f>
        <v>0</v>
      </c>
      <c r="AS365" s="45">
        <f>COUNTIF(H365:AL365,"B")+COUNTIF(H365:AL365,"LV/B")*4/8+COUNTIF(H365:AL365,"B/2")*4/8</f>
        <v>0</v>
      </c>
      <c r="AT365" s="45">
        <f>COUNTIF(H365:AL365,"BL")+COUNTIF(H365:AL365,"LV/BL")*4/8+COUNTIF(H365:AL365,"BL/2")*4/8</f>
        <v>0</v>
      </c>
      <c r="AU365" s="45">
        <f>COUNTIF(H365:AL365,$AU$4)</f>
        <v>0</v>
      </c>
      <c r="AV365" s="45">
        <f>COUNTIF(H365:AL365,$AV$4)</f>
        <v>0</v>
      </c>
      <c r="AW365" s="45">
        <f>COUNTIF(H365:AL365,$AW$4)</f>
        <v>4</v>
      </c>
      <c r="AX365" s="45">
        <f>COUNTIF(H365:AL365,$AX$4)</f>
        <v>0</v>
      </c>
      <c r="AY365" s="45">
        <f>COUNTIF(H365:AL365,$AY$4)</f>
        <v>0</v>
      </c>
      <c r="AZ365" s="45">
        <f>COUNTIF(H365:AL365,$AZ$4)</f>
        <v>0</v>
      </c>
      <c r="BA365" s="45">
        <f>COUNTIF(H365:AL365,$BA$4)</f>
        <v>0</v>
      </c>
      <c r="BB365" s="45">
        <f>COUNTIF(H365:AL365,$BB$4)</f>
        <v>0</v>
      </c>
      <c r="BC365" s="45">
        <f>COUNTIF(H365:AL365,$BC$4)</f>
        <v>0</v>
      </c>
      <c r="BD365" s="45">
        <f>COUNTIF(H365:AL365,$BD$4)</f>
        <v>0</v>
      </c>
      <c r="BE365" s="45">
        <f>COUNTIF(H365:AL365,$BE$4)</f>
        <v>0</v>
      </c>
      <c r="BF365" s="45">
        <f>COUNTIF(H365:AL365,$BF$4)</f>
        <v>0</v>
      </c>
      <c r="BG365" s="60" t="str">
        <f>VLOOKUP(B365,[2]Analyse!$A$2:$N$255,6,0)</f>
        <v>正常</v>
      </c>
      <c r="BH365" s="60"/>
      <c r="BI365" s="54"/>
    </row>
    <row r="366" spans="1:61">
      <c r="A366" s="73"/>
      <c r="B366" s="21"/>
      <c r="C366" s="24"/>
      <c r="D366" s="24"/>
      <c r="E366" s="32"/>
      <c r="F366" s="24"/>
      <c r="G366" s="24"/>
      <c r="H366" s="49"/>
      <c r="I366" s="49"/>
      <c r="J366" s="49"/>
      <c r="K366" s="49"/>
      <c r="L366" s="49"/>
      <c r="M366" s="49"/>
      <c r="N366" s="18"/>
      <c r="O366" s="49"/>
      <c r="P366" s="49"/>
      <c r="Q366" s="49"/>
      <c r="R366" s="49"/>
      <c r="S366" s="49"/>
      <c r="T366" s="49"/>
      <c r="U366" s="18"/>
      <c r="V366" s="49"/>
      <c r="W366" s="49"/>
      <c r="X366" s="49"/>
      <c r="Y366" s="49"/>
      <c r="Z366" s="49"/>
      <c r="AA366" s="49"/>
      <c r="AB366" s="18"/>
      <c r="AC366" s="49"/>
      <c r="AD366" s="49"/>
      <c r="AE366" s="49"/>
      <c r="AF366" s="49"/>
      <c r="AG366" s="49"/>
      <c r="AH366" s="49"/>
      <c r="AI366" s="18"/>
      <c r="AJ366" s="68"/>
      <c r="AK366" s="68"/>
      <c r="AL366" s="68"/>
      <c r="AM366" s="46">
        <f>+SUM(H366:AL366)</f>
        <v>0</v>
      </c>
      <c r="AN366" s="46"/>
      <c r="AO366" s="46"/>
      <c r="AP366" s="48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54"/>
      <c r="BH366" s="60" t="str">
        <f>VLOOKUP(B365,[2]Analyse!$A$2:$N$255,5,0)</f>
        <v>GWSI-D</v>
      </c>
      <c r="BI366" s="54"/>
    </row>
    <row r="367" spans="1:61">
      <c r="A367" s="72">
        <v>182</v>
      </c>
      <c r="B367" s="21" t="s">
        <v>574</v>
      </c>
      <c r="C367" s="21" t="s">
        <v>36</v>
      </c>
      <c r="D367" s="21" t="s">
        <v>37</v>
      </c>
      <c r="E367" s="32" t="e">
        <f>VLOOKUP(B367,[1]Sheet1!$B$5:$I$226,7,0)</f>
        <v>#N/A</v>
      </c>
      <c r="F367" s="21" t="s">
        <v>576</v>
      </c>
      <c r="G367" s="21" t="s">
        <v>575</v>
      </c>
      <c r="H367" s="49" t="s">
        <v>855</v>
      </c>
      <c r="I367" s="49" t="s">
        <v>848</v>
      </c>
      <c r="J367" s="49" t="s">
        <v>850</v>
      </c>
      <c r="K367" s="49" t="s">
        <v>861</v>
      </c>
      <c r="L367" s="49" t="s">
        <v>870</v>
      </c>
      <c r="M367" s="49" t="s">
        <v>870</v>
      </c>
      <c r="N367" s="18" t="s">
        <v>875</v>
      </c>
      <c r="O367" s="49" t="s">
        <v>870</v>
      </c>
      <c r="P367" s="49" t="s">
        <v>878</v>
      </c>
      <c r="Q367" s="49" t="s">
        <v>878</v>
      </c>
      <c r="R367" s="49" t="s">
        <v>878</v>
      </c>
      <c r="S367" s="49" t="s">
        <v>878</v>
      </c>
      <c r="T367" s="49" t="s">
        <v>889</v>
      </c>
      <c r="U367" s="18" t="s">
        <v>896</v>
      </c>
      <c r="V367" s="49" t="s">
        <v>900</v>
      </c>
      <c r="W367" s="49" t="s">
        <v>900</v>
      </c>
      <c r="X367" s="49" t="s">
        <v>900</v>
      </c>
      <c r="Y367" s="49" t="s">
        <v>909</v>
      </c>
      <c r="Z367" s="49" t="s">
        <v>909</v>
      </c>
      <c r="AA367" s="49" t="s">
        <v>919</v>
      </c>
      <c r="AB367" s="18" t="s">
        <v>925</v>
      </c>
      <c r="AC367" s="49" t="s">
        <v>921</v>
      </c>
      <c r="AD367" s="49" t="s">
        <v>921</v>
      </c>
      <c r="AE367" s="49" t="s">
        <v>921</v>
      </c>
      <c r="AF367" s="49" t="s">
        <v>932</v>
      </c>
      <c r="AG367" s="49" t="s">
        <v>932</v>
      </c>
      <c r="AH367" s="49" t="s">
        <v>930</v>
      </c>
      <c r="AI367" s="18" t="s">
        <v>936</v>
      </c>
      <c r="AJ367" s="68" t="s">
        <v>941</v>
      </c>
      <c r="AK367" s="68"/>
      <c r="AL367" s="68"/>
      <c r="AM367" s="45">
        <f>ROUND(SUM(H367:AL367),2)</f>
        <v>0</v>
      </c>
      <c r="AN367" s="45">
        <f>COUNTIF(H367:AL367,"F")+COUNTIF(H367:AL367,"LV/F")*4/8+COUNTIF(H367:AL367,"F/2")*4/8</f>
        <v>1</v>
      </c>
      <c r="AO367" s="45">
        <f>COUNTIF(H367:AL367,"O")+COUNTIF(H367:AL367,"LV/O")*4/8+COUNTIF(H367:AL367,"O/2")*4/8</f>
        <v>5</v>
      </c>
      <c r="AP367" s="45">
        <f>COUNTIF(H367:AL367,$AP$4)</f>
        <v>18</v>
      </c>
      <c r="AQ367" s="45">
        <f>COUNTIF(H367:AL367,$AQ$4)</f>
        <v>0</v>
      </c>
      <c r="AR367" s="45">
        <f>COUNTIF(H367:AL367,$AR$4)</f>
        <v>0</v>
      </c>
      <c r="AS367" s="45">
        <f>COUNTIF(H367:AL367,"B")+COUNTIF(H367:AL367,"LV/B")*4/8+COUNTIF(H367:AL367,"B/2")*4/8</f>
        <v>0</v>
      </c>
      <c r="AT367" s="45">
        <f>COUNTIF(H367:AL367,"BL")+COUNTIF(H367:AL367,"LV/BL")*4/8+COUNTIF(H367:AL367,"BL/2")*4/8</f>
        <v>0</v>
      </c>
      <c r="AU367" s="45">
        <f>COUNTIF(H367:AL367,$AU$4)</f>
        <v>0</v>
      </c>
      <c r="AV367" s="45">
        <f>COUNTIF(H367:AL367,$AV$4)</f>
        <v>0</v>
      </c>
      <c r="AW367" s="45">
        <f>COUNTIF(H367:AL367,$AW$4)</f>
        <v>5</v>
      </c>
      <c r="AX367" s="45">
        <f>COUNTIF(H367:AL367,$AX$4)</f>
        <v>0</v>
      </c>
      <c r="AY367" s="45">
        <f>COUNTIF(H367:AL367,$AY$4)</f>
        <v>0</v>
      </c>
      <c r="AZ367" s="45">
        <f>COUNTIF(H367:AL367,$AZ$4)</f>
        <v>0</v>
      </c>
      <c r="BA367" s="45">
        <f>COUNTIF(H367:AL367,$BA$4)</f>
        <v>0</v>
      </c>
      <c r="BB367" s="45">
        <f>COUNTIF(H367:AL367,$BB$4)</f>
        <v>0</v>
      </c>
      <c r="BC367" s="45">
        <f>COUNTIF(H367:AL367,$BC$4)</f>
        <v>0</v>
      </c>
      <c r="BD367" s="45">
        <f>COUNTIF(H367:AL367,$BD$4)</f>
        <v>0</v>
      </c>
      <c r="BE367" s="45">
        <f>COUNTIF(H367:AL367,$BE$4)</f>
        <v>0</v>
      </c>
      <c r="BF367" s="45">
        <f>COUNTIF(H367:AL367,$BF$4)</f>
        <v>0</v>
      </c>
      <c r="BG367" s="60" t="str">
        <f>VLOOKUP(B367,[2]Analyse!$A$2:$N$255,6,0)</f>
        <v>正常</v>
      </c>
      <c r="BH367" s="60"/>
      <c r="BI367" s="54"/>
    </row>
    <row r="368" spans="1:61">
      <c r="A368" s="73"/>
      <c r="B368" s="21"/>
      <c r="C368" s="26"/>
      <c r="D368" s="30"/>
      <c r="E368" s="32"/>
      <c r="F368" s="28"/>
      <c r="G368" s="28"/>
      <c r="H368" s="49"/>
      <c r="I368" s="49">
        <v>5.5</v>
      </c>
      <c r="J368" s="49"/>
      <c r="K368" s="49">
        <v>5.5</v>
      </c>
      <c r="L368" s="49">
        <v>5.5</v>
      </c>
      <c r="M368" s="49">
        <v>5.5</v>
      </c>
      <c r="N368" s="18"/>
      <c r="O368" s="49">
        <v>5.5</v>
      </c>
      <c r="P368" s="49">
        <v>5.5</v>
      </c>
      <c r="Q368" s="49">
        <v>5.5</v>
      </c>
      <c r="R368" s="49">
        <v>5.5</v>
      </c>
      <c r="S368" s="49">
        <v>5.5</v>
      </c>
      <c r="T368" s="49">
        <v>5.5</v>
      </c>
      <c r="U368" s="18"/>
      <c r="V368" s="49">
        <v>5.5</v>
      </c>
      <c r="W368" s="49">
        <v>5.5</v>
      </c>
      <c r="X368" s="49">
        <v>5.5</v>
      </c>
      <c r="Y368" s="49">
        <v>5.5</v>
      </c>
      <c r="Z368" s="49">
        <v>5.5</v>
      </c>
      <c r="AA368" s="49">
        <v>5.5</v>
      </c>
      <c r="AB368" s="18"/>
      <c r="AC368" s="49"/>
      <c r="AD368" s="49"/>
      <c r="AE368" s="49"/>
      <c r="AF368" s="49"/>
      <c r="AG368" s="49"/>
      <c r="AH368" s="49">
        <v>5.5</v>
      </c>
      <c r="AI368" s="18"/>
      <c r="AJ368" s="68">
        <v>5.5</v>
      </c>
      <c r="AK368" s="68"/>
      <c r="AL368" s="68"/>
      <c r="AM368" s="46">
        <f>+SUM(H368:AL368)</f>
        <v>99</v>
      </c>
      <c r="AN368" s="46"/>
      <c r="AO368" s="46"/>
      <c r="AP368" s="48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54"/>
      <c r="BH368" s="60" t="str">
        <f>VLOOKUP(B367,[2]Analyse!$A$2:$N$255,5,0)</f>
        <v>N</v>
      </c>
      <c r="BI368" s="54"/>
    </row>
    <row r="369" spans="1:61">
      <c r="A369" s="72">
        <v>183</v>
      </c>
      <c r="B369" s="21" t="s">
        <v>582</v>
      </c>
      <c r="C369" s="21" t="s">
        <v>36</v>
      </c>
      <c r="D369" s="21" t="s">
        <v>37</v>
      </c>
      <c r="E369" s="32"/>
      <c r="F369" s="21" t="s">
        <v>587</v>
      </c>
      <c r="G369" s="22" t="s">
        <v>583</v>
      </c>
      <c r="H369" s="49" t="s">
        <v>848</v>
      </c>
      <c r="I369" s="49" t="s">
        <v>848</v>
      </c>
      <c r="J369" s="49" t="s">
        <v>855</v>
      </c>
      <c r="K369" s="49" t="s">
        <v>861</v>
      </c>
      <c r="L369" s="49" t="s">
        <v>870</v>
      </c>
      <c r="M369" s="49" t="s">
        <v>870</v>
      </c>
      <c r="N369" s="18" t="s">
        <v>870</v>
      </c>
      <c r="O369" s="49" t="s">
        <v>870</v>
      </c>
      <c r="P369" s="49" t="s">
        <v>878</v>
      </c>
      <c r="Q369" s="49" t="s">
        <v>884</v>
      </c>
      <c r="R369" s="49" t="s">
        <v>878</v>
      </c>
      <c r="S369" s="49" t="s">
        <v>879</v>
      </c>
      <c r="T369" s="49" t="s">
        <v>889</v>
      </c>
      <c r="U369" s="18" t="s">
        <v>889</v>
      </c>
      <c r="V369" s="49" t="s">
        <v>900</v>
      </c>
      <c r="W369" s="49" t="s">
        <v>900</v>
      </c>
      <c r="X369" s="49" t="s">
        <v>906</v>
      </c>
      <c r="Y369" s="49" t="s">
        <v>909</v>
      </c>
      <c r="Z369" s="49" t="s">
        <v>909</v>
      </c>
      <c r="AA369" s="49" t="s">
        <v>919</v>
      </c>
      <c r="AB369" s="18" t="s">
        <v>919</v>
      </c>
      <c r="AC369" s="49" t="s">
        <v>919</v>
      </c>
      <c r="AD369" s="49" t="s">
        <v>919</v>
      </c>
      <c r="AE369" s="49" t="s">
        <v>925</v>
      </c>
      <c r="AF369" s="49" t="s">
        <v>930</v>
      </c>
      <c r="AG369" s="49" t="s">
        <v>930</v>
      </c>
      <c r="AH369" s="49" t="s">
        <v>930</v>
      </c>
      <c r="AI369" s="18" t="s">
        <v>930</v>
      </c>
      <c r="AJ369" s="68" t="s">
        <v>941</v>
      </c>
      <c r="AK369" s="68"/>
      <c r="AL369" s="68"/>
      <c r="AM369" s="45">
        <f>ROUND(SUM(H369:AL369),2)</f>
        <v>0</v>
      </c>
      <c r="AN369" s="45">
        <f>COUNTIF(H369:AL369,"F")+COUNTIF(H369:AL369,"LV/F")*4/8+COUNTIF(H369:AL369,"F/2")*4/8</f>
        <v>0.5</v>
      </c>
      <c r="AO369" s="45">
        <f>COUNTIF(H369:AL369,"O")+COUNTIF(H369:AL369,"LV/O")*4/8+COUNTIF(H369:AL369,"O/2")*4/8</f>
        <v>0</v>
      </c>
      <c r="AP369" s="45">
        <f>COUNTIF(H369:AL369,$AP$4)+4/8</f>
        <v>24.5</v>
      </c>
      <c r="AQ369" s="45">
        <f>COUNTIF(H369:AL369,$AQ$4)</f>
        <v>0</v>
      </c>
      <c r="AR369" s="45">
        <f>COUNTIF(H369:AL369,$AR$4)</f>
        <v>0</v>
      </c>
      <c r="AS369" s="45">
        <f>COUNTIF(H369:AL369,"B")+COUNTIF(H369:AL369,"LV/B")*4/8+COUNTIF(H369:AL369,"B/2")*4/8</f>
        <v>0</v>
      </c>
      <c r="AT369" s="45">
        <f>COUNTIF(H369:AL369,"BL")+COUNTIF(H369:AL369,"LV/BL")*4/8+COUNTIF(H369:AL369,"BL/2")*4/8</f>
        <v>0</v>
      </c>
      <c r="AU369" s="45">
        <f>COUNTIF(H369:AL369,$AU$4)</f>
        <v>0</v>
      </c>
      <c r="AV369" s="45">
        <f>COUNTIF(H369:AL369,$AV$4)</f>
        <v>0</v>
      </c>
      <c r="AW369" s="45">
        <f>COUNTIF(H369:AL369,$AW$4)</f>
        <v>4</v>
      </c>
      <c r="AX369" s="45">
        <f>COUNTIF(H369:AL369,$AX$4)</f>
        <v>0</v>
      </c>
      <c r="AY369" s="45">
        <f>COUNTIF(H369:AL369,$AY$4)</f>
        <v>0</v>
      </c>
      <c r="AZ369" s="45">
        <f>COUNTIF(H369:AL369,$AZ$4)</f>
        <v>0</v>
      </c>
      <c r="BA369" s="45">
        <f>COUNTIF(H369:AL369,$BA$4)</f>
        <v>0</v>
      </c>
      <c r="BB369" s="45">
        <f>COUNTIF(H369:AL369,$BB$4)</f>
        <v>0</v>
      </c>
      <c r="BC369" s="45">
        <f>COUNTIF(H369:AL369,$BC$4)</f>
        <v>0</v>
      </c>
      <c r="BD369" s="45">
        <f>COUNTIF(H369:AL369,$BD$4)</f>
        <v>0</v>
      </c>
      <c r="BE369" s="45">
        <f>COUNTIF(H369:AL369,$BE$4)</f>
        <v>0</v>
      </c>
      <c r="BF369" s="45">
        <f>COUNTIF(H369:AL369,$BF$4)</f>
        <v>0</v>
      </c>
      <c r="BG369" s="60" t="str">
        <f>VLOOKUP(B369,[2]Analyse!$A$2:$N$255,6,0)</f>
        <v>正常</v>
      </c>
      <c r="BH369" s="60"/>
      <c r="BI369" s="54"/>
    </row>
    <row r="370" spans="1:61">
      <c r="A370" s="73"/>
      <c r="B370" s="21"/>
      <c r="C370" s="26"/>
      <c r="D370" s="30"/>
      <c r="E370" s="32"/>
      <c r="F370" s="28"/>
      <c r="G370" s="28"/>
      <c r="H370" s="49">
        <v>5.5</v>
      </c>
      <c r="I370" s="49">
        <v>5.5</v>
      </c>
      <c r="J370" s="49"/>
      <c r="K370" s="49">
        <v>5.5</v>
      </c>
      <c r="L370" s="49">
        <v>5.5</v>
      </c>
      <c r="M370" s="49">
        <v>5.5</v>
      </c>
      <c r="N370" s="18">
        <v>5.5</v>
      </c>
      <c r="O370" s="49">
        <v>5.5</v>
      </c>
      <c r="P370" s="49">
        <v>5.5</v>
      </c>
      <c r="Q370" s="49"/>
      <c r="R370" s="49">
        <v>5.5</v>
      </c>
      <c r="S370" s="49">
        <v>4</v>
      </c>
      <c r="T370" s="49">
        <v>5.5</v>
      </c>
      <c r="U370" s="18">
        <v>5.5</v>
      </c>
      <c r="V370" s="49">
        <v>5.5</v>
      </c>
      <c r="W370" s="49">
        <v>5.5</v>
      </c>
      <c r="X370" s="49"/>
      <c r="Y370" s="49">
        <v>5.5</v>
      </c>
      <c r="Z370" s="49">
        <v>5.5</v>
      </c>
      <c r="AA370" s="49">
        <v>5.5</v>
      </c>
      <c r="AB370" s="18">
        <v>5.5</v>
      </c>
      <c r="AC370" s="49">
        <v>5.5</v>
      </c>
      <c r="AD370" s="49">
        <v>5.5</v>
      </c>
      <c r="AE370" s="49"/>
      <c r="AF370" s="49">
        <v>5.5</v>
      </c>
      <c r="AG370" s="49">
        <v>5.5</v>
      </c>
      <c r="AH370" s="49">
        <v>5.5</v>
      </c>
      <c r="AI370" s="18">
        <v>5.5</v>
      </c>
      <c r="AJ370" s="68">
        <v>5.5</v>
      </c>
      <c r="AK370" s="68"/>
      <c r="AL370" s="68"/>
      <c r="AM370" s="46">
        <f>+SUM(H370:AL370)</f>
        <v>136</v>
      </c>
      <c r="AN370" s="46"/>
      <c r="AO370" s="46"/>
      <c r="AP370" s="48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54"/>
      <c r="BH370" s="60" t="str">
        <f>VLOOKUP(B369,[2]Analyse!$A$2:$N$255,5,0)</f>
        <v>N</v>
      </c>
      <c r="BI370" s="54"/>
    </row>
    <row r="371" spans="1:61">
      <c r="A371" s="72">
        <v>184</v>
      </c>
      <c r="B371" s="21" t="s">
        <v>588</v>
      </c>
      <c r="C371" s="21" t="s">
        <v>36</v>
      </c>
      <c r="D371" s="21" t="s">
        <v>37</v>
      </c>
      <c r="E371" s="32">
        <v>43713</v>
      </c>
      <c r="F371" s="21" t="s">
        <v>591</v>
      </c>
      <c r="G371" s="22" t="s">
        <v>584</v>
      </c>
      <c r="H371" s="49" t="s">
        <v>848</v>
      </c>
      <c r="I371" s="49" t="s">
        <v>848</v>
      </c>
      <c r="J371" s="49" t="s">
        <v>855</v>
      </c>
      <c r="K371" s="49" t="s">
        <v>861</v>
      </c>
      <c r="L371" s="49" t="s">
        <v>870</v>
      </c>
      <c r="M371" s="49" t="s">
        <v>870</v>
      </c>
      <c r="N371" s="18" t="s">
        <v>870</v>
      </c>
      <c r="O371" s="49" t="s">
        <v>870</v>
      </c>
      <c r="P371" s="49" t="s">
        <v>878</v>
      </c>
      <c r="Q371" s="49" t="s">
        <v>884</v>
      </c>
      <c r="R371" s="49" t="s">
        <v>878</v>
      </c>
      <c r="S371" s="49" t="s">
        <v>878</v>
      </c>
      <c r="T371" s="49" t="s">
        <v>889</v>
      </c>
      <c r="U371" s="18" t="s">
        <v>889</v>
      </c>
      <c r="V371" s="49" t="s">
        <v>900</v>
      </c>
      <c r="W371" s="49" t="s">
        <v>900</v>
      </c>
      <c r="X371" s="49" t="s">
        <v>906</v>
      </c>
      <c r="Y371" s="49" t="s">
        <v>909</v>
      </c>
      <c r="Z371" s="49" t="s">
        <v>909</v>
      </c>
      <c r="AA371" s="49" t="s">
        <v>919</v>
      </c>
      <c r="AB371" s="18" t="s">
        <v>919</v>
      </c>
      <c r="AC371" s="49" t="s">
        <v>919</v>
      </c>
      <c r="AD371" s="49" t="s">
        <v>919</v>
      </c>
      <c r="AE371" s="49" t="s">
        <v>925</v>
      </c>
      <c r="AF371" s="49" t="s">
        <v>930</v>
      </c>
      <c r="AG371" s="49" t="s">
        <v>930</v>
      </c>
      <c r="AH371" s="49" t="s">
        <v>930</v>
      </c>
      <c r="AI371" s="18" t="s">
        <v>930</v>
      </c>
      <c r="AJ371" s="68" t="s">
        <v>941</v>
      </c>
      <c r="AK371" s="68"/>
      <c r="AL371" s="68"/>
      <c r="AM371" s="45">
        <f>ROUND(SUM(H371:AL371),2)</f>
        <v>0</v>
      </c>
      <c r="AN371" s="45">
        <f>COUNTIF(H371:AL371,"F")+COUNTIF(H371:AL371,"LV/F")*4/8+COUNTIF(H371:AL371,"F/2")*4/8</f>
        <v>0</v>
      </c>
      <c r="AO371" s="45">
        <f>COUNTIF(H371:AL371,"O")+COUNTIF(H371:AL371,"LV/O")*4/8+COUNTIF(H371:AL371,"O/2")*4/8</f>
        <v>0</v>
      </c>
      <c r="AP371" s="45">
        <f>COUNTIF(H371:AL371,$AP$4)</f>
        <v>25</v>
      </c>
      <c r="AQ371" s="45">
        <f>COUNTIF(H371:AL371,$AQ$4)</f>
        <v>0</v>
      </c>
      <c r="AR371" s="45">
        <f>COUNTIF(H371:AL371,$AR$4)</f>
        <v>0</v>
      </c>
      <c r="AS371" s="45">
        <f>COUNTIF(H371:AL371,"B")+COUNTIF(H371:AL371,"LV/B")*4/8+COUNTIF(H371:AL371,"B/2")*4/8</f>
        <v>0</v>
      </c>
      <c r="AT371" s="45">
        <f>COUNTIF(H371:AL371,"BL")+COUNTIF(H371:AL371,"LV/BL")*4/8+COUNTIF(H371:AL371,"BL/2")*4/8</f>
        <v>0</v>
      </c>
      <c r="AU371" s="45">
        <f>COUNTIF(H371:AL371,$AU$4)</f>
        <v>0</v>
      </c>
      <c r="AV371" s="45">
        <f>COUNTIF(H371:AL371,$AV$4)</f>
        <v>0</v>
      </c>
      <c r="AW371" s="45">
        <f>COUNTIF(H371:AL371,$AW$4)</f>
        <v>4</v>
      </c>
      <c r="AX371" s="45">
        <f>COUNTIF(H371:AL371,$AX$4)</f>
        <v>0</v>
      </c>
      <c r="AY371" s="45">
        <f>COUNTIF(H371:AL371,$AY$4)</f>
        <v>0</v>
      </c>
      <c r="AZ371" s="45">
        <f>COUNTIF(H371:AL371,$AZ$4)</f>
        <v>0</v>
      </c>
      <c r="BA371" s="45">
        <f>COUNTIF(H371:AL371,$BA$4)</f>
        <v>0</v>
      </c>
      <c r="BB371" s="45">
        <f>COUNTIF(H371:AL371,$BB$4)</f>
        <v>0</v>
      </c>
      <c r="BC371" s="45">
        <f>COUNTIF(H371:AL371,$BC$4)</f>
        <v>0</v>
      </c>
      <c r="BD371" s="45">
        <f>COUNTIF(H371:AL371,$BD$4)</f>
        <v>0</v>
      </c>
      <c r="BE371" s="45">
        <f>COUNTIF(H371:AL371,$BE$4)</f>
        <v>0</v>
      </c>
      <c r="BF371" s="45">
        <f>COUNTIF(H371:AL371,$BF$4)</f>
        <v>0</v>
      </c>
      <c r="BG371" s="60" t="str">
        <f>VLOOKUP(B371,[2]Analyse!$A$2:$N$255,6,0)</f>
        <v>正常</v>
      </c>
      <c r="BH371" s="60"/>
      <c r="BI371" s="54"/>
    </row>
    <row r="372" spans="1:61">
      <c r="A372" s="73"/>
      <c r="B372" s="29"/>
      <c r="C372" s="26"/>
      <c r="D372" s="30"/>
      <c r="E372" s="32"/>
      <c r="F372" s="28"/>
      <c r="G372" s="28"/>
      <c r="H372" s="49"/>
      <c r="I372" s="49"/>
      <c r="J372" s="49"/>
      <c r="K372" s="49"/>
      <c r="L372" s="49"/>
      <c r="M372" s="49"/>
      <c r="N372" s="18"/>
      <c r="O372" s="49"/>
      <c r="P372" s="49"/>
      <c r="Q372" s="49"/>
      <c r="R372" s="49"/>
      <c r="S372" s="49"/>
      <c r="T372" s="49"/>
      <c r="U372" s="18"/>
      <c r="V372" s="49"/>
      <c r="W372" s="49"/>
      <c r="X372" s="49"/>
      <c r="Y372" s="49"/>
      <c r="Z372" s="49"/>
      <c r="AA372" s="49"/>
      <c r="AB372" s="18"/>
      <c r="AC372" s="49"/>
      <c r="AD372" s="49"/>
      <c r="AE372" s="49"/>
      <c r="AF372" s="49"/>
      <c r="AG372" s="49"/>
      <c r="AH372" s="49"/>
      <c r="AI372" s="18"/>
      <c r="AJ372" s="68"/>
      <c r="AK372" s="68"/>
      <c r="AL372" s="68"/>
      <c r="AM372" s="46">
        <f>+SUM(H372:AL372)</f>
        <v>0</v>
      </c>
      <c r="AN372" s="46"/>
      <c r="AO372" s="46"/>
      <c r="AP372" s="48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54"/>
      <c r="BH372" s="60" t="str">
        <f>VLOOKUP(B371,[2]Analyse!$A$2:$N$255,5,0)</f>
        <v>GWSI-D</v>
      </c>
      <c r="BI372" s="54"/>
    </row>
    <row r="373" spans="1:61">
      <c r="A373" s="72">
        <v>185</v>
      </c>
      <c r="B373" s="21" t="s">
        <v>589</v>
      </c>
      <c r="C373" s="21" t="s">
        <v>36</v>
      </c>
      <c r="D373" s="21" t="s">
        <v>37</v>
      </c>
      <c r="E373" s="32"/>
      <c r="F373" s="21" t="s">
        <v>592</v>
      </c>
      <c r="G373" s="22" t="s">
        <v>585</v>
      </c>
      <c r="H373" s="49" t="s">
        <v>855</v>
      </c>
      <c r="I373" s="49" t="s">
        <v>848</v>
      </c>
      <c r="J373" s="49" t="s">
        <v>848</v>
      </c>
      <c r="K373" s="49" t="s">
        <v>861</v>
      </c>
      <c r="L373" s="49" t="s">
        <v>870</v>
      </c>
      <c r="M373" s="49" t="s">
        <v>870</v>
      </c>
      <c r="N373" s="18" t="s">
        <v>875</v>
      </c>
      <c r="O373" s="49" t="s">
        <v>871</v>
      </c>
      <c r="P373" s="49" t="s">
        <v>878</v>
      </c>
      <c r="Q373" s="49" t="s">
        <v>878</v>
      </c>
      <c r="R373" s="49" t="s">
        <v>878</v>
      </c>
      <c r="S373" s="49" t="s">
        <v>878</v>
      </c>
      <c r="T373" s="49" t="s">
        <v>889</v>
      </c>
      <c r="U373" s="18" t="s">
        <v>896</v>
      </c>
      <c r="V373" s="49" t="s">
        <v>900</v>
      </c>
      <c r="W373" s="49" t="s">
        <v>900</v>
      </c>
      <c r="X373" s="49" t="s">
        <v>900</v>
      </c>
      <c r="Y373" s="49" t="s">
        <v>909</v>
      </c>
      <c r="Z373" s="49" t="s">
        <v>909</v>
      </c>
      <c r="AA373" s="49" t="s">
        <v>919</v>
      </c>
      <c r="AB373" s="18" t="s">
        <v>925</v>
      </c>
      <c r="AC373" s="49" t="s">
        <v>919</v>
      </c>
      <c r="AD373" s="49" t="s">
        <v>919</v>
      </c>
      <c r="AE373" s="49" t="s">
        <v>919</v>
      </c>
      <c r="AF373" s="49" t="s">
        <v>930</v>
      </c>
      <c r="AG373" s="49" t="s">
        <v>930</v>
      </c>
      <c r="AH373" s="49" t="s">
        <v>931</v>
      </c>
      <c r="AI373" s="18" t="s">
        <v>936</v>
      </c>
      <c r="AJ373" s="68" t="s">
        <v>941</v>
      </c>
      <c r="AK373" s="68"/>
      <c r="AL373" s="68"/>
      <c r="AM373" s="45">
        <f>ROUND(SUM(H373:AL373),2)</f>
        <v>0</v>
      </c>
      <c r="AN373" s="45">
        <f>COUNTIF(H373:AL373,"F")+COUNTIF(H373:AL373,"LV/F")*4/8+COUNTIF(H373:AL373,"F/2")*4/8</f>
        <v>2</v>
      </c>
      <c r="AO373" s="45">
        <f>COUNTIF(H373:AL373,"O")+COUNTIF(H373:AL373,"LV/O")*4/8+COUNTIF(H373:AL373,"O/2")*4/8</f>
        <v>0</v>
      </c>
      <c r="AP373" s="45">
        <f>COUNTIF(H373:AL373,$AP$4)</f>
        <v>22</v>
      </c>
      <c r="AQ373" s="45">
        <f>COUNTIF(H373:AL373,$AQ$4)</f>
        <v>0</v>
      </c>
      <c r="AR373" s="45">
        <f>COUNTIF(H373:AL373,$AR$4)</f>
        <v>0</v>
      </c>
      <c r="AS373" s="45">
        <f>COUNTIF(H373:AL373,"B")+COUNTIF(H373:AL373,"LV/B")*4/8+COUNTIF(H373:AL373,"B/2")*4/8</f>
        <v>0</v>
      </c>
      <c r="AT373" s="45">
        <f>COUNTIF(H373:AL373,"BL")+COUNTIF(H373:AL373,"LV/BL")*4/8+COUNTIF(H373:AL373,"BL/2")*4/8</f>
        <v>0</v>
      </c>
      <c r="AU373" s="45">
        <f>COUNTIF(H373:AL373,$AU$4)</f>
        <v>0</v>
      </c>
      <c r="AV373" s="45">
        <f>COUNTIF(H373:AL373,$AV$4)</f>
        <v>0</v>
      </c>
      <c r="AW373" s="45">
        <f>COUNTIF(H373:AL373,$AW$4)</f>
        <v>5</v>
      </c>
      <c r="AX373" s="45">
        <f>COUNTIF(H373:AL373,$AX$4)</f>
        <v>0</v>
      </c>
      <c r="AY373" s="45">
        <f>COUNTIF(H373:AL373,$AY$4)</f>
        <v>0</v>
      </c>
      <c r="AZ373" s="45">
        <f>COUNTIF(H373:AL373,$AZ$4)</f>
        <v>0</v>
      </c>
      <c r="BA373" s="45">
        <f>COUNTIF(H373:AL373,$BA$4)</f>
        <v>0</v>
      </c>
      <c r="BB373" s="45">
        <f>COUNTIF(H373:AL373,$BB$4)</f>
        <v>0</v>
      </c>
      <c r="BC373" s="45">
        <f>COUNTIF(H373:AL373,$BC$4)</f>
        <v>0</v>
      </c>
      <c r="BD373" s="45">
        <f>COUNTIF(H373:AL373,$BD$4)</f>
        <v>0</v>
      </c>
      <c r="BE373" s="45">
        <f>COUNTIF(H373:AL373,$BE$4)</f>
        <v>0</v>
      </c>
      <c r="BF373" s="45">
        <f>COUNTIF(H373:AL373,$BF$4)</f>
        <v>0</v>
      </c>
      <c r="BG373" s="60" t="str">
        <f>VLOOKUP(B373,[2]Analyse!$A$2:$N$255,6,0)</f>
        <v>正常</v>
      </c>
      <c r="BH373" s="60"/>
      <c r="BI373" s="54"/>
    </row>
    <row r="374" spans="1:61">
      <c r="A374" s="73"/>
      <c r="B374" s="29"/>
      <c r="C374" s="26"/>
      <c r="D374" s="30"/>
      <c r="E374" s="32"/>
      <c r="F374" s="28"/>
      <c r="G374" s="28"/>
      <c r="H374" s="49"/>
      <c r="I374" s="49">
        <v>5.5</v>
      </c>
      <c r="J374" s="49">
        <v>5.5</v>
      </c>
      <c r="K374" s="49">
        <v>5.5</v>
      </c>
      <c r="L374" s="49">
        <v>5.5</v>
      </c>
      <c r="M374" s="49">
        <v>5.5</v>
      </c>
      <c r="N374" s="18"/>
      <c r="O374" s="49"/>
      <c r="P374" s="49">
        <v>5.5</v>
      </c>
      <c r="Q374" s="49">
        <v>5.5</v>
      </c>
      <c r="R374" s="49">
        <v>5.5</v>
      </c>
      <c r="S374" s="49">
        <v>5.5</v>
      </c>
      <c r="T374" s="49">
        <v>5.5</v>
      </c>
      <c r="U374" s="18"/>
      <c r="V374" s="49">
        <v>5.5</v>
      </c>
      <c r="W374" s="49">
        <v>5.5</v>
      </c>
      <c r="X374" s="49">
        <v>5.5</v>
      </c>
      <c r="Y374" s="49">
        <v>5.5</v>
      </c>
      <c r="Z374" s="49">
        <v>5.5</v>
      </c>
      <c r="AA374" s="49">
        <v>5.5</v>
      </c>
      <c r="AB374" s="18"/>
      <c r="AC374" s="49">
        <v>5.5</v>
      </c>
      <c r="AD374" s="49">
        <v>5.5</v>
      </c>
      <c r="AE374" s="49">
        <v>5.5</v>
      </c>
      <c r="AF374" s="49">
        <v>5.5</v>
      </c>
      <c r="AG374" s="49">
        <v>5.5</v>
      </c>
      <c r="AH374" s="49"/>
      <c r="AI374" s="18"/>
      <c r="AJ374" s="68">
        <v>5.5</v>
      </c>
      <c r="AK374" s="68"/>
      <c r="AL374" s="68"/>
      <c r="AM374" s="46">
        <f>+SUM(H374:AL374)</f>
        <v>121</v>
      </c>
      <c r="AN374" s="46"/>
      <c r="AO374" s="46"/>
      <c r="AP374" s="48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54"/>
      <c r="BH374" s="60" t="str">
        <f>VLOOKUP(B373,[2]Analyse!$A$2:$N$255,5,0)</f>
        <v>N</v>
      </c>
      <c r="BI374" s="54"/>
    </row>
    <row r="375" spans="1:61">
      <c r="A375" s="72">
        <v>186</v>
      </c>
      <c r="B375" s="21" t="s">
        <v>590</v>
      </c>
      <c r="C375" s="21" t="s">
        <v>36</v>
      </c>
      <c r="D375" s="21" t="s">
        <v>37</v>
      </c>
      <c r="E375" s="44">
        <v>43740</v>
      </c>
      <c r="F375" s="43" t="s">
        <v>593</v>
      </c>
      <c r="G375" s="22" t="s">
        <v>586</v>
      </c>
      <c r="H375" s="49" t="s">
        <v>848</v>
      </c>
      <c r="I375" s="49" t="s">
        <v>848</v>
      </c>
      <c r="J375" s="49" t="s">
        <v>848</v>
      </c>
      <c r="K375" s="49" t="s">
        <v>867</v>
      </c>
      <c r="L375" s="49" t="s">
        <v>870</v>
      </c>
      <c r="M375" s="49" t="s">
        <v>870</v>
      </c>
      <c r="N375" s="18" t="s">
        <v>870</v>
      </c>
      <c r="O375" s="49" t="s">
        <v>870</v>
      </c>
      <c r="P375" s="49" t="s">
        <v>878</v>
      </c>
      <c r="Q375" s="49" t="s">
        <v>878</v>
      </c>
      <c r="R375" s="49" t="s">
        <v>884</v>
      </c>
      <c r="S375" s="49" t="s">
        <v>878</v>
      </c>
      <c r="T375" s="49" t="s">
        <v>889</v>
      </c>
      <c r="U375" s="18" t="s">
        <v>889</v>
      </c>
      <c r="V375" s="49" t="s">
        <v>900</v>
      </c>
      <c r="W375" s="49" t="s">
        <v>900</v>
      </c>
      <c r="X375" s="49" t="s">
        <v>900</v>
      </c>
      <c r="Y375" s="49" t="s">
        <v>914</v>
      </c>
      <c r="Z375" s="49" t="s">
        <v>909</v>
      </c>
      <c r="AA375" s="49" t="s">
        <v>919</v>
      </c>
      <c r="AB375" s="18" t="s">
        <v>919</v>
      </c>
      <c r="AC375" s="49" t="s">
        <v>919</v>
      </c>
      <c r="AD375" s="49" t="s">
        <v>919</v>
      </c>
      <c r="AE375" s="49" t="s">
        <v>919</v>
      </c>
      <c r="AF375" s="49" t="s">
        <v>936</v>
      </c>
      <c r="AG375" s="49" t="s">
        <v>930</v>
      </c>
      <c r="AH375" s="49" t="s">
        <v>930</v>
      </c>
      <c r="AI375" s="18" t="s">
        <v>930</v>
      </c>
      <c r="AJ375" s="68" t="s">
        <v>941</v>
      </c>
      <c r="AK375" s="68"/>
      <c r="AL375" s="68"/>
      <c r="AM375" s="45">
        <f>ROUND(SUM(H375:AL375),2)</f>
        <v>0</v>
      </c>
      <c r="AN375" s="45">
        <f>COUNTIF(H375:AL375,"F")+COUNTIF(H375:AL375,"LV/F")*4/8+COUNTIF(H375:AL375,"F/2")*4/8</f>
        <v>0</v>
      </c>
      <c r="AO375" s="45">
        <f>COUNTIF(H375:AL375,"O")+COUNTIF(H375:AL375,"LV/O")*4/8+COUNTIF(H375:AL375,"O/2")*4/8</f>
        <v>0</v>
      </c>
      <c r="AP375" s="45">
        <f>COUNTIF(H375:AL375,$AP$4)</f>
        <v>25</v>
      </c>
      <c r="AQ375" s="45">
        <f>COUNTIF(H375:AL375,$AQ$4)</f>
        <v>0</v>
      </c>
      <c r="AR375" s="45">
        <f>COUNTIF(H375:AL375,$AR$4)</f>
        <v>0</v>
      </c>
      <c r="AS375" s="45">
        <f>COUNTIF(H375:AL375,"B")+COUNTIF(H375:AL375,"LV/B")*4/8+COUNTIF(H375:AL375,"B/2")*4/8</f>
        <v>0</v>
      </c>
      <c r="AT375" s="45">
        <f>COUNTIF(H375:AL375,"BL")+COUNTIF(H375:AL375,"LV/BL")*4/8+COUNTIF(H375:AL375,"BL/2")*4/8</f>
        <v>0</v>
      </c>
      <c r="AU375" s="45">
        <f>COUNTIF(H375:AL375,$AU$4)</f>
        <v>0</v>
      </c>
      <c r="AV375" s="45">
        <f>COUNTIF(H375:AL375,$AV$4)</f>
        <v>0</v>
      </c>
      <c r="AW375" s="45">
        <f>COUNTIF(H375:AL375,$AW$4)</f>
        <v>4</v>
      </c>
      <c r="AX375" s="45">
        <f>COUNTIF(H375:AL375,$AX$4)</f>
        <v>0</v>
      </c>
      <c r="AY375" s="45">
        <f>COUNTIF(H375:AL375,$AY$4)</f>
        <v>0</v>
      </c>
      <c r="AZ375" s="45">
        <f>COUNTIF(H375:AL375,$AZ$4)</f>
        <v>0</v>
      </c>
      <c r="BA375" s="45">
        <f>COUNTIF(H375:AL375,$BA$4)</f>
        <v>0</v>
      </c>
      <c r="BB375" s="45">
        <f>COUNTIF(H375:AL375,$BB$4)</f>
        <v>0</v>
      </c>
      <c r="BC375" s="45">
        <f>COUNTIF(H375:AL375,$BC$4)</f>
        <v>0</v>
      </c>
      <c r="BD375" s="45">
        <f>COUNTIF(H375:AL375,$BD$4)</f>
        <v>0</v>
      </c>
      <c r="BE375" s="45">
        <f>COUNTIF(H375:AL375,$BE$4)</f>
        <v>0</v>
      </c>
      <c r="BF375" s="45">
        <f>COUNTIF(H375:AL375,$BF$4)</f>
        <v>0</v>
      </c>
      <c r="BG375" s="60" t="str">
        <f>VLOOKUP(B375,[2]Analyse!$A$2:$N$255,6,0)</f>
        <v>正常</v>
      </c>
      <c r="BH375" s="60"/>
      <c r="BI375" s="54"/>
    </row>
    <row r="376" spans="1:61">
      <c r="A376" s="73"/>
      <c r="B376" s="29"/>
      <c r="C376" s="26"/>
      <c r="D376" s="30"/>
      <c r="E376" s="44"/>
      <c r="F376" s="28"/>
      <c r="G376" s="28"/>
      <c r="H376" s="49"/>
      <c r="I376" s="49"/>
      <c r="J376" s="49"/>
      <c r="K376" s="49"/>
      <c r="L376" s="49"/>
      <c r="M376" s="49"/>
      <c r="N376" s="18"/>
      <c r="O376" s="49"/>
      <c r="P376" s="49"/>
      <c r="Q376" s="49"/>
      <c r="R376" s="49"/>
      <c r="S376" s="49"/>
      <c r="T376" s="49"/>
      <c r="U376" s="18"/>
      <c r="V376" s="49"/>
      <c r="W376" s="49"/>
      <c r="X376" s="49"/>
      <c r="Y376" s="49"/>
      <c r="Z376" s="49"/>
      <c r="AA376" s="49"/>
      <c r="AB376" s="18"/>
      <c r="AC376" s="49"/>
      <c r="AD376" s="49"/>
      <c r="AE376" s="49"/>
      <c r="AF376" s="49"/>
      <c r="AG376" s="49"/>
      <c r="AH376" s="49"/>
      <c r="AI376" s="18"/>
      <c r="AJ376" s="68"/>
      <c r="AK376" s="68"/>
      <c r="AL376" s="68"/>
      <c r="AM376" s="46">
        <f>+SUM(H376:AL376)</f>
        <v>0</v>
      </c>
      <c r="AN376" s="46"/>
      <c r="AO376" s="46"/>
      <c r="AP376" s="48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54"/>
      <c r="BH376" s="60" t="str">
        <f>VLOOKUP(B375,[2]Analyse!$A$2:$N$255,5,0)</f>
        <v>GWSI-D</v>
      </c>
      <c r="BI376" s="54"/>
    </row>
    <row r="377" spans="1:61" ht="16.5" customHeight="1">
      <c r="A377" s="72">
        <v>187</v>
      </c>
      <c r="B377" s="21" t="s">
        <v>597</v>
      </c>
      <c r="C377" s="21" t="s">
        <v>36</v>
      </c>
      <c r="D377" s="21" t="s">
        <v>37</v>
      </c>
      <c r="E377" s="44">
        <v>43906</v>
      </c>
      <c r="F377" s="43" t="s">
        <v>598</v>
      </c>
      <c r="G377" s="22" t="s">
        <v>603</v>
      </c>
      <c r="H377" s="49" t="s">
        <v>848</v>
      </c>
      <c r="I377" s="49" t="s">
        <v>848</v>
      </c>
      <c r="J377" s="49" t="s">
        <v>848</v>
      </c>
      <c r="K377" s="49" t="s">
        <v>861</v>
      </c>
      <c r="L377" s="49" t="s">
        <v>870</v>
      </c>
      <c r="M377" s="49" t="s">
        <v>875</v>
      </c>
      <c r="N377" s="18" t="s">
        <v>870</v>
      </c>
      <c r="O377" s="49" t="s">
        <v>870</v>
      </c>
      <c r="P377" s="49" t="s">
        <v>878</v>
      </c>
      <c r="Q377" s="49" t="s">
        <v>878</v>
      </c>
      <c r="R377" s="49" t="s">
        <v>878</v>
      </c>
      <c r="S377" s="49" t="s">
        <v>878</v>
      </c>
      <c r="T377" s="49" t="s">
        <v>896</v>
      </c>
      <c r="U377" s="18" t="s">
        <v>889</v>
      </c>
      <c r="V377" s="49" t="s">
        <v>900</v>
      </c>
      <c r="W377" s="49" t="s">
        <v>900</v>
      </c>
      <c r="X377" s="49" t="s">
        <v>900</v>
      </c>
      <c r="Y377" s="49" t="s">
        <v>909</v>
      </c>
      <c r="Z377" s="49" t="s">
        <v>908</v>
      </c>
      <c r="AA377" s="49" t="s">
        <v>925</v>
      </c>
      <c r="AB377" s="18" t="s">
        <v>919</v>
      </c>
      <c r="AC377" s="49" t="s">
        <v>919</v>
      </c>
      <c r="AD377" s="49" t="s">
        <v>919</v>
      </c>
      <c r="AE377" s="49" t="s">
        <v>920</v>
      </c>
      <c r="AF377" s="49" t="s">
        <v>931</v>
      </c>
      <c r="AG377" s="49" t="s">
        <v>931</v>
      </c>
      <c r="AH377" s="49" t="s">
        <v>936</v>
      </c>
      <c r="AI377" s="18" t="s">
        <v>930</v>
      </c>
      <c r="AJ377" s="68" t="s">
        <v>941</v>
      </c>
      <c r="AK377" s="68"/>
      <c r="AL377" s="68"/>
      <c r="AM377" s="45">
        <f>ROUND(SUM(H377:AL377),2)</f>
        <v>0</v>
      </c>
      <c r="AN377" s="45">
        <f>COUNTIF(H377:AL377,"F")+COUNTIF(H377:AL377,"LV/F")*4/8+COUNTIF(H377:AL377,"F/2")*4/8</f>
        <v>3.5</v>
      </c>
      <c r="AO377" s="45">
        <f>COUNTIF(H377:AL377,"O")+COUNTIF(H377:AL377,"LV/O")*4/8+COUNTIF(H377:AL377,"O/2")*4/8</f>
        <v>0</v>
      </c>
      <c r="AP377" s="45">
        <f>COUNTIF(H377:AL377,$AP$4)+4/8</f>
        <v>21.5</v>
      </c>
      <c r="AQ377" s="45">
        <f>COUNTIF(H377:AL377,$AQ$4)</f>
        <v>0</v>
      </c>
      <c r="AR377" s="45">
        <f>COUNTIF(H377:AL377,$AR$4)</f>
        <v>0</v>
      </c>
      <c r="AS377" s="45">
        <f>COUNTIF(H377:AL377,"B")+COUNTIF(H377:AL377,"LV/B")*4/8+COUNTIF(H377:AL377,"B/2")*4/8</f>
        <v>0</v>
      </c>
      <c r="AT377" s="45">
        <f>COUNTIF(H377:AL377,"BL")+COUNTIF(H377:AL377,"LV/BL")*4/8+COUNTIF(H377:AL377,"BL/2")*4/8</f>
        <v>0</v>
      </c>
      <c r="AU377" s="45">
        <f>COUNTIF(H377:AL377,$AU$4)</f>
        <v>0</v>
      </c>
      <c r="AV377" s="45">
        <f>COUNTIF(H377:AL377,$AV$4)</f>
        <v>0</v>
      </c>
      <c r="AW377" s="45">
        <f>COUNTIF(H377:AL377,$AW$4)</f>
        <v>4</v>
      </c>
      <c r="AX377" s="45">
        <f>COUNTIF(H377:AL377,$AX$4)</f>
        <v>0</v>
      </c>
      <c r="AY377" s="45">
        <f>COUNTIF(H377:AL377,$AY$4)</f>
        <v>0</v>
      </c>
      <c r="AZ377" s="45">
        <f>COUNTIF(H377:AL377,$AZ$4)</f>
        <v>0</v>
      </c>
      <c r="BA377" s="45">
        <f>COUNTIF(H377:AL377,$BA$4)</f>
        <v>0</v>
      </c>
      <c r="BB377" s="45">
        <f>COUNTIF(H377:AL377,$BB$4)</f>
        <v>0</v>
      </c>
      <c r="BC377" s="45">
        <f>COUNTIF(H377:AL377,$BC$4)</f>
        <v>0</v>
      </c>
      <c r="BD377" s="45">
        <f>COUNTIF(H377:AL377,$BD$4)</f>
        <v>0</v>
      </c>
      <c r="BE377" s="45">
        <f>COUNTIF(H377:AL377,$BE$4)</f>
        <v>0</v>
      </c>
      <c r="BF377" s="45">
        <f>COUNTIF(H377:AL377,$BF$4)</f>
        <v>0</v>
      </c>
      <c r="BG377" s="60" t="str">
        <f>VLOOKUP(B377,[2]Analyse!$A$2:$N$255,6,0)</f>
        <v>正常</v>
      </c>
      <c r="BH377" s="60"/>
      <c r="BI377" s="54"/>
    </row>
    <row r="378" spans="1:61" ht="16.5" customHeight="1">
      <c r="A378" s="73"/>
      <c r="B378" s="29"/>
      <c r="C378" s="26"/>
      <c r="D378" s="30"/>
      <c r="E378" s="44"/>
      <c r="F378" s="28"/>
      <c r="G378" s="28"/>
      <c r="H378" s="49"/>
      <c r="I378" s="49"/>
      <c r="J378" s="49"/>
      <c r="K378" s="49"/>
      <c r="L378" s="49"/>
      <c r="M378" s="49"/>
      <c r="N378" s="18"/>
      <c r="O378" s="49"/>
      <c r="P378" s="49"/>
      <c r="Q378" s="49"/>
      <c r="R378" s="49"/>
      <c r="S378" s="49"/>
      <c r="T378" s="49"/>
      <c r="U378" s="18"/>
      <c r="V378" s="49"/>
      <c r="W378" s="49"/>
      <c r="X378" s="49"/>
      <c r="Y378" s="49"/>
      <c r="Z378" s="49"/>
      <c r="AA378" s="49"/>
      <c r="AB378" s="18"/>
      <c r="AC378" s="49"/>
      <c r="AD378" s="49"/>
      <c r="AE378" s="49"/>
      <c r="AF378" s="49"/>
      <c r="AG378" s="49"/>
      <c r="AH378" s="49"/>
      <c r="AI378" s="18"/>
      <c r="AJ378" s="68"/>
      <c r="AK378" s="68"/>
      <c r="AL378" s="68"/>
      <c r="AM378" s="46">
        <f>+SUM(H378:AL378)</f>
        <v>0</v>
      </c>
      <c r="AN378" s="46"/>
      <c r="AO378" s="46"/>
      <c r="AP378" s="48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54"/>
      <c r="BH378" s="60" t="str">
        <f>VLOOKUP(B377,[2]Analyse!$A$2:$N$255,5,0)</f>
        <v>GWSMT-DC</v>
      </c>
      <c r="BI378" s="54"/>
    </row>
    <row r="379" spans="1:61" ht="16.5" customHeight="1">
      <c r="A379" s="72">
        <v>188</v>
      </c>
      <c r="B379" s="21" t="s">
        <v>599</v>
      </c>
      <c r="C379" s="21" t="s">
        <v>36</v>
      </c>
      <c r="D379" s="21" t="s">
        <v>37</v>
      </c>
      <c r="E379" s="44">
        <v>43740</v>
      </c>
      <c r="F379" s="43" t="s">
        <v>600</v>
      </c>
      <c r="G379" s="22" t="s">
        <v>604</v>
      </c>
      <c r="H379" s="49" t="s">
        <v>855</v>
      </c>
      <c r="I379" s="49" t="s">
        <v>848</v>
      </c>
      <c r="J379" s="49" t="s">
        <v>848</v>
      </c>
      <c r="K379" s="49" t="s">
        <v>861</v>
      </c>
      <c r="L379" s="49" t="s">
        <v>870</v>
      </c>
      <c r="M379" s="49" t="s">
        <v>870</v>
      </c>
      <c r="N379" s="18" t="s">
        <v>875</v>
      </c>
      <c r="O379" s="49" t="s">
        <v>870</v>
      </c>
      <c r="P379" s="49" t="s">
        <v>878</v>
      </c>
      <c r="Q379" s="49" t="s">
        <v>878</v>
      </c>
      <c r="R379" s="49" t="s">
        <v>878</v>
      </c>
      <c r="S379" s="49" t="s">
        <v>878</v>
      </c>
      <c r="T379" s="49" t="s">
        <v>889</v>
      </c>
      <c r="U379" s="18" t="s">
        <v>896</v>
      </c>
      <c r="V379" s="49" t="s">
        <v>900</v>
      </c>
      <c r="W379" s="49" t="s">
        <v>900</v>
      </c>
      <c r="X379" s="49" t="s">
        <v>901</v>
      </c>
      <c r="Y379" s="49" t="s">
        <v>908</v>
      </c>
      <c r="Z379" s="49" t="s">
        <v>909</v>
      </c>
      <c r="AA379" s="49" t="s">
        <v>920</v>
      </c>
      <c r="AB379" s="18" t="s">
        <v>925</v>
      </c>
      <c r="AC379" s="49" t="s">
        <v>918</v>
      </c>
      <c r="AD379" s="49" t="s">
        <v>919</v>
      </c>
      <c r="AE379" s="49" t="s">
        <v>919</v>
      </c>
      <c r="AF379" s="49" t="s">
        <v>930</v>
      </c>
      <c r="AG379" s="49" t="s">
        <v>930</v>
      </c>
      <c r="AH379" s="49" t="s">
        <v>930</v>
      </c>
      <c r="AI379" s="18" t="s">
        <v>936</v>
      </c>
      <c r="AJ379" s="68" t="s">
        <v>941</v>
      </c>
      <c r="AK379" s="68"/>
      <c r="AL379" s="68"/>
      <c r="AM379" s="45">
        <f>ROUND(SUM(H379:AL379),2)</f>
        <v>0</v>
      </c>
      <c r="AN379" s="45">
        <f>COUNTIF(H379:AL379,"F")+COUNTIF(H379:AL379,"LV/F")*4/8+COUNTIF(H379:AL379,"F/2")*4/8</f>
        <v>3</v>
      </c>
      <c r="AO379" s="45">
        <f>COUNTIF(H379:AL379,"O")+COUNTIF(H379:AL379,"LV/O")*4/8+COUNTIF(H379:AL379,"O/2")*4/8</f>
        <v>0</v>
      </c>
      <c r="AP379" s="45">
        <f>COUNTIF(H379:AL379,$AP$4)+4/8+4/8</f>
        <v>21</v>
      </c>
      <c r="AQ379" s="45">
        <f>COUNTIF(H379:AL379,$AQ$4)</f>
        <v>0</v>
      </c>
      <c r="AR379" s="45">
        <f>COUNTIF(H379:AL379,$AR$4)</f>
        <v>0</v>
      </c>
      <c r="AS379" s="45">
        <f>COUNTIF(H379:AL379,"B")+COUNTIF(H379:AL379,"LV/B")*4/8+COUNTIF(H379:AL379,"B/2")*4/8</f>
        <v>0</v>
      </c>
      <c r="AT379" s="45">
        <f>COUNTIF(H379:AL379,"BL")+COUNTIF(H379:AL379,"LV/BL")*4/8+COUNTIF(H379:AL379,"BL/2")*4/8</f>
        <v>0</v>
      </c>
      <c r="AU379" s="45">
        <f>COUNTIF(H379:AL379,$AU$4)</f>
        <v>0</v>
      </c>
      <c r="AV379" s="45">
        <f>COUNTIF(H379:AL379,$AV$4)</f>
        <v>0</v>
      </c>
      <c r="AW379" s="45">
        <f>COUNTIF(H379:AL379,$AW$4)</f>
        <v>5</v>
      </c>
      <c r="AX379" s="45">
        <f>COUNTIF(H379:AL379,$AX$4)</f>
        <v>0</v>
      </c>
      <c r="AY379" s="45">
        <f>COUNTIF(H379:AL379,$AY$4)</f>
        <v>0</v>
      </c>
      <c r="AZ379" s="45">
        <f>COUNTIF(H379:AL379,$AZ$4)</f>
        <v>0</v>
      </c>
      <c r="BA379" s="45">
        <f>COUNTIF(H379:AL379,$BA$4)</f>
        <v>0</v>
      </c>
      <c r="BB379" s="45">
        <f>COUNTIF(H379:AL379,$BB$4)</f>
        <v>0</v>
      </c>
      <c r="BC379" s="45">
        <f>COUNTIF(H379:AL379,$BC$4)</f>
        <v>0</v>
      </c>
      <c r="BD379" s="45">
        <f>COUNTIF(H379:AL379,$BD$4)</f>
        <v>0</v>
      </c>
      <c r="BE379" s="45">
        <f>COUNTIF(H379:AL379,$BE$4)</f>
        <v>0</v>
      </c>
      <c r="BF379" s="45">
        <f>COUNTIF(H379:AL379,$BF$4)</f>
        <v>0</v>
      </c>
      <c r="BG379" s="60" t="str">
        <f>VLOOKUP(B379,[2]Analyse!$A$2:$N$255,6,0)</f>
        <v>正常</v>
      </c>
      <c r="BH379" s="60"/>
      <c r="BI379" s="54"/>
    </row>
    <row r="380" spans="1:61" ht="16.5" customHeight="1">
      <c r="A380" s="73"/>
      <c r="B380" s="29"/>
      <c r="C380" s="26"/>
      <c r="D380" s="30"/>
      <c r="E380" s="44"/>
      <c r="F380" s="28"/>
      <c r="G380" s="28"/>
      <c r="H380" s="49"/>
      <c r="I380" s="49"/>
      <c r="J380" s="49"/>
      <c r="K380" s="49"/>
      <c r="L380" s="49"/>
      <c r="M380" s="49"/>
      <c r="N380" s="18"/>
      <c r="O380" s="49"/>
      <c r="P380" s="49"/>
      <c r="Q380" s="49"/>
      <c r="R380" s="49"/>
      <c r="S380" s="49"/>
      <c r="T380" s="49"/>
      <c r="U380" s="18"/>
      <c r="V380" s="49"/>
      <c r="W380" s="49"/>
      <c r="X380" s="49"/>
      <c r="Y380" s="49"/>
      <c r="Z380" s="49"/>
      <c r="AA380" s="49"/>
      <c r="AB380" s="18"/>
      <c r="AC380" s="49"/>
      <c r="AD380" s="49"/>
      <c r="AE380" s="49"/>
      <c r="AF380" s="49"/>
      <c r="AG380" s="49"/>
      <c r="AH380" s="49"/>
      <c r="AI380" s="18"/>
      <c r="AJ380" s="68"/>
      <c r="AK380" s="68"/>
      <c r="AL380" s="68"/>
      <c r="AM380" s="46">
        <f>+SUM(H380:AL380)</f>
        <v>0</v>
      </c>
      <c r="AN380" s="46"/>
      <c r="AO380" s="46"/>
      <c r="AP380" s="48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54"/>
      <c r="BH380" s="60" t="str">
        <f>VLOOKUP(B379,[2]Analyse!$A$2:$N$255,5,0)</f>
        <v>GWSI-D</v>
      </c>
      <c r="BI380" s="54"/>
    </row>
    <row r="381" spans="1:61" ht="16.5" customHeight="1">
      <c r="A381" s="72">
        <v>189</v>
      </c>
      <c r="B381" s="29" t="s">
        <v>601</v>
      </c>
      <c r="C381" s="21" t="s">
        <v>36</v>
      </c>
      <c r="D381" s="21" t="s">
        <v>37</v>
      </c>
      <c r="E381" s="44">
        <v>43915</v>
      </c>
      <c r="F381" s="43" t="s">
        <v>602</v>
      </c>
      <c r="G381" s="22" t="s">
        <v>605</v>
      </c>
      <c r="H381" s="49" t="s">
        <v>848</v>
      </c>
      <c r="I381" s="49" t="s">
        <v>848</v>
      </c>
      <c r="J381" s="49" t="s">
        <v>855</v>
      </c>
      <c r="K381" s="49" t="s">
        <v>861</v>
      </c>
      <c r="L381" s="49" t="s">
        <v>870</v>
      </c>
      <c r="M381" s="49" t="s">
        <v>870</v>
      </c>
      <c r="N381" s="18" t="s">
        <v>870</v>
      </c>
      <c r="O381" s="49" t="s">
        <v>870</v>
      </c>
      <c r="P381" s="49" t="s">
        <v>878</v>
      </c>
      <c r="Q381" s="49" t="s">
        <v>884</v>
      </c>
      <c r="R381" s="49" t="s">
        <v>878</v>
      </c>
      <c r="S381" s="49" t="s">
        <v>880</v>
      </c>
      <c r="T381" s="49" t="s">
        <v>889</v>
      </c>
      <c r="U381" s="18" t="s">
        <v>889</v>
      </c>
      <c r="V381" s="49" t="s">
        <v>900</v>
      </c>
      <c r="W381" s="49" t="s">
        <v>900</v>
      </c>
      <c r="X381" s="49" t="s">
        <v>906</v>
      </c>
      <c r="Y381" s="49" t="s">
        <v>909</v>
      </c>
      <c r="Z381" s="49" t="s">
        <v>909</v>
      </c>
      <c r="AA381" s="49" t="s">
        <v>919</v>
      </c>
      <c r="AB381" s="18" t="s">
        <v>919</v>
      </c>
      <c r="AC381" s="49" t="s">
        <v>919</v>
      </c>
      <c r="AD381" s="49" t="s">
        <v>919</v>
      </c>
      <c r="AE381" s="49" t="s">
        <v>925</v>
      </c>
      <c r="AF381" s="49" t="s">
        <v>930</v>
      </c>
      <c r="AG381" s="49" t="s">
        <v>930</v>
      </c>
      <c r="AH381" s="49" t="s">
        <v>930</v>
      </c>
      <c r="AI381" s="18" t="s">
        <v>930</v>
      </c>
      <c r="AJ381" s="68" t="s">
        <v>941</v>
      </c>
      <c r="AK381" s="68"/>
      <c r="AL381" s="68"/>
      <c r="AM381" s="45">
        <f>ROUND(SUM(H381:AL381),2)</f>
        <v>0</v>
      </c>
      <c r="AN381" s="45">
        <f>COUNTIF(H381:AL381,"F")+COUNTIF(H381:AL381,"LV/F")*4/8+COUNTIF(H381:AL381,"F/2")*4/8</f>
        <v>1</v>
      </c>
      <c r="AO381" s="45">
        <f>COUNTIF(H381:AL381,"O")+COUNTIF(H381:AL381,"LV/O")*4/8+COUNTIF(H381:AL381,"O/2")*4/8</f>
        <v>0</v>
      </c>
      <c r="AP381" s="45">
        <f>COUNTIF(H381:AL381,$AP$4)</f>
        <v>24</v>
      </c>
      <c r="AQ381" s="45">
        <f>COUNTIF(H381:AL381,$AQ$4)</f>
        <v>0</v>
      </c>
      <c r="AR381" s="45">
        <f>COUNTIF(H381:AL381,$AR$4)</f>
        <v>0</v>
      </c>
      <c r="AS381" s="45">
        <f>COUNTIF(H381:AL381,"B")+COUNTIF(H381:AL381,"LV/B")*4/8+COUNTIF(H381:AL381,"B/2")*4/8</f>
        <v>0</v>
      </c>
      <c r="AT381" s="45">
        <f>COUNTIF(H381:AL381,"BL")+COUNTIF(H381:AL381,"LV/BL")*4/8+COUNTIF(H381:AL381,"BL/2")*4/8</f>
        <v>0</v>
      </c>
      <c r="AU381" s="45">
        <f>COUNTIF(H381:AL381,$AU$4)</f>
        <v>0</v>
      </c>
      <c r="AV381" s="45">
        <f>COUNTIF(H381:AL381,$AV$4)</f>
        <v>0</v>
      </c>
      <c r="AW381" s="45">
        <f>COUNTIF(H381:AL381,$AW$4)</f>
        <v>4</v>
      </c>
      <c r="AX381" s="45">
        <f>COUNTIF(H381:AL381,$AX$4)</f>
        <v>0</v>
      </c>
      <c r="AY381" s="45">
        <f>COUNTIF(H381:AL381,$AY$4)</f>
        <v>0</v>
      </c>
      <c r="AZ381" s="45">
        <f>COUNTIF(H381:AL381,$AZ$4)</f>
        <v>0</v>
      </c>
      <c r="BA381" s="45">
        <f>COUNTIF(H381:AL381,$BA$4)</f>
        <v>0</v>
      </c>
      <c r="BB381" s="45">
        <f>COUNTIF(H381:AL381,$BB$4)</f>
        <v>0</v>
      </c>
      <c r="BC381" s="45">
        <f>COUNTIF(H381:AL381,$BC$4)</f>
        <v>0</v>
      </c>
      <c r="BD381" s="45">
        <f>COUNTIF(H381:AL381,$BD$4)</f>
        <v>0</v>
      </c>
      <c r="BE381" s="45">
        <f>COUNTIF(H381:AL381,$BE$4)</f>
        <v>0</v>
      </c>
      <c r="BF381" s="45">
        <f>COUNTIF(H381:AL381,$BF$4)</f>
        <v>0</v>
      </c>
      <c r="BG381" s="60" t="str">
        <f>VLOOKUP(B381,[2]Analyse!$A$2:$N$255,6,0)</f>
        <v>正常</v>
      </c>
      <c r="BH381" s="60"/>
      <c r="BI381" s="54"/>
    </row>
    <row r="382" spans="1:61" ht="16.5" customHeight="1">
      <c r="A382" s="73"/>
      <c r="B382" s="29"/>
      <c r="C382" s="26"/>
      <c r="D382" s="30"/>
      <c r="E382" s="44"/>
      <c r="F382" s="28"/>
      <c r="G382" s="28"/>
      <c r="H382" s="49"/>
      <c r="I382" s="49"/>
      <c r="J382" s="49"/>
      <c r="K382" s="49"/>
      <c r="L382" s="49"/>
      <c r="M382" s="49"/>
      <c r="N382" s="18"/>
      <c r="O382" s="49"/>
      <c r="P382" s="49"/>
      <c r="Q382" s="49"/>
      <c r="R382" s="49"/>
      <c r="S382" s="49"/>
      <c r="T382" s="49"/>
      <c r="U382" s="18"/>
      <c r="V382" s="49"/>
      <c r="W382" s="49"/>
      <c r="X382" s="49"/>
      <c r="Y382" s="49"/>
      <c r="Z382" s="49"/>
      <c r="AA382" s="49"/>
      <c r="AB382" s="18"/>
      <c r="AC382" s="49"/>
      <c r="AD382" s="49"/>
      <c r="AE382" s="49"/>
      <c r="AF382" s="49"/>
      <c r="AG382" s="49"/>
      <c r="AH382" s="49"/>
      <c r="AI382" s="18"/>
      <c r="AJ382" s="68"/>
      <c r="AK382" s="68"/>
      <c r="AL382" s="68"/>
      <c r="AM382" s="46">
        <f>+SUM(H382:AL382)</f>
        <v>0</v>
      </c>
      <c r="AN382" s="46"/>
      <c r="AO382" s="46"/>
      <c r="AP382" s="48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54"/>
      <c r="BH382" s="60" t="str">
        <f>VLOOKUP(B381,[2]Analyse!$A$2:$N$255,5,0)</f>
        <v>GWSI-D</v>
      </c>
      <c r="BI382" s="54"/>
    </row>
    <row r="383" spans="1:61" ht="16.5" customHeight="1">
      <c r="A383" s="72">
        <v>190</v>
      </c>
      <c r="B383" s="21" t="s">
        <v>612</v>
      </c>
      <c r="C383" s="21" t="s">
        <v>36</v>
      </c>
      <c r="D383" s="21" t="s">
        <v>37</v>
      </c>
      <c r="E383" s="32">
        <v>43990</v>
      </c>
      <c r="F383" s="21" t="s">
        <v>608</v>
      </c>
      <c r="G383" s="22" t="s">
        <v>609</v>
      </c>
      <c r="H383" s="49" t="s">
        <v>848</v>
      </c>
      <c r="I383" s="49" t="s">
        <v>848</v>
      </c>
      <c r="J383" s="49" t="s">
        <v>848</v>
      </c>
      <c r="K383" s="49" t="s">
        <v>861</v>
      </c>
      <c r="L383" s="49" t="s">
        <v>875</v>
      </c>
      <c r="M383" s="49" t="s">
        <v>870</v>
      </c>
      <c r="N383" s="18" t="s">
        <v>870</v>
      </c>
      <c r="O383" s="49" t="s">
        <v>870</v>
      </c>
      <c r="P383" s="49" t="s">
        <v>878</v>
      </c>
      <c r="Q383" s="49" t="s">
        <v>878</v>
      </c>
      <c r="R383" s="49" t="s">
        <v>878</v>
      </c>
      <c r="S383" s="49" t="s">
        <v>884</v>
      </c>
      <c r="T383" s="49" t="s">
        <v>889</v>
      </c>
      <c r="U383" s="18" t="s">
        <v>889</v>
      </c>
      <c r="V383" s="49" t="s">
        <v>900</v>
      </c>
      <c r="W383" s="49" t="s">
        <v>900</v>
      </c>
      <c r="X383" s="49" t="s">
        <v>900</v>
      </c>
      <c r="Y383" s="49" t="s">
        <v>909</v>
      </c>
      <c r="Z383" s="49" t="s">
        <v>914</v>
      </c>
      <c r="AA383" s="49" t="s">
        <v>919</v>
      </c>
      <c r="AB383" s="18" t="s">
        <v>918</v>
      </c>
      <c r="AC383" s="49" t="s">
        <v>919</v>
      </c>
      <c r="AD383" s="49" t="s">
        <v>919</v>
      </c>
      <c r="AE383" s="49" t="s">
        <v>919</v>
      </c>
      <c r="AF383" s="49" t="s">
        <v>930</v>
      </c>
      <c r="AG383" s="49" t="s">
        <v>936</v>
      </c>
      <c r="AH383" s="49" t="s">
        <v>930</v>
      </c>
      <c r="AI383" s="18" t="s">
        <v>929</v>
      </c>
      <c r="AJ383" s="68" t="s">
        <v>941</v>
      </c>
      <c r="AK383" s="68"/>
      <c r="AL383" s="68"/>
      <c r="AM383" s="45">
        <f>ROUND(SUM(H383:AL383),2)</f>
        <v>0</v>
      </c>
      <c r="AN383" s="45">
        <f>COUNTIF(H383:AL383,"F")+COUNTIF(H383:AL383,"LV/F")*4/8+COUNTIF(H383:AL383,"F/2")*4/8</f>
        <v>1</v>
      </c>
      <c r="AO383" s="45">
        <f>COUNTIF(H383:AL383,"O")+COUNTIF(H383:AL383,"LV/O")*4/8+COUNTIF(H383:AL383,"O/2")*4/8</f>
        <v>0</v>
      </c>
      <c r="AP383" s="45">
        <f>COUNTIF(H383:AL383,$AP$4)+4/8+4/8</f>
        <v>24</v>
      </c>
      <c r="AQ383" s="45">
        <f>COUNTIF(H383:AL383,$AQ$4)</f>
        <v>0</v>
      </c>
      <c r="AR383" s="45">
        <f>COUNTIF(H383:AL383,$AR$4)</f>
        <v>0</v>
      </c>
      <c r="AS383" s="45">
        <f>COUNTIF(H383:AL383,"B")+COUNTIF(H383:AL383,"LV/B")*4/8+COUNTIF(H383:AL383,"B/2")*4/8</f>
        <v>0</v>
      </c>
      <c r="AT383" s="45">
        <f>COUNTIF(H383:AL383,"BL")+COUNTIF(H383:AL383,"LV/BL")*4/8+COUNTIF(H383:AL383,"BL/2")*4/8</f>
        <v>0</v>
      </c>
      <c r="AU383" s="45">
        <f>COUNTIF(H383:AL383,$AU$4)</f>
        <v>0</v>
      </c>
      <c r="AV383" s="45">
        <f>COUNTIF(H383:AL383,$AV$4)</f>
        <v>0</v>
      </c>
      <c r="AW383" s="45">
        <f>COUNTIF(H383:AL383,$AW$4)</f>
        <v>4</v>
      </c>
      <c r="AX383" s="45">
        <f>COUNTIF(H383:AL383,$AX$4)</f>
        <v>0</v>
      </c>
      <c r="AY383" s="45">
        <f>COUNTIF(H383:AL383,$AY$4)</f>
        <v>0</v>
      </c>
      <c r="AZ383" s="45">
        <f>COUNTIF(H383:AL383,$AZ$4)</f>
        <v>0</v>
      </c>
      <c r="BA383" s="45">
        <f>COUNTIF(H383:AL383,$BA$4)</f>
        <v>0</v>
      </c>
      <c r="BB383" s="45">
        <f>COUNTIF(H383:AL383,$BB$4)</f>
        <v>0</v>
      </c>
      <c r="BC383" s="45">
        <f>COUNTIF(H383:AL383,$BC$4)</f>
        <v>0</v>
      </c>
      <c r="BD383" s="45">
        <f>COUNTIF(H383:AL383,$BD$4)</f>
        <v>0</v>
      </c>
      <c r="BE383" s="45">
        <f>COUNTIF(H383:AL383,$BE$4)</f>
        <v>0</v>
      </c>
      <c r="BF383" s="45">
        <f>COUNTIF(H383:AL383,$BF$4)</f>
        <v>0</v>
      </c>
      <c r="BG383" s="60" t="str">
        <f>VLOOKUP(B383,[2]Analyse!$A$2:$N$255,6,0)</f>
        <v>正常</v>
      </c>
      <c r="BH383" s="60"/>
      <c r="BI383" s="54"/>
    </row>
    <row r="384" spans="1:61" ht="16.5" customHeight="1">
      <c r="A384" s="73"/>
      <c r="B384" s="29"/>
      <c r="C384" s="24"/>
      <c r="D384" s="24"/>
      <c r="E384" s="32"/>
      <c r="F384" s="24"/>
      <c r="G384" s="24"/>
      <c r="H384" s="49">
        <v>5.5</v>
      </c>
      <c r="I384" s="49">
        <v>5.5</v>
      </c>
      <c r="J384" s="49">
        <v>5.5</v>
      </c>
      <c r="K384" s="49">
        <v>5.5</v>
      </c>
      <c r="L384" s="49"/>
      <c r="M384" s="49">
        <v>5.5</v>
      </c>
      <c r="N384" s="18">
        <v>5.5</v>
      </c>
      <c r="O384" s="49">
        <v>5.5</v>
      </c>
      <c r="P384" s="49">
        <v>5.5</v>
      </c>
      <c r="Q384" s="49">
        <v>5.5</v>
      </c>
      <c r="R384" s="49">
        <v>5.5</v>
      </c>
      <c r="S384" s="49"/>
      <c r="T384" s="49">
        <v>5.5</v>
      </c>
      <c r="U384" s="18">
        <v>5.5</v>
      </c>
      <c r="V384" s="49">
        <v>5.5</v>
      </c>
      <c r="W384" s="49">
        <v>5.5</v>
      </c>
      <c r="X384" s="49">
        <v>5.5</v>
      </c>
      <c r="Y384" s="49">
        <v>5.5</v>
      </c>
      <c r="Z384" s="49"/>
      <c r="AA384" s="49">
        <v>5.5</v>
      </c>
      <c r="AB384" s="18">
        <v>4</v>
      </c>
      <c r="AC384" s="49">
        <v>5.5</v>
      </c>
      <c r="AD384" s="49">
        <v>5.5</v>
      </c>
      <c r="AE384" s="49">
        <v>5.5</v>
      </c>
      <c r="AF384" s="49">
        <v>5.5</v>
      </c>
      <c r="AG384" s="49"/>
      <c r="AH384" s="49">
        <v>5.5</v>
      </c>
      <c r="AI384" s="18">
        <v>4</v>
      </c>
      <c r="AJ384" s="68">
        <v>5.5</v>
      </c>
      <c r="AK384" s="68"/>
      <c r="AL384" s="68"/>
      <c r="AM384" s="46">
        <f>+SUM(H384:AL384)</f>
        <v>134.5</v>
      </c>
      <c r="AN384" s="46"/>
      <c r="AO384" s="46"/>
      <c r="AP384" s="48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54"/>
      <c r="BH384" s="60" t="str">
        <f>VLOOKUP(B383,[2]Analyse!$A$2:$N$255,5,0)</f>
        <v>N</v>
      </c>
      <c r="BI384" s="54"/>
    </row>
    <row r="385" spans="1:61" ht="16.5" customHeight="1">
      <c r="A385" s="72">
        <v>191</v>
      </c>
      <c r="B385" s="21" t="s">
        <v>613</v>
      </c>
      <c r="C385" s="21" t="s">
        <v>36</v>
      </c>
      <c r="D385" s="21" t="s">
        <v>37</v>
      </c>
      <c r="E385" s="32">
        <v>43990</v>
      </c>
      <c r="F385" s="21" t="s">
        <v>611</v>
      </c>
      <c r="G385" s="22" t="s">
        <v>610</v>
      </c>
      <c r="H385" s="49" t="s">
        <v>848</v>
      </c>
      <c r="I385" s="49" t="s">
        <v>848</v>
      </c>
      <c r="J385" s="49" t="s">
        <v>848</v>
      </c>
      <c r="K385" s="49" t="s">
        <v>861</v>
      </c>
      <c r="L385" s="49" t="s">
        <v>870</v>
      </c>
      <c r="M385" s="49" t="s">
        <v>870</v>
      </c>
      <c r="N385" s="18" t="s">
        <v>875</v>
      </c>
      <c r="O385" s="49" t="s">
        <v>870</v>
      </c>
      <c r="P385" s="49" t="s">
        <v>878</v>
      </c>
      <c r="Q385" s="49" t="s">
        <v>878</v>
      </c>
      <c r="R385" s="49" t="s">
        <v>878</v>
      </c>
      <c r="S385" s="49" t="s">
        <v>878</v>
      </c>
      <c r="T385" s="49" t="s">
        <v>889</v>
      </c>
      <c r="U385" s="18" t="s">
        <v>896</v>
      </c>
      <c r="V385" s="49" t="s">
        <v>900</v>
      </c>
      <c r="W385" s="49" t="s">
        <v>900</v>
      </c>
      <c r="X385" s="49" t="s">
        <v>900</v>
      </c>
      <c r="Y385" s="49" t="s">
        <v>909</v>
      </c>
      <c r="Z385" s="49" t="s">
        <v>909</v>
      </c>
      <c r="AA385" s="49" t="s">
        <v>919</v>
      </c>
      <c r="AB385" s="18" t="s">
        <v>925</v>
      </c>
      <c r="AC385" s="49" t="s">
        <v>919</v>
      </c>
      <c r="AD385" s="49" t="s">
        <v>919</v>
      </c>
      <c r="AE385" s="49" t="s">
        <v>919</v>
      </c>
      <c r="AF385" s="49" t="s">
        <v>930</v>
      </c>
      <c r="AG385" s="49" t="s">
        <v>930</v>
      </c>
      <c r="AH385" s="49" t="s">
        <v>930</v>
      </c>
      <c r="AI385" s="18" t="s">
        <v>936</v>
      </c>
      <c r="AJ385" s="68" t="s">
        <v>941</v>
      </c>
      <c r="AK385" s="68"/>
      <c r="AL385" s="68"/>
      <c r="AM385" s="45">
        <f>ROUND(SUM(H385:AL385),2)</f>
        <v>0</v>
      </c>
      <c r="AN385" s="45">
        <f>COUNTIF(H385:AL385,"F")+COUNTIF(H385:AL385,"LV/F")*4/8+COUNTIF(H385:AL385,"F/2")*4/8</f>
        <v>0</v>
      </c>
      <c r="AO385" s="45">
        <f>COUNTIF(H385:AL385,"O")+COUNTIF(H385:AL385,"LV/O")*4/8+COUNTIF(H385:AL385,"O/2")*4/8</f>
        <v>0</v>
      </c>
      <c r="AP385" s="45">
        <f>COUNTIF(H385:AL385,$AP$4)</f>
        <v>25</v>
      </c>
      <c r="AQ385" s="45">
        <f>COUNTIF(H385:AL385,$AQ$4)</f>
        <v>0</v>
      </c>
      <c r="AR385" s="45">
        <f>COUNTIF(H385:AL385,$AR$4)</f>
        <v>0</v>
      </c>
      <c r="AS385" s="45">
        <f>COUNTIF(H385:AL385,"B")+COUNTIF(H385:AL385,"LV/B")*4/8+COUNTIF(H385:AL385,"B/2")*4/8</f>
        <v>0</v>
      </c>
      <c r="AT385" s="45">
        <f>COUNTIF(H385:AL385,"BL")+COUNTIF(H385:AL385,"LV/BL")*4/8+COUNTIF(H385:AL385,"BL/2")*4/8</f>
        <v>0</v>
      </c>
      <c r="AU385" s="45">
        <f>COUNTIF(H385:AL385,$AU$4)</f>
        <v>0</v>
      </c>
      <c r="AV385" s="45">
        <f>COUNTIF(H385:AL385,$AV$4)</f>
        <v>0</v>
      </c>
      <c r="AW385" s="45">
        <f>COUNTIF(H385:AL385,$AW$4)</f>
        <v>4</v>
      </c>
      <c r="AX385" s="45">
        <f>COUNTIF(H385:AL385,$AX$4)</f>
        <v>0</v>
      </c>
      <c r="AY385" s="45">
        <f>COUNTIF(H385:AL385,$AY$4)</f>
        <v>0</v>
      </c>
      <c r="AZ385" s="45">
        <f>COUNTIF(H385:AL385,$AZ$4)</f>
        <v>0</v>
      </c>
      <c r="BA385" s="45">
        <f>COUNTIF(H385:AL385,$BA$4)</f>
        <v>0</v>
      </c>
      <c r="BB385" s="45">
        <f>COUNTIF(H385:AL385,$BB$4)</f>
        <v>0</v>
      </c>
      <c r="BC385" s="45">
        <f>COUNTIF(H385:AL385,$BC$4)</f>
        <v>0</v>
      </c>
      <c r="BD385" s="45">
        <f>COUNTIF(H385:AL385,$BD$4)</f>
        <v>0</v>
      </c>
      <c r="BE385" s="45">
        <f>COUNTIF(H385:AL385,$BE$4)</f>
        <v>0</v>
      </c>
      <c r="BF385" s="45">
        <f>COUNTIF(H385:AL385,$BF$4)</f>
        <v>0</v>
      </c>
      <c r="BG385" s="60" t="str">
        <f>VLOOKUP(B385,[2]Analyse!$A$2:$N$255,6,0)</f>
        <v>正常</v>
      </c>
      <c r="BH385" s="60"/>
      <c r="BI385" s="54"/>
    </row>
    <row r="386" spans="1:61" ht="16.5" customHeight="1">
      <c r="A386" s="73"/>
      <c r="B386" s="29"/>
      <c r="C386" s="24"/>
      <c r="D386" s="24"/>
      <c r="E386" s="32"/>
      <c r="F386" s="24"/>
      <c r="G386" s="24"/>
      <c r="H386" s="49"/>
      <c r="I386" s="49"/>
      <c r="J386" s="49"/>
      <c r="K386" s="49"/>
      <c r="L386" s="49"/>
      <c r="M386" s="49"/>
      <c r="N386" s="18"/>
      <c r="O386" s="49"/>
      <c r="P386" s="49"/>
      <c r="Q386" s="49"/>
      <c r="R386" s="49"/>
      <c r="S386" s="49"/>
      <c r="T386" s="49"/>
      <c r="U386" s="18"/>
      <c r="V386" s="49"/>
      <c r="W386" s="49"/>
      <c r="X386" s="49"/>
      <c r="Y386" s="49"/>
      <c r="Z386" s="49"/>
      <c r="AA386" s="49"/>
      <c r="AB386" s="18"/>
      <c r="AC386" s="49"/>
      <c r="AD386" s="49"/>
      <c r="AE386" s="49"/>
      <c r="AF386" s="49"/>
      <c r="AG386" s="49"/>
      <c r="AH386" s="49"/>
      <c r="AI386" s="18"/>
      <c r="AJ386" s="68"/>
      <c r="AK386" s="68"/>
      <c r="AL386" s="68"/>
      <c r="AM386" s="46">
        <f>+SUM(H386:AL386)</f>
        <v>0</v>
      </c>
      <c r="AN386" s="46"/>
      <c r="AO386" s="46"/>
      <c r="AP386" s="48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54"/>
      <c r="BH386" s="60" t="str">
        <f>VLOOKUP(B385,[2]Analyse!$A$2:$N$255,5,0)</f>
        <v>隨縣班</v>
      </c>
      <c r="BI386" s="54"/>
    </row>
    <row r="387" spans="1:61" ht="16.5" customHeight="1">
      <c r="A387" s="72">
        <v>192</v>
      </c>
      <c r="B387" s="21" t="s">
        <v>615</v>
      </c>
      <c r="C387" s="21" t="s">
        <v>36</v>
      </c>
      <c r="D387" s="21" t="s">
        <v>37</v>
      </c>
      <c r="E387" s="32"/>
      <c r="F387" s="21" t="s">
        <v>617</v>
      </c>
      <c r="G387" s="22" t="s">
        <v>616</v>
      </c>
      <c r="H387" s="49" t="s">
        <v>848</v>
      </c>
      <c r="I387" s="49" t="s">
        <v>848</v>
      </c>
      <c r="J387" s="49" t="s">
        <v>848</v>
      </c>
      <c r="K387" s="49" t="s">
        <v>861</v>
      </c>
      <c r="L387" s="49" t="s">
        <v>870</v>
      </c>
      <c r="M387" s="49" t="s">
        <v>870</v>
      </c>
      <c r="N387" s="18" t="s">
        <v>875</v>
      </c>
      <c r="O387" s="49" t="s">
        <v>870</v>
      </c>
      <c r="P387" s="49" t="s">
        <v>878</v>
      </c>
      <c r="Q387" s="49" t="s">
        <v>879</v>
      </c>
      <c r="R387" s="49" t="s">
        <v>878</v>
      </c>
      <c r="S387" s="49" t="s">
        <v>878</v>
      </c>
      <c r="T387" s="49" t="s">
        <v>889</v>
      </c>
      <c r="U387" s="18" t="s">
        <v>896</v>
      </c>
      <c r="V387" s="49" t="s">
        <v>900</v>
      </c>
      <c r="W387" s="49" t="s">
        <v>900</v>
      </c>
      <c r="X387" s="49" t="s">
        <v>900</v>
      </c>
      <c r="Y387" s="49" t="s">
        <v>909</v>
      </c>
      <c r="Z387" s="49" t="s">
        <v>909</v>
      </c>
      <c r="AA387" s="49" t="s">
        <v>918</v>
      </c>
      <c r="AB387" s="18" t="s">
        <v>925</v>
      </c>
      <c r="AC387" s="49" t="s">
        <v>919</v>
      </c>
      <c r="AD387" s="49" t="s">
        <v>919</v>
      </c>
      <c r="AE387" s="49" t="s">
        <v>919</v>
      </c>
      <c r="AF387" s="49" t="s">
        <v>930</v>
      </c>
      <c r="AG387" s="49" t="s">
        <v>938</v>
      </c>
      <c r="AH387" s="49" t="s">
        <v>930</v>
      </c>
      <c r="AI387" s="18" t="s">
        <v>936</v>
      </c>
      <c r="AJ387" s="68" t="s">
        <v>941</v>
      </c>
      <c r="AK387" s="68"/>
      <c r="AL387" s="68"/>
      <c r="AM387" s="45">
        <f>ROUND(SUM(H387:AL387),2)</f>
        <v>0</v>
      </c>
      <c r="AN387" s="45">
        <f>COUNTIF(H387:AL387,"F")+COUNTIF(H387:AL387,"LV/F")*4/8+COUNTIF(H387:AL387,"F/2")*4/8</f>
        <v>1</v>
      </c>
      <c r="AO387" s="45">
        <f>COUNTIF(H387:AL387,"O")+COUNTIF(H387:AL387,"LV/O")*4/8+COUNTIF(H387:AL387,"O/2")*4/8</f>
        <v>0</v>
      </c>
      <c r="AP387" s="45">
        <f>COUNTIF(H387:AL387,$AP$4)+4/8+4/8</f>
        <v>23</v>
      </c>
      <c r="AQ387" s="45">
        <f>COUNTIF(H387:AL387,$AQ$4)</f>
        <v>1</v>
      </c>
      <c r="AR387" s="45">
        <f>COUNTIF(H387:AL387,$AR$4)</f>
        <v>0</v>
      </c>
      <c r="AS387" s="45">
        <f>COUNTIF(H387:AL387,"B")+COUNTIF(H387:AL387,"LV/B")*4/8+COUNTIF(H387:AL387,"B/2")*4/8</f>
        <v>0</v>
      </c>
      <c r="AT387" s="45">
        <f>COUNTIF(H387:AL387,"BL")+COUNTIF(H387:AL387,"LV/BL")*4/8+COUNTIF(H387:AL387,"BL/2")*4/8</f>
        <v>0</v>
      </c>
      <c r="AU387" s="45">
        <f>COUNTIF(H387:AL387,$AU$4)</f>
        <v>0</v>
      </c>
      <c r="AV387" s="45">
        <f>COUNTIF(H387:AL387,$AV$4)</f>
        <v>0</v>
      </c>
      <c r="AW387" s="45">
        <f>COUNTIF(H387:AL387,$AW$4)</f>
        <v>4</v>
      </c>
      <c r="AX387" s="45">
        <f>COUNTIF(H387:AL387,$AX$4)</f>
        <v>0</v>
      </c>
      <c r="AY387" s="45">
        <f>COUNTIF(H387:AL387,$AY$4)</f>
        <v>0</v>
      </c>
      <c r="AZ387" s="45">
        <f>COUNTIF(H387:AL387,$AZ$4)</f>
        <v>0</v>
      </c>
      <c r="BA387" s="45">
        <f>COUNTIF(H387:AL387,$BA$4)</f>
        <v>0</v>
      </c>
      <c r="BB387" s="45">
        <f>COUNTIF(H387:AL387,$BB$4)</f>
        <v>0</v>
      </c>
      <c r="BC387" s="45">
        <f>COUNTIF(H387:AL387,$BC$4)</f>
        <v>0</v>
      </c>
      <c r="BD387" s="45">
        <f>COUNTIF(H387:AL387,$BD$4)</f>
        <v>0</v>
      </c>
      <c r="BE387" s="45">
        <f>COUNTIF(H387:AL387,$BE$4)</f>
        <v>0</v>
      </c>
      <c r="BF387" s="45">
        <f>COUNTIF(H387:AL387,$BF$4)</f>
        <v>0</v>
      </c>
      <c r="BG387" s="60" t="str">
        <f>VLOOKUP(B387,[2]Analyse!$A$2:$N$255,6,0)</f>
        <v>正常</v>
      </c>
      <c r="BH387" s="60"/>
      <c r="BI387" s="54"/>
    </row>
    <row r="388" spans="1:61" ht="16.5" customHeight="1">
      <c r="A388" s="73"/>
      <c r="B388" s="29"/>
      <c r="C388" s="26"/>
      <c r="D388" s="30"/>
      <c r="E388" s="32"/>
      <c r="F388" s="28"/>
      <c r="G388" s="28"/>
      <c r="H388" s="49"/>
      <c r="I388" s="49"/>
      <c r="J388" s="49"/>
      <c r="K388" s="49"/>
      <c r="L388" s="49"/>
      <c r="M388" s="49"/>
      <c r="N388" s="18"/>
      <c r="O388" s="49"/>
      <c r="P388" s="49"/>
      <c r="Q388" s="49"/>
      <c r="R388" s="49"/>
      <c r="S388" s="49"/>
      <c r="T388" s="49"/>
      <c r="U388" s="18"/>
      <c r="V388" s="49"/>
      <c r="W388" s="49"/>
      <c r="X388" s="49"/>
      <c r="Y388" s="49"/>
      <c r="Z388" s="49"/>
      <c r="AA388" s="49"/>
      <c r="AB388" s="18"/>
      <c r="AC388" s="49"/>
      <c r="AD388" s="49"/>
      <c r="AE388" s="49"/>
      <c r="AF388" s="49"/>
      <c r="AG388" s="49"/>
      <c r="AH388" s="49"/>
      <c r="AI388" s="18"/>
      <c r="AJ388" s="68"/>
      <c r="AK388" s="68"/>
      <c r="AL388" s="68"/>
      <c r="AM388" s="46">
        <f>+SUM(H388:AL388)</f>
        <v>0</v>
      </c>
      <c r="AN388" s="46"/>
      <c r="AO388" s="46"/>
      <c r="AP388" s="48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54"/>
      <c r="BH388" s="60" t="str">
        <f>VLOOKUP(B387,[2]Analyse!$A$2:$N$255,5,0)</f>
        <v>隨縣班</v>
      </c>
      <c r="BI388" s="54"/>
    </row>
    <row r="389" spans="1:61" ht="16.5" customHeight="1">
      <c r="A389" s="72">
        <v>193</v>
      </c>
      <c r="B389" s="21" t="s">
        <v>620</v>
      </c>
      <c r="C389" s="21" t="s">
        <v>36</v>
      </c>
      <c r="D389" s="21" t="s">
        <v>37</v>
      </c>
      <c r="E389" s="32">
        <v>44004</v>
      </c>
      <c r="F389" s="21" t="s">
        <v>618</v>
      </c>
      <c r="G389" s="22" t="s">
        <v>619</v>
      </c>
      <c r="H389" s="49" t="s">
        <v>848</v>
      </c>
      <c r="I389" s="49" t="s">
        <v>848</v>
      </c>
      <c r="J389" s="49" t="s">
        <v>848</v>
      </c>
      <c r="K389" s="49" t="s">
        <v>861</v>
      </c>
      <c r="L389" s="49" t="s">
        <v>870</v>
      </c>
      <c r="M389" s="49" t="s">
        <v>870</v>
      </c>
      <c r="N389" s="18" t="s">
        <v>875</v>
      </c>
      <c r="O389" s="49" t="s">
        <v>870</v>
      </c>
      <c r="P389" s="49" t="s">
        <v>878</v>
      </c>
      <c r="Q389" s="49" t="s">
        <v>878</v>
      </c>
      <c r="R389" s="49" t="s">
        <v>878</v>
      </c>
      <c r="S389" s="49" t="s">
        <v>878</v>
      </c>
      <c r="T389" s="49" t="s">
        <v>889</v>
      </c>
      <c r="U389" s="18" t="s">
        <v>896</v>
      </c>
      <c r="V389" s="49" t="s">
        <v>900</v>
      </c>
      <c r="W389" s="49" t="s">
        <v>900</v>
      </c>
      <c r="X389" s="49" t="s">
        <v>900</v>
      </c>
      <c r="Y389" s="49" t="s">
        <v>909</v>
      </c>
      <c r="Z389" s="49" t="s">
        <v>909</v>
      </c>
      <c r="AA389" s="49" t="s">
        <v>919</v>
      </c>
      <c r="AB389" s="18" t="s">
        <v>925</v>
      </c>
      <c r="AC389" s="49" t="s">
        <v>919</v>
      </c>
      <c r="AD389" s="49" t="s">
        <v>919</v>
      </c>
      <c r="AE389" s="49" t="s">
        <v>919</v>
      </c>
      <c r="AF389" s="49" t="s">
        <v>930</v>
      </c>
      <c r="AG389" s="49" t="s">
        <v>930</v>
      </c>
      <c r="AH389" s="49" t="s">
        <v>931</v>
      </c>
      <c r="AI389" s="18" t="s">
        <v>936</v>
      </c>
      <c r="AJ389" s="68" t="s">
        <v>941</v>
      </c>
      <c r="AK389" s="68"/>
      <c r="AL389" s="68"/>
      <c r="AM389" s="45">
        <f>ROUND(SUM(H389:AL389),2)</f>
        <v>0</v>
      </c>
      <c r="AN389" s="45">
        <f>COUNTIF(H389:AL389,"F")+COUNTIF(H389:AL389,"LV/F")*4/8+COUNTIF(H389:AL389,"F/2")*4/8</f>
        <v>1</v>
      </c>
      <c r="AO389" s="45">
        <f>COUNTIF(H389:AL389,"O")+COUNTIF(H389:AL389,"LV/O")*4/8+COUNTIF(H389:AL389,"O/2")*4/8</f>
        <v>0</v>
      </c>
      <c r="AP389" s="45">
        <f>COUNTIF(H389:AL389,$AP$4)</f>
        <v>24</v>
      </c>
      <c r="AQ389" s="45">
        <f>COUNTIF(H389:AL389,$AQ$4)</f>
        <v>0</v>
      </c>
      <c r="AR389" s="45">
        <f>COUNTIF(H389:AL389,$AR$4)</f>
        <v>0</v>
      </c>
      <c r="AS389" s="45">
        <f>COUNTIF(H389:AL389,"B")+COUNTIF(H389:AL389,"LV/B")*4/8+COUNTIF(H389:AL389,"B/2")*4/8</f>
        <v>0</v>
      </c>
      <c r="AT389" s="45">
        <f>COUNTIF(H389:AL389,"BL")+COUNTIF(H389:AL389,"LV/BL")*4/8+COUNTIF(H389:AL389,"BL/2")*4/8</f>
        <v>0</v>
      </c>
      <c r="AU389" s="45">
        <f>COUNTIF(H389:AL389,$AU$4)</f>
        <v>0</v>
      </c>
      <c r="AV389" s="45">
        <f>COUNTIF(H389:AL389,$AV$4)</f>
        <v>0</v>
      </c>
      <c r="AW389" s="45">
        <f>COUNTIF(H389:AL389,$AW$4)</f>
        <v>4</v>
      </c>
      <c r="AX389" s="45">
        <f>COUNTIF(H389:AL389,$AX$4)</f>
        <v>0</v>
      </c>
      <c r="AY389" s="45">
        <f>COUNTIF(H389:AL389,$AY$4)</f>
        <v>0</v>
      </c>
      <c r="AZ389" s="45">
        <f>COUNTIF(H389:AL389,$AZ$4)</f>
        <v>0</v>
      </c>
      <c r="BA389" s="45">
        <f>COUNTIF(H389:AL389,$BA$4)</f>
        <v>0</v>
      </c>
      <c r="BB389" s="45">
        <f>COUNTIF(H389:AL389,$BB$4)</f>
        <v>0</v>
      </c>
      <c r="BC389" s="45">
        <f>COUNTIF(H389:AL389,$BC$4)</f>
        <v>0</v>
      </c>
      <c r="BD389" s="45">
        <f>COUNTIF(H389:AL389,$BD$4)</f>
        <v>0</v>
      </c>
      <c r="BE389" s="45">
        <f>COUNTIF(H389:AL389,$BE$4)</f>
        <v>0</v>
      </c>
      <c r="BF389" s="45">
        <f>COUNTIF(H389:AL389,$BF$4)</f>
        <v>0</v>
      </c>
      <c r="BG389" s="60" t="str">
        <f>VLOOKUP(B389,[2]Analyse!$A$2:$N$255,6,0)</f>
        <v>正常</v>
      </c>
      <c r="BH389" s="60"/>
      <c r="BI389" s="54"/>
    </row>
    <row r="390" spans="1:61" ht="16.5" customHeight="1">
      <c r="A390" s="73"/>
      <c r="B390" s="29"/>
      <c r="C390" s="26"/>
      <c r="D390" s="30"/>
      <c r="E390" s="32"/>
      <c r="F390" s="28"/>
      <c r="G390" s="28"/>
      <c r="H390" s="49"/>
      <c r="I390" s="49"/>
      <c r="J390" s="49"/>
      <c r="K390" s="49"/>
      <c r="L390" s="49"/>
      <c r="M390" s="49"/>
      <c r="N390" s="18"/>
      <c r="O390" s="49"/>
      <c r="P390" s="49"/>
      <c r="Q390" s="49"/>
      <c r="R390" s="49"/>
      <c r="S390" s="49"/>
      <c r="T390" s="49"/>
      <c r="U390" s="18"/>
      <c r="V390" s="49"/>
      <c r="W390" s="49"/>
      <c r="X390" s="49"/>
      <c r="Y390" s="49"/>
      <c r="Z390" s="49"/>
      <c r="AA390" s="49"/>
      <c r="AB390" s="18"/>
      <c r="AC390" s="49"/>
      <c r="AD390" s="49"/>
      <c r="AE390" s="49"/>
      <c r="AF390" s="49"/>
      <c r="AG390" s="49"/>
      <c r="AH390" s="49"/>
      <c r="AI390" s="18"/>
      <c r="AJ390" s="68"/>
      <c r="AK390" s="68"/>
      <c r="AL390" s="68"/>
      <c r="AM390" s="46">
        <f>+SUM(H390:AL390)</f>
        <v>0</v>
      </c>
      <c r="AN390" s="46"/>
      <c r="AO390" s="46"/>
      <c r="AP390" s="48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54"/>
      <c r="BH390" s="60" t="str">
        <f>VLOOKUP(B389,[2]Analyse!$A$2:$N$255,5,0)</f>
        <v>GWOA-D</v>
      </c>
      <c r="BI390" s="54"/>
    </row>
    <row r="391" spans="1:61" ht="16.5" customHeight="1">
      <c r="A391" s="72">
        <v>194</v>
      </c>
      <c r="B391" s="21" t="s">
        <v>623</v>
      </c>
      <c r="C391" s="21" t="s">
        <v>36</v>
      </c>
      <c r="D391" s="21" t="s">
        <v>37</v>
      </c>
      <c r="E391" s="32">
        <v>44016</v>
      </c>
      <c r="F391" s="21" t="s">
        <v>622</v>
      </c>
      <c r="G391" s="22" t="s">
        <v>624</v>
      </c>
      <c r="H391" s="49" t="s">
        <v>848</v>
      </c>
      <c r="I391" s="49" t="s">
        <v>848</v>
      </c>
      <c r="J391" s="49" t="s">
        <v>848</v>
      </c>
      <c r="K391" s="49" t="s">
        <v>861</v>
      </c>
      <c r="L391" s="49" t="s">
        <v>870</v>
      </c>
      <c r="M391" s="49" t="s">
        <v>869</v>
      </c>
      <c r="N391" s="18" t="s">
        <v>875</v>
      </c>
      <c r="O391" s="49" t="s">
        <v>870</v>
      </c>
      <c r="P391" s="49" t="s">
        <v>878</v>
      </c>
      <c r="Q391" s="49" t="s">
        <v>878</v>
      </c>
      <c r="R391" s="49" t="s">
        <v>878</v>
      </c>
      <c r="S391" s="49" t="s">
        <v>878</v>
      </c>
      <c r="T391" s="49" t="s">
        <v>889</v>
      </c>
      <c r="U391" s="18" t="s">
        <v>896</v>
      </c>
      <c r="V391" s="49" t="s">
        <v>900</v>
      </c>
      <c r="W391" s="49" t="s">
        <v>900</v>
      </c>
      <c r="X391" s="49" t="s">
        <v>900</v>
      </c>
      <c r="Y391" s="49" t="s">
        <v>909</v>
      </c>
      <c r="Z391" s="49" t="s">
        <v>909</v>
      </c>
      <c r="AA391" s="49" t="s">
        <v>918</v>
      </c>
      <c r="AB391" s="18" t="s">
        <v>925</v>
      </c>
      <c r="AC391" s="49" t="s">
        <v>919</v>
      </c>
      <c r="AD391" s="49" t="s">
        <v>919</v>
      </c>
      <c r="AE391" s="49" t="s">
        <v>919</v>
      </c>
      <c r="AF391" s="49" t="s">
        <v>930</v>
      </c>
      <c r="AG391" s="49" t="s">
        <v>930</v>
      </c>
      <c r="AH391" s="49" t="s">
        <v>930</v>
      </c>
      <c r="AI391" s="18" t="s">
        <v>936</v>
      </c>
      <c r="AJ391" s="68" t="s">
        <v>941</v>
      </c>
      <c r="AK391" s="68"/>
      <c r="AL391" s="68"/>
      <c r="AM391" s="45">
        <f>ROUND(SUM(H391:AL391),2)</f>
        <v>0</v>
      </c>
      <c r="AN391" s="45">
        <f>COUNTIF(H391:AL391,"F")+COUNTIF(H391:AL391,"LV/F")*4/8+COUNTIF(H391:AL391,"F/2")*4/8</f>
        <v>1</v>
      </c>
      <c r="AO391" s="45">
        <f>COUNTIF(H391:AL391,"O")+COUNTIF(H391:AL391,"LV/O")*4/8+COUNTIF(H391:AL391,"O/2")*4/8</f>
        <v>0</v>
      </c>
      <c r="AP391" s="45">
        <f>COUNTIF(H391:AL391,$AP$4)+4/8+4/8</f>
        <v>24</v>
      </c>
      <c r="AQ391" s="45">
        <f>COUNTIF(H391:AL391,$AQ$4)</f>
        <v>0</v>
      </c>
      <c r="AR391" s="45">
        <f>COUNTIF(H391:AL391,$AR$4)</f>
        <v>0</v>
      </c>
      <c r="AS391" s="45">
        <f>COUNTIF(H391:AL391,"B")+COUNTIF(H391:AL391,"LV/B")*4/8+COUNTIF(H391:AL391,"B/2")*4/8</f>
        <v>0</v>
      </c>
      <c r="AT391" s="45">
        <f>COUNTIF(H391:AL391,"BL")+COUNTIF(H391:AL391,"LV/BL")*4/8+COUNTIF(H391:AL391,"BL/2")*4/8</f>
        <v>0</v>
      </c>
      <c r="AU391" s="45">
        <f>COUNTIF(H391:AL391,$AU$4)</f>
        <v>0</v>
      </c>
      <c r="AV391" s="45">
        <f>COUNTIF(H391:AL391,$AV$4)</f>
        <v>0</v>
      </c>
      <c r="AW391" s="45">
        <f>COUNTIF(H391:AL391,$AW$4)</f>
        <v>4</v>
      </c>
      <c r="AX391" s="45">
        <f>COUNTIF(H391:AL391,$AX$4)</f>
        <v>0</v>
      </c>
      <c r="AY391" s="45">
        <f>COUNTIF(H391:AL391,$AY$4)</f>
        <v>0</v>
      </c>
      <c r="AZ391" s="45">
        <f>COUNTIF(H391:AL391,$AZ$4)</f>
        <v>0</v>
      </c>
      <c r="BA391" s="45">
        <f>COUNTIF(H391:AL391,$BA$4)</f>
        <v>0</v>
      </c>
      <c r="BB391" s="45">
        <f>COUNTIF(H391:AL391,$BB$4)</f>
        <v>0</v>
      </c>
      <c r="BC391" s="45">
        <f>COUNTIF(H391:AL391,$BC$4)</f>
        <v>0</v>
      </c>
      <c r="BD391" s="45">
        <f>COUNTIF(H391:AL391,$BD$4)</f>
        <v>0</v>
      </c>
      <c r="BE391" s="45">
        <f>COUNTIF(H391:AL391,$BE$4)</f>
        <v>0</v>
      </c>
      <c r="BF391" s="45">
        <f>COUNTIF(H391:AL391,$BF$4)</f>
        <v>0</v>
      </c>
      <c r="BG391" s="60" t="str">
        <f>VLOOKUP(B391,[2]Analyse!$A$2:$N$255,6,0)</f>
        <v>正常</v>
      </c>
      <c r="BH391" s="60"/>
      <c r="BI391" s="54"/>
    </row>
    <row r="392" spans="1:61" ht="16.5" customHeight="1">
      <c r="A392" s="73"/>
      <c r="B392" s="29"/>
      <c r="C392" s="26"/>
      <c r="D392" s="30"/>
      <c r="E392" s="32"/>
      <c r="F392" s="28"/>
      <c r="G392" s="28"/>
      <c r="H392" s="49"/>
      <c r="I392" s="49"/>
      <c r="J392" s="49"/>
      <c r="K392" s="49"/>
      <c r="L392" s="49"/>
      <c r="M392" s="49"/>
      <c r="N392" s="18"/>
      <c r="O392" s="49"/>
      <c r="P392" s="49"/>
      <c r="Q392" s="49"/>
      <c r="R392" s="49"/>
      <c r="S392" s="49"/>
      <c r="T392" s="49"/>
      <c r="U392" s="18"/>
      <c r="V392" s="49"/>
      <c r="W392" s="49"/>
      <c r="X392" s="49"/>
      <c r="Y392" s="49"/>
      <c r="Z392" s="49"/>
      <c r="AA392" s="49"/>
      <c r="AB392" s="18"/>
      <c r="AC392" s="49"/>
      <c r="AD392" s="49"/>
      <c r="AE392" s="49"/>
      <c r="AF392" s="49"/>
      <c r="AG392" s="49"/>
      <c r="AH392" s="49"/>
      <c r="AI392" s="18"/>
      <c r="AJ392" s="68"/>
      <c r="AK392" s="68"/>
      <c r="AL392" s="68"/>
      <c r="AM392" s="46">
        <f>+SUM(H392:AL392)</f>
        <v>0</v>
      </c>
      <c r="AN392" s="46"/>
      <c r="AO392" s="46"/>
      <c r="AP392" s="48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54"/>
      <c r="BH392" s="60" t="str">
        <f>VLOOKUP(B391,[2]Analyse!$A$2:$N$255,5,0)</f>
        <v>隨縣班</v>
      </c>
      <c r="BI392" s="54"/>
    </row>
    <row r="393" spans="1:61" ht="16.5" customHeight="1">
      <c r="A393" s="72">
        <v>195</v>
      </c>
      <c r="B393" s="21" t="s">
        <v>634</v>
      </c>
      <c r="C393" s="21" t="s">
        <v>36</v>
      </c>
      <c r="D393" s="21" t="s">
        <v>37</v>
      </c>
      <c r="E393" s="32" t="s">
        <v>626</v>
      </c>
      <c r="F393" s="21" t="s">
        <v>625</v>
      </c>
      <c r="G393" s="22" t="s">
        <v>635</v>
      </c>
      <c r="H393" s="49" t="s">
        <v>848</v>
      </c>
      <c r="I393" s="49" t="s">
        <v>848</v>
      </c>
      <c r="J393" s="49" t="s">
        <v>848</v>
      </c>
      <c r="K393" s="49" t="s">
        <v>861</v>
      </c>
      <c r="L393" s="49" t="s">
        <v>870</v>
      </c>
      <c r="M393" s="49" t="s">
        <v>870</v>
      </c>
      <c r="N393" s="18" t="s">
        <v>875</v>
      </c>
      <c r="O393" s="49" t="s">
        <v>870</v>
      </c>
      <c r="P393" s="49" t="s">
        <v>878</v>
      </c>
      <c r="Q393" s="49" t="s">
        <v>878</v>
      </c>
      <c r="R393" s="49" t="s">
        <v>878</v>
      </c>
      <c r="S393" s="49" t="s">
        <v>878</v>
      </c>
      <c r="T393" s="49" t="s">
        <v>889</v>
      </c>
      <c r="U393" s="18" t="s">
        <v>896</v>
      </c>
      <c r="V393" s="49" t="s">
        <v>900</v>
      </c>
      <c r="W393" s="49" t="s">
        <v>900</v>
      </c>
      <c r="X393" s="49" t="s">
        <v>900</v>
      </c>
      <c r="Y393" s="49" t="s">
        <v>909</v>
      </c>
      <c r="Z393" s="49" t="s">
        <v>909</v>
      </c>
      <c r="AA393" s="49" t="s">
        <v>920</v>
      </c>
      <c r="AB393" s="18" t="s">
        <v>925</v>
      </c>
      <c r="AC393" s="49" t="s">
        <v>919</v>
      </c>
      <c r="AD393" s="49" t="s">
        <v>919</v>
      </c>
      <c r="AE393" s="49" t="s">
        <v>919</v>
      </c>
      <c r="AF393" s="49" t="s">
        <v>930</v>
      </c>
      <c r="AG393" s="49" t="s">
        <v>930</v>
      </c>
      <c r="AH393" s="49" t="s">
        <v>930</v>
      </c>
      <c r="AI393" s="18" t="s">
        <v>936</v>
      </c>
      <c r="AJ393" s="68" t="s">
        <v>941</v>
      </c>
      <c r="AK393" s="68"/>
      <c r="AL393" s="68"/>
      <c r="AM393" s="45">
        <f>ROUND(SUM(H393:AL393),2)</f>
        <v>0</v>
      </c>
      <c r="AN393" s="45">
        <f>COUNTIF(H393:AL393,"F")+COUNTIF(H393:AL393,"LV/F")*4/8+COUNTIF(H393:AL393,"F/2")*4/8</f>
        <v>1</v>
      </c>
      <c r="AO393" s="45">
        <f>COUNTIF(H393:AL393,"O")+COUNTIF(H393:AL393,"LV/O")*4/8+COUNTIF(H393:AL393,"O/2")*4/8</f>
        <v>0</v>
      </c>
      <c r="AP393" s="45">
        <f>COUNTIF(H393:AL393,$AP$4)</f>
        <v>24</v>
      </c>
      <c r="AQ393" s="45">
        <f>COUNTIF(H393:AL393,$AQ$4)</f>
        <v>0</v>
      </c>
      <c r="AR393" s="45">
        <f>COUNTIF(H393:AL393,$AR$4)</f>
        <v>0</v>
      </c>
      <c r="AS393" s="45">
        <f>COUNTIF(H393:AL393,"B")+COUNTIF(H393:AL393,"LV/B")*4/8+COUNTIF(H393:AL393,"B/2")*4/8</f>
        <v>0</v>
      </c>
      <c r="AT393" s="45">
        <f>COUNTIF(H393:AL393,"BL")+COUNTIF(H393:AL393,"LV/BL")*4/8+COUNTIF(H393:AL393,"BL/2")*4/8</f>
        <v>0</v>
      </c>
      <c r="AU393" s="45">
        <f>COUNTIF(H393:AL393,$AU$4)</f>
        <v>0</v>
      </c>
      <c r="AV393" s="45">
        <f>COUNTIF(H393:AL393,$AV$4)</f>
        <v>0</v>
      </c>
      <c r="AW393" s="45">
        <f>COUNTIF(H393:AL393,$AW$4)</f>
        <v>4</v>
      </c>
      <c r="AX393" s="45">
        <f>COUNTIF(H393:AL393,$AX$4)</f>
        <v>0</v>
      </c>
      <c r="AY393" s="45">
        <f>COUNTIF(H393:AL393,$AY$4)</f>
        <v>0</v>
      </c>
      <c r="AZ393" s="45">
        <f>COUNTIF(H393:AL393,$AZ$4)</f>
        <v>0</v>
      </c>
      <c r="BA393" s="45">
        <f>COUNTIF(H393:AL393,$BA$4)</f>
        <v>0</v>
      </c>
      <c r="BB393" s="45">
        <f>COUNTIF(H393:AL393,$BB$4)</f>
        <v>0</v>
      </c>
      <c r="BC393" s="45">
        <f>COUNTIF(H393:AL393,$BC$4)</f>
        <v>0</v>
      </c>
      <c r="BD393" s="45">
        <f>COUNTIF(H393:AL393,$BD$4)</f>
        <v>0</v>
      </c>
      <c r="BE393" s="45">
        <f>COUNTIF(H393:AL393,$BE$4)</f>
        <v>0</v>
      </c>
      <c r="BF393" s="45">
        <f>COUNTIF(H393:AL393,$BF$4)</f>
        <v>0</v>
      </c>
      <c r="BG393" s="60" t="str">
        <f>VLOOKUP(B393,[2]Analyse!$A$2:$N$255,6,0)</f>
        <v>正常</v>
      </c>
      <c r="BH393" s="60"/>
      <c r="BI393" s="54"/>
    </row>
    <row r="394" spans="1:61" ht="16.5" customHeight="1">
      <c r="A394" s="73"/>
      <c r="B394" s="29"/>
      <c r="C394" s="26"/>
      <c r="D394" s="30"/>
      <c r="E394" s="32"/>
      <c r="F394" s="28"/>
      <c r="G394" s="28"/>
      <c r="H394" s="49">
        <v>5.5</v>
      </c>
      <c r="I394" s="49">
        <v>5.5</v>
      </c>
      <c r="J394" s="49">
        <v>5.5</v>
      </c>
      <c r="K394" s="49">
        <v>5.5</v>
      </c>
      <c r="L394" s="49">
        <v>5.5</v>
      </c>
      <c r="M394" s="49">
        <v>5.5</v>
      </c>
      <c r="N394" s="18"/>
      <c r="O394" s="49">
        <v>5.5</v>
      </c>
      <c r="P394" s="49">
        <v>5.5</v>
      </c>
      <c r="Q394" s="49">
        <v>5.5</v>
      </c>
      <c r="R394" s="49">
        <v>5.5</v>
      </c>
      <c r="S394" s="49">
        <v>5.5</v>
      </c>
      <c r="T394" s="49">
        <v>5.5</v>
      </c>
      <c r="U394" s="18"/>
      <c r="V394" s="49">
        <v>5.5</v>
      </c>
      <c r="W394" s="49">
        <v>5.5</v>
      </c>
      <c r="X394" s="49">
        <v>5.5</v>
      </c>
      <c r="Y394" s="49">
        <v>5.5</v>
      </c>
      <c r="Z394" s="49">
        <v>5.5</v>
      </c>
      <c r="AA394" s="49"/>
      <c r="AB394" s="18"/>
      <c r="AC394" s="49">
        <v>5.5</v>
      </c>
      <c r="AD394" s="49">
        <v>5.5</v>
      </c>
      <c r="AE394" s="49">
        <v>5.5</v>
      </c>
      <c r="AF394" s="49">
        <v>5.5</v>
      </c>
      <c r="AG394" s="49">
        <v>5.5</v>
      </c>
      <c r="AH394" s="49">
        <v>5.5</v>
      </c>
      <c r="AI394" s="18"/>
      <c r="AJ394" s="68">
        <v>5.5</v>
      </c>
      <c r="AK394" s="68"/>
      <c r="AL394" s="68"/>
      <c r="AM394" s="46">
        <f>+SUM(H394:AL394)</f>
        <v>132</v>
      </c>
      <c r="AN394" s="46"/>
      <c r="AO394" s="46"/>
      <c r="AP394" s="48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54"/>
      <c r="BH394" s="60" t="str">
        <f>VLOOKUP(B393,[2]Analyse!$A$2:$N$255,5,0)</f>
        <v>N</v>
      </c>
      <c r="BI394" s="54"/>
    </row>
    <row r="395" spans="1:61" ht="16.5" customHeight="1">
      <c r="A395" s="72">
        <v>196</v>
      </c>
      <c r="B395" s="21" t="s">
        <v>636</v>
      </c>
      <c r="C395" s="21" t="s">
        <v>36</v>
      </c>
      <c r="D395" s="21" t="s">
        <v>37</v>
      </c>
      <c r="E395" s="32" t="s">
        <v>626</v>
      </c>
      <c r="F395" s="21" t="s">
        <v>627</v>
      </c>
      <c r="G395" s="22" t="s">
        <v>637</v>
      </c>
      <c r="H395" s="49" t="s">
        <v>848</v>
      </c>
      <c r="I395" s="49" t="s">
        <v>848</v>
      </c>
      <c r="J395" s="49" t="s">
        <v>848</v>
      </c>
      <c r="K395" s="49" t="s">
        <v>861</v>
      </c>
      <c r="L395" s="49" t="s">
        <v>870</v>
      </c>
      <c r="M395" s="49" t="s">
        <v>869</v>
      </c>
      <c r="N395" s="18" t="s">
        <v>875</v>
      </c>
      <c r="O395" s="49" t="s">
        <v>870</v>
      </c>
      <c r="P395" s="49" t="s">
        <v>878</v>
      </c>
      <c r="Q395" s="49" t="s">
        <v>878</v>
      </c>
      <c r="R395" s="49" t="s">
        <v>878</v>
      </c>
      <c r="S395" s="49" t="s">
        <v>878</v>
      </c>
      <c r="T395" s="49" t="s">
        <v>889</v>
      </c>
      <c r="U395" s="18" t="s">
        <v>896</v>
      </c>
      <c r="V395" s="49" t="s">
        <v>900</v>
      </c>
      <c r="W395" s="49" t="s">
        <v>900</v>
      </c>
      <c r="X395" s="49" t="s">
        <v>900</v>
      </c>
      <c r="Y395" s="49" t="s">
        <v>909</v>
      </c>
      <c r="Z395" s="49" t="s">
        <v>909</v>
      </c>
      <c r="AA395" s="49" t="s">
        <v>919</v>
      </c>
      <c r="AB395" s="18" t="s">
        <v>925</v>
      </c>
      <c r="AC395" s="49" t="s">
        <v>919</v>
      </c>
      <c r="AD395" s="49" t="s">
        <v>919</v>
      </c>
      <c r="AE395" s="49" t="s">
        <v>919</v>
      </c>
      <c r="AF395" s="49" t="s">
        <v>930</v>
      </c>
      <c r="AG395" s="49" t="s">
        <v>930</v>
      </c>
      <c r="AH395" s="49" t="s">
        <v>931</v>
      </c>
      <c r="AI395" s="18" t="s">
        <v>936</v>
      </c>
      <c r="AJ395" s="68" t="s">
        <v>941</v>
      </c>
      <c r="AK395" s="68"/>
      <c r="AL395" s="68"/>
      <c r="AM395" s="45">
        <f>ROUND(SUM(H395:AL395),2)</f>
        <v>0</v>
      </c>
      <c r="AN395" s="45">
        <f>COUNTIF(H395:AL395,"F")+COUNTIF(H395:AL395,"LV/F")*4/8+COUNTIF(H395:AL395,"F/2")*4/8</f>
        <v>1.5</v>
      </c>
      <c r="AO395" s="45">
        <f>COUNTIF(H395:AL395,"O")+COUNTIF(H395:AL395,"LV/O")*4/8+COUNTIF(H395:AL395,"O/2")*4/8</f>
        <v>0</v>
      </c>
      <c r="AP395" s="45">
        <f>COUNTIF(H395:AL395,$AP$4)+4/8</f>
        <v>23.5</v>
      </c>
      <c r="AQ395" s="45">
        <f>COUNTIF(H395:AL395,$AQ$4)</f>
        <v>0</v>
      </c>
      <c r="AR395" s="45">
        <f>COUNTIF(H395:AL395,$AR$4)</f>
        <v>0</v>
      </c>
      <c r="AS395" s="45">
        <f>COUNTIF(H395:AL395,"B")+COUNTIF(H395:AL395,"LV/B")*4/8+COUNTIF(H395:AL395,"B/2")*4/8</f>
        <v>0</v>
      </c>
      <c r="AT395" s="45">
        <f>COUNTIF(H395:AL395,"BL")+COUNTIF(H395:AL395,"LV/BL")*4/8+COUNTIF(H395:AL395,"BL/2")*4/8</f>
        <v>0</v>
      </c>
      <c r="AU395" s="45">
        <f>COUNTIF(H395:AL395,$AU$4)</f>
        <v>0</v>
      </c>
      <c r="AV395" s="45">
        <f>COUNTIF(H395:AL395,$AV$4)</f>
        <v>0</v>
      </c>
      <c r="AW395" s="45">
        <f>COUNTIF(H395:AL395,$AW$4)</f>
        <v>4</v>
      </c>
      <c r="AX395" s="45">
        <f>COUNTIF(H395:AL395,$AX$4)</f>
        <v>0</v>
      </c>
      <c r="AY395" s="45">
        <f>COUNTIF(H395:AL395,$AY$4)</f>
        <v>0</v>
      </c>
      <c r="AZ395" s="45">
        <f>COUNTIF(H395:AL395,$AZ$4)</f>
        <v>0</v>
      </c>
      <c r="BA395" s="45">
        <f>COUNTIF(H395:AL395,$BA$4)</f>
        <v>0</v>
      </c>
      <c r="BB395" s="45">
        <f>COUNTIF(H395:AL395,$BB$4)</f>
        <v>0</v>
      </c>
      <c r="BC395" s="45">
        <f>COUNTIF(H395:AL395,$BC$4)</f>
        <v>0</v>
      </c>
      <c r="BD395" s="45">
        <f>COUNTIF(H395:AL395,$BD$4)</f>
        <v>0</v>
      </c>
      <c r="BE395" s="45">
        <f>COUNTIF(H395:AL395,$BE$4)</f>
        <v>0</v>
      </c>
      <c r="BF395" s="45">
        <f>COUNTIF(H395:AL395,$BF$4)</f>
        <v>0</v>
      </c>
      <c r="BG395" s="60" t="str">
        <f>VLOOKUP(B395,[2]Analyse!$A$2:$N$255,6,0)</f>
        <v>正常</v>
      </c>
      <c r="BH395" s="60"/>
      <c r="BI395" s="54"/>
    </row>
    <row r="396" spans="1:61" ht="16.5" customHeight="1">
      <c r="A396" s="73"/>
      <c r="B396" s="29"/>
      <c r="C396" s="26"/>
      <c r="D396" s="30"/>
      <c r="E396" s="32"/>
      <c r="F396" s="28"/>
      <c r="G396" s="28"/>
      <c r="H396" s="49"/>
      <c r="I396" s="49"/>
      <c r="J396" s="49"/>
      <c r="K396" s="49"/>
      <c r="L396" s="49"/>
      <c r="M396" s="49"/>
      <c r="N396" s="18"/>
      <c r="O396" s="49"/>
      <c r="P396" s="49"/>
      <c r="Q396" s="49"/>
      <c r="R396" s="49"/>
      <c r="S396" s="49"/>
      <c r="T396" s="49"/>
      <c r="U396" s="18"/>
      <c r="V396" s="49"/>
      <c r="W396" s="49"/>
      <c r="X396" s="49"/>
      <c r="Y396" s="49"/>
      <c r="Z396" s="49"/>
      <c r="AA396" s="49"/>
      <c r="AB396" s="18"/>
      <c r="AC396" s="49"/>
      <c r="AD396" s="49"/>
      <c r="AE396" s="49"/>
      <c r="AF396" s="49"/>
      <c r="AG396" s="49"/>
      <c r="AH396" s="49"/>
      <c r="AI396" s="18"/>
      <c r="AJ396" s="68"/>
      <c r="AK396" s="68"/>
      <c r="AL396" s="68"/>
      <c r="AM396" s="46">
        <f>+SUM(H396:AL396)</f>
        <v>0</v>
      </c>
      <c r="AN396" s="46"/>
      <c r="AO396" s="46"/>
      <c r="AP396" s="48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54"/>
      <c r="BH396" s="60" t="str">
        <f>VLOOKUP(B395,[2]Analyse!$A$2:$N$255,5,0)</f>
        <v>隨縣班</v>
      </c>
      <c r="BI396" s="54"/>
    </row>
    <row r="397" spans="1:61" ht="16.5" customHeight="1">
      <c r="A397" s="72">
        <v>197</v>
      </c>
      <c r="B397" s="29" t="s">
        <v>638</v>
      </c>
      <c r="C397" s="21" t="s">
        <v>36</v>
      </c>
      <c r="D397" s="21" t="s">
        <v>37</v>
      </c>
      <c r="E397" s="32" t="s">
        <v>626</v>
      </c>
      <c r="F397" s="21" t="s">
        <v>628</v>
      </c>
      <c r="G397" s="22" t="s">
        <v>639</v>
      </c>
      <c r="H397" s="49" t="s">
        <v>848</v>
      </c>
      <c r="I397" s="49" t="s">
        <v>848</v>
      </c>
      <c r="J397" s="49" t="s">
        <v>848</v>
      </c>
      <c r="K397" s="49" t="s">
        <v>861</v>
      </c>
      <c r="L397" s="49" t="s">
        <v>870</v>
      </c>
      <c r="M397" s="49" t="s">
        <v>870</v>
      </c>
      <c r="N397" s="18" t="s">
        <v>875</v>
      </c>
      <c r="O397" s="49" t="s">
        <v>870</v>
      </c>
      <c r="P397" s="49" t="s">
        <v>878</v>
      </c>
      <c r="Q397" s="49" t="s">
        <v>878</v>
      </c>
      <c r="R397" s="49" t="s">
        <v>878</v>
      </c>
      <c r="S397" s="49" t="s">
        <v>878</v>
      </c>
      <c r="T397" s="49" t="s">
        <v>889</v>
      </c>
      <c r="U397" s="18" t="s">
        <v>896</v>
      </c>
      <c r="V397" s="49" t="s">
        <v>900</v>
      </c>
      <c r="W397" s="49" t="s">
        <v>900</v>
      </c>
      <c r="X397" s="49" t="s">
        <v>900</v>
      </c>
      <c r="Y397" s="49" t="s">
        <v>908</v>
      </c>
      <c r="Z397" s="49" t="s">
        <v>909</v>
      </c>
      <c r="AA397" s="49" t="s">
        <v>919</v>
      </c>
      <c r="AB397" s="18" t="s">
        <v>925</v>
      </c>
      <c r="AC397" s="49" t="s">
        <v>919</v>
      </c>
      <c r="AD397" s="49" t="s">
        <v>919</v>
      </c>
      <c r="AE397" s="49" t="s">
        <v>919</v>
      </c>
      <c r="AF397" s="49" t="s">
        <v>930</v>
      </c>
      <c r="AG397" s="49" t="s">
        <v>930</v>
      </c>
      <c r="AH397" s="49" t="s">
        <v>930</v>
      </c>
      <c r="AI397" s="18" t="s">
        <v>936</v>
      </c>
      <c r="AJ397" s="68" t="s">
        <v>941</v>
      </c>
      <c r="AK397" s="68"/>
      <c r="AL397" s="68"/>
      <c r="AM397" s="45">
        <f>ROUND(SUM(H397:AL397),2)</f>
        <v>0</v>
      </c>
      <c r="AN397" s="45">
        <f>COUNTIF(H397:AL397,"F")+COUNTIF(H397:AL397,"LV/F")*4/8+COUNTIF(H397:AL397,"F/2")*4/8</f>
        <v>0.5</v>
      </c>
      <c r="AO397" s="45">
        <f>COUNTIF(H397:AL397,"O")+COUNTIF(H397:AL397,"LV/O")*4/8+COUNTIF(H397:AL397,"O/2")*4/8</f>
        <v>0</v>
      </c>
      <c r="AP397" s="45">
        <f>COUNTIF(H397:AL397,$AP$4)+4/8</f>
        <v>24.5</v>
      </c>
      <c r="AQ397" s="45">
        <f>COUNTIF(H397:AL397,$AQ$4)</f>
        <v>0</v>
      </c>
      <c r="AR397" s="45">
        <f>COUNTIF(H397:AL397,$AR$4)</f>
        <v>0</v>
      </c>
      <c r="AS397" s="45">
        <f>COUNTIF(H397:AL397,"B")+COUNTIF(H397:AL397,"LV/B")*4/8+COUNTIF(H397:AL397,"B/2")*4/8</f>
        <v>0</v>
      </c>
      <c r="AT397" s="45">
        <f>COUNTIF(H397:AL397,"BL")+COUNTIF(H397:AL397,"LV/BL")*4/8+COUNTIF(H397:AL397,"BL/2")*4/8</f>
        <v>0</v>
      </c>
      <c r="AU397" s="45">
        <f>COUNTIF(H397:AL397,$AU$4)</f>
        <v>0</v>
      </c>
      <c r="AV397" s="45">
        <f>COUNTIF(H397:AL397,$AV$4)</f>
        <v>0</v>
      </c>
      <c r="AW397" s="45">
        <f>COUNTIF(H397:AL397,$AW$4)</f>
        <v>4</v>
      </c>
      <c r="AX397" s="45">
        <f>COUNTIF(H397:AL397,$AX$4)</f>
        <v>0</v>
      </c>
      <c r="AY397" s="45">
        <f>COUNTIF(H397:AL397,$AY$4)</f>
        <v>0</v>
      </c>
      <c r="AZ397" s="45">
        <f>COUNTIF(H397:AL397,$AZ$4)</f>
        <v>0</v>
      </c>
      <c r="BA397" s="45">
        <f>COUNTIF(H397:AL397,$BA$4)</f>
        <v>0</v>
      </c>
      <c r="BB397" s="45">
        <f>COUNTIF(H397:AL397,$BB$4)</f>
        <v>0</v>
      </c>
      <c r="BC397" s="45">
        <f>COUNTIF(H397:AL397,$BC$4)</f>
        <v>0</v>
      </c>
      <c r="BD397" s="45">
        <f>COUNTIF(H397:AL397,$BD$4)</f>
        <v>0</v>
      </c>
      <c r="BE397" s="45">
        <f>COUNTIF(H397:AL397,$BE$4)</f>
        <v>0</v>
      </c>
      <c r="BF397" s="45">
        <f>COUNTIF(H397:AL397,$BF$4)</f>
        <v>0</v>
      </c>
      <c r="BG397" s="60" t="str">
        <f>VLOOKUP(B397,[2]Analyse!$A$2:$N$255,6,0)</f>
        <v>正常</v>
      </c>
      <c r="BH397" s="60"/>
      <c r="BI397" s="54"/>
    </row>
    <row r="398" spans="1:61" ht="16.5" customHeight="1">
      <c r="A398" s="73"/>
      <c r="B398" s="29"/>
      <c r="C398" s="26"/>
      <c r="D398" s="30"/>
      <c r="E398" s="32"/>
      <c r="F398" s="28"/>
      <c r="G398" s="28"/>
      <c r="H398" s="49"/>
      <c r="I398" s="49"/>
      <c r="J398" s="49"/>
      <c r="K398" s="49"/>
      <c r="L398" s="49"/>
      <c r="M398" s="49"/>
      <c r="N398" s="18"/>
      <c r="O398" s="49"/>
      <c r="P398" s="49"/>
      <c r="Q398" s="49"/>
      <c r="R398" s="49"/>
      <c r="S398" s="49"/>
      <c r="T398" s="49"/>
      <c r="U398" s="18"/>
      <c r="V398" s="49"/>
      <c r="W398" s="49"/>
      <c r="X398" s="49"/>
      <c r="Y398" s="49"/>
      <c r="Z398" s="49"/>
      <c r="AA398" s="49"/>
      <c r="AB398" s="18"/>
      <c r="AC398" s="49"/>
      <c r="AD398" s="49"/>
      <c r="AE398" s="49"/>
      <c r="AF398" s="49"/>
      <c r="AG398" s="49"/>
      <c r="AH398" s="49"/>
      <c r="AI398" s="18"/>
      <c r="AJ398" s="68"/>
      <c r="AK398" s="68"/>
      <c r="AL398" s="68"/>
      <c r="AM398" s="46">
        <f>+SUM(H398:AL398)</f>
        <v>0</v>
      </c>
      <c r="AN398" s="46"/>
      <c r="AO398" s="46"/>
      <c r="AP398" s="48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54"/>
      <c r="BH398" s="60" t="str">
        <f>VLOOKUP(B397,[2]Analyse!$A$2:$N$255,5,0)</f>
        <v>GWOA-D</v>
      </c>
      <c r="BI398" s="54"/>
    </row>
    <row r="399" spans="1:61" ht="16.5" customHeight="1">
      <c r="A399" s="72">
        <v>198</v>
      </c>
      <c r="B399" s="29" t="s">
        <v>640</v>
      </c>
      <c r="C399" s="21" t="s">
        <v>36</v>
      </c>
      <c r="D399" s="21" t="s">
        <v>37</v>
      </c>
      <c r="E399" s="32" t="s">
        <v>626</v>
      </c>
      <c r="F399" s="21" t="s">
        <v>629</v>
      </c>
      <c r="G399" s="22" t="s">
        <v>641</v>
      </c>
      <c r="H399" s="49" t="s">
        <v>848</v>
      </c>
      <c r="I399" s="49" t="s">
        <v>855</v>
      </c>
      <c r="J399" s="49" t="s">
        <v>848</v>
      </c>
      <c r="K399" s="49" t="s">
        <v>861</v>
      </c>
      <c r="L399" s="49" t="s">
        <v>870</v>
      </c>
      <c r="M399" s="49" t="s">
        <v>870</v>
      </c>
      <c r="N399" s="18" t="s">
        <v>870</v>
      </c>
      <c r="O399" s="49" t="s">
        <v>870</v>
      </c>
      <c r="P399" s="49" t="s">
        <v>884</v>
      </c>
      <c r="Q399" s="49" t="s">
        <v>878</v>
      </c>
      <c r="R399" s="49" t="s">
        <v>878</v>
      </c>
      <c r="S399" s="49" t="s">
        <v>878</v>
      </c>
      <c r="T399" s="49" t="s">
        <v>889</v>
      </c>
      <c r="U399" s="18" t="s">
        <v>889</v>
      </c>
      <c r="V399" s="49" t="s">
        <v>900</v>
      </c>
      <c r="W399" s="49" t="s">
        <v>906</v>
      </c>
      <c r="X399" s="49" t="s">
        <v>900</v>
      </c>
      <c r="Y399" s="49" t="s">
        <v>909</v>
      </c>
      <c r="Z399" s="49" t="s">
        <v>909</v>
      </c>
      <c r="AA399" s="49" t="s">
        <v>919</v>
      </c>
      <c r="AB399" s="18" t="s">
        <v>919</v>
      </c>
      <c r="AC399" s="49" t="s">
        <v>919</v>
      </c>
      <c r="AD399" s="49" t="s">
        <v>925</v>
      </c>
      <c r="AE399" s="49" t="s">
        <v>919</v>
      </c>
      <c r="AF399" s="49" t="s">
        <v>930</v>
      </c>
      <c r="AG399" s="49" t="s">
        <v>930</v>
      </c>
      <c r="AH399" s="49" t="s">
        <v>930</v>
      </c>
      <c r="AI399" s="18" t="s">
        <v>930</v>
      </c>
      <c r="AJ399" s="68" t="s">
        <v>941</v>
      </c>
      <c r="AK399" s="68"/>
      <c r="AL399" s="68"/>
      <c r="AM399" s="45">
        <f>ROUND(SUM(H399:AL399),2)</f>
        <v>0</v>
      </c>
      <c r="AN399" s="45">
        <f>COUNTIF(H399:AL399,"F")+COUNTIF(H399:AL399,"LV/F")*4/8+COUNTIF(H399:AL399,"F/2")*4/8</f>
        <v>0</v>
      </c>
      <c r="AO399" s="45">
        <f>COUNTIF(H399:AL399,"O")+COUNTIF(H399:AL399,"LV/O")*4/8+COUNTIF(H399:AL399,"O/2")*4/8</f>
        <v>0</v>
      </c>
      <c r="AP399" s="45">
        <f>COUNTIF(H399:AL399,$AP$4)</f>
        <v>25</v>
      </c>
      <c r="AQ399" s="45">
        <f>COUNTIF(H399:AL399,$AQ$4)</f>
        <v>0</v>
      </c>
      <c r="AR399" s="45">
        <f>COUNTIF(H399:AL399,$AR$4)</f>
        <v>0</v>
      </c>
      <c r="AS399" s="45">
        <f>COUNTIF(H399:AL399,"B")+COUNTIF(H399:AL399,"LV/B")*4/8+COUNTIF(H399:AL399,"B/2")*4/8</f>
        <v>0</v>
      </c>
      <c r="AT399" s="45">
        <f>COUNTIF(H399:AL399,"BL")+COUNTIF(H399:AL399,"LV/BL")*4/8+COUNTIF(H399:AL399,"BL/2")*4/8</f>
        <v>0</v>
      </c>
      <c r="AU399" s="45">
        <f>COUNTIF(H399:AL399,$AU$4)</f>
        <v>0</v>
      </c>
      <c r="AV399" s="45">
        <f>COUNTIF(H399:AL399,$AV$4)</f>
        <v>0</v>
      </c>
      <c r="AW399" s="45">
        <f>COUNTIF(H399:AL399,$AW$4)</f>
        <v>4</v>
      </c>
      <c r="AX399" s="45">
        <f>COUNTIF(H399:AL399,$AX$4)</f>
        <v>0</v>
      </c>
      <c r="AY399" s="45">
        <f>COUNTIF(H399:AL399,$AY$4)</f>
        <v>0</v>
      </c>
      <c r="AZ399" s="45">
        <f>COUNTIF(H399:AL399,$AZ$4)</f>
        <v>0</v>
      </c>
      <c r="BA399" s="45">
        <f>COUNTIF(H399:AL399,$BA$4)</f>
        <v>0</v>
      </c>
      <c r="BB399" s="45">
        <f>COUNTIF(H399:AL399,$BB$4)</f>
        <v>0</v>
      </c>
      <c r="BC399" s="45">
        <f>COUNTIF(H399:AL399,$BC$4)</f>
        <v>0</v>
      </c>
      <c r="BD399" s="45">
        <f>COUNTIF(H399:AL399,$BD$4)</f>
        <v>0</v>
      </c>
      <c r="BE399" s="45">
        <f>COUNTIF(H399:AL399,$BE$4)</f>
        <v>0</v>
      </c>
      <c r="BF399" s="45">
        <f>COUNTIF(H399:AL399,$BF$4)</f>
        <v>0</v>
      </c>
      <c r="BG399" s="60" t="str">
        <f>VLOOKUP(B399,[2]Analyse!$A$2:$N$255,6,0)</f>
        <v>正常</v>
      </c>
      <c r="BH399" s="60"/>
      <c r="BI399" s="54"/>
    </row>
    <row r="400" spans="1:61" ht="16.5" customHeight="1">
      <c r="A400" s="73"/>
      <c r="B400" s="29"/>
      <c r="C400" s="26"/>
      <c r="D400" s="30"/>
      <c r="E400" s="32"/>
      <c r="F400" s="28"/>
      <c r="G400" s="28"/>
      <c r="H400" s="49"/>
      <c r="I400" s="49"/>
      <c r="J400" s="49"/>
      <c r="K400" s="49"/>
      <c r="L400" s="49"/>
      <c r="M400" s="49"/>
      <c r="N400" s="18"/>
      <c r="O400" s="49"/>
      <c r="P400" s="49"/>
      <c r="Q400" s="49"/>
      <c r="R400" s="49"/>
      <c r="S400" s="49"/>
      <c r="T400" s="49"/>
      <c r="U400" s="18"/>
      <c r="V400" s="49"/>
      <c r="W400" s="49"/>
      <c r="X400" s="49"/>
      <c r="Y400" s="49"/>
      <c r="Z400" s="49"/>
      <c r="AA400" s="49"/>
      <c r="AB400" s="18"/>
      <c r="AC400" s="49"/>
      <c r="AD400" s="49"/>
      <c r="AE400" s="49"/>
      <c r="AF400" s="49"/>
      <c r="AG400" s="49"/>
      <c r="AH400" s="49"/>
      <c r="AI400" s="18"/>
      <c r="AJ400" s="68"/>
      <c r="AK400" s="68"/>
      <c r="AL400" s="68"/>
      <c r="AM400" s="46">
        <f>+SUM(H400:AL400)</f>
        <v>0</v>
      </c>
      <c r="AN400" s="46"/>
      <c r="AO400" s="46"/>
      <c r="AP400" s="48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54"/>
      <c r="BH400" s="60" t="str">
        <f>VLOOKUP(B399,[2]Analyse!$A$2:$N$255,5,0)</f>
        <v>GWSI-D</v>
      </c>
      <c r="BI400" s="54"/>
    </row>
    <row r="401" spans="1:61" ht="16.5" customHeight="1">
      <c r="A401" s="72">
        <v>199</v>
      </c>
      <c r="B401" s="29" t="s">
        <v>642</v>
      </c>
      <c r="C401" s="21" t="s">
        <v>36</v>
      </c>
      <c r="D401" s="21" t="s">
        <v>37</v>
      </c>
      <c r="E401" s="32" t="s">
        <v>626</v>
      </c>
      <c r="F401" s="21" t="s">
        <v>630</v>
      </c>
      <c r="G401" s="22" t="s">
        <v>643</v>
      </c>
      <c r="H401" s="49" t="s">
        <v>848</v>
      </c>
      <c r="I401" s="49" t="s">
        <v>848</v>
      </c>
      <c r="J401" s="49" t="s">
        <v>848</v>
      </c>
      <c r="K401" s="49" t="s">
        <v>861</v>
      </c>
      <c r="L401" s="49" t="s">
        <v>870</v>
      </c>
      <c r="M401" s="49" t="s">
        <v>870</v>
      </c>
      <c r="N401" s="18" t="s">
        <v>875</v>
      </c>
      <c r="O401" s="49" t="s">
        <v>870</v>
      </c>
      <c r="P401" s="49" t="s">
        <v>878</v>
      </c>
      <c r="Q401" s="49" t="s">
        <v>878</v>
      </c>
      <c r="R401" s="49" t="s">
        <v>878</v>
      </c>
      <c r="S401" s="49" t="s">
        <v>878</v>
      </c>
      <c r="T401" s="49" t="s">
        <v>889</v>
      </c>
      <c r="U401" s="18" t="s">
        <v>896</v>
      </c>
      <c r="V401" s="49" t="s">
        <v>900</v>
      </c>
      <c r="W401" s="49" t="s">
        <v>900</v>
      </c>
      <c r="X401" s="49" t="s">
        <v>900</v>
      </c>
      <c r="Y401" s="49" t="s">
        <v>909</v>
      </c>
      <c r="Z401" s="49" t="s">
        <v>909</v>
      </c>
      <c r="AA401" s="49" t="s">
        <v>920</v>
      </c>
      <c r="AB401" s="18" t="s">
        <v>925</v>
      </c>
      <c r="AC401" s="49" t="s">
        <v>919</v>
      </c>
      <c r="AD401" s="49" t="s">
        <v>919</v>
      </c>
      <c r="AE401" s="49" t="s">
        <v>919</v>
      </c>
      <c r="AF401" s="49" t="s">
        <v>930</v>
      </c>
      <c r="AG401" s="49" t="s">
        <v>930</v>
      </c>
      <c r="AH401" s="49" t="s">
        <v>930</v>
      </c>
      <c r="AI401" s="18" t="s">
        <v>936</v>
      </c>
      <c r="AJ401" s="68" t="s">
        <v>941</v>
      </c>
      <c r="AK401" s="68"/>
      <c r="AL401" s="68"/>
      <c r="AM401" s="45">
        <f>ROUND(SUM(H401:AL401),2)</f>
        <v>0</v>
      </c>
      <c r="AN401" s="45">
        <f>COUNTIF(H401:AL401,"F")+COUNTIF(H401:AL401,"LV/F")*4/8+COUNTIF(H401:AL401,"F/2")*4/8</f>
        <v>1</v>
      </c>
      <c r="AO401" s="45">
        <f>COUNTIF(H401:AL401,"O")+COUNTIF(H401:AL401,"LV/O")*4/8+COUNTIF(H401:AL401,"O/2")*4/8</f>
        <v>0</v>
      </c>
      <c r="AP401" s="45">
        <f>COUNTIF(H401:AL401,$AP$4)</f>
        <v>24</v>
      </c>
      <c r="AQ401" s="45">
        <f>COUNTIF(H401:AL401,$AQ$4)</f>
        <v>0</v>
      </c>
      <c r="AR401" s="45">
        <f>COUNTIF(H401:AL401,$AR$4)</f>
        <v>0</v>
      </c>
      <c r="AS401" s="45">
        <f>COUNTIF(H401:AL401,"B")+COUNTIF(H401:AL401,"LV/B")*4/8+COUNTIF(H401:AL401,"B/2")*4/8</f>
        <v>0</v>
      </c>
      <c r="AT401" s="45">
        <f>COUNTIF(H401:AL401,"BL")+COUNTIF(H401:AL401,"LV/BL")*4/8+COUNTIF(H401:AL401,"BL/2")*4/8</f>
        <v>0</v>
      </c>
      <c r="AU401" s="45">
        <f>COUNTIF(H401:AL401,$AU$4)</f>
        <v>0</v>
      </c>
      <c r="AV401" s="45">
        <f>COUNTIF(H401:AL401,$AV$4)</f>
        <v>0</v>
      </c>
      <c r="AW401" s="45">
        <f>COUNTIF(H401:AL401,$AW$4)</f>
        <v>4</v>
      </c>
      <c r="AX401" s="45">
        <f>COUNTIF(H401:AL401,$AX$4)</f>
        <v>0</v>
      </c>
      <c r="AY401" s="45">
        <f>COUNTIF(H401:AL401,$AY$4)</f>
        <v>0</v>
      </c>
      <c r="AZ401" s="45">
        <f>COUNTIF(H401:AL401,$AZ$4)</f>
        <v>0</v>
      </c>
      <c r="BA401" s="45">
        <f>COUNTIF(H401:AL401,$BA$4)</f>
        <v>0</v>
      </c>
      <c r="BB401" s="45">
        <f>COUNTIF(H401:AL401,$BB$4)</f>
        <v>0</v>
      </c>
      <c r="BC401" s="45">
        <f>COUNTIF(H401:AL401,$BC$4)</f>
        <v>0</v>
      </c>
      <c r="BD401" s="45">
        <f>COUNTIF(H401:AL401,$BD$4)</f>
        <v>0</v>
      </c>
      <c r="BE401" s="45">
        <f>COUNTIF(H401:AL401,$BE$4)</f>
        <v>0</v>
      </c>
      <c r="BF401" s="45">
        <f>COUNTIF(H401:AL401,$BF$4)</f>
        <v>0</v>
      </c>
      <c r="BG401" s="60" t="str">
        <f>VLOOKUP(B401,[2]Analyse!$A$2:$N$255,6,0)</f>
        <v>正常</v>
      </c>
      <c r="BH401" s="60"/>
      <c r="BI401" s="54"/>
    </row>
    <row r="402" spans="1:61" ht="16.5" customHeight="1">
      <c r="A402" s="73"/>
      <c r="B402" s="29"/>
      <c r="C402" s="26"/>
      <c r="D402" s="30"/>
      <c r="E402" s="32"/>
      <c r="F402" s="28"/>
      <c r="G402" s="28"/>
      <c r="H402" s="49"/>
      <c r="I402" s="49"/>
      <c r="J402" s="49"/>
      <c r="K402" s="49"/>
      <c r="L402" s="49"/>
      <c r="M402" s="49"/>
      <c r="N402" s="18"/>
      <c r="O402" s="49"/>
      <c r="P402" s="49"/>
      <c r="Q402" s="49"/>
      <c r="R402" s="49"/>
      <c r="S402" s="49"/>
      <c r="T402" s="49"/>
      <c r="U402" s="18"/>
      <c r="V402" s="49"/>
      <c r="W402" s="49"/>
      <c r="X402" s="49"/>
      <c r="Y402" s="49"/>
      <c r="Z402" s="49"/>
      <c r="AA402" s="49"/>
      <c r="AB402" s="18"/>
      <c r="AC402" s="49"/>
      <c r="AD402" s="49"/>
      <c r="AE402" s="49"/>
      <c r="AF402" s="49"/>
      <c r="AG402" s="49"/>
      <c r="AH402" s="49"/>
      <c r="AI402" s="18"/>
      <c r="AJ402" s="68"/>
      <c r="AK402" s="68"/>
      <c r="AL402" s="68"/>
      <c r="AM402" s="46">
        <f>+SUM(H402:AL402)</f>
        <v>0</v>
      </c>
      <c r="AN402" s="46"/>
      <c r="AO402" s="46"/>
      <c r="AP402" s="48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54"/>
      <c r="BH402" s="60" t="str">
        <f>VLOOKUP(B401,[2]Analyse!$A$2:$N$255,5,0)</f>
        <v>GWOA-D</v>
      </c>
      <c r="BI402" s="54"/>
    </row>
    <row r="403" spans="1:61" ht="16.5" customHeight="1">
      <c r="A403" s="72">
        <v>200</v>
      </c>
      <c r="B403" s="29" t="s">
        <v>644</v>
      </c>
      <c r="C403" s="21" t="s">
        <v>36</v>
      </c>
      <c r="D403" s="21" t="s">
        <v>37</v>
      </c>
      <c r="E403" s="32" t="s">
        <v>626</v>
      </c>
      <c r="F403" s="21" t="s">
        <v>631</v>
      </c>
      <c r="G403" s="22" t="s">
        <v>645</v>
      </c>
      <c r="H403" s="49" t="s">
        <v>848</v>
      </c>
      <c r="I403" s="49" t="s">
        <v>848</v>
      </c>
      <c r="J403" s="49" t="s">
        <v>848</v>
      </c>
      <c r="K403" s="49" t="s">
        <v>861</v>
      </c>
      <c r="L403" s="49" t="s">
        <v>870</v>
      </c>
      <c r="M403" s="49" t="s">
        <v>869</v>
      </c>
      <c r="N403" s="18" t="s">
        <v>875</v>
      </c>
      <c r="O403" s="49" t="s">
        <v>870</v>
      </c>
      <c r="P403" s="49" t="s">
        <v>878</v>
      </c>
      <c r="Q403" s="49" t="s">
        <v>878</v>
      </c>
      <c r="R403" s="49" t="s">
        <v>878</v>
      </c>
      <c r="S403" s="49" t="s">
        <v>878</v>
      </c>
      <c r="T403" s="49" t="s">
        <v>889</v>
      </c>
      <c r="U403" s="18" t="s">
        <v>896</v>
      </c>
      <c r="V403" s="49" t="s">
        <v>900</v>
      </c>
      <c r="W403" s="49" t="s">
        <v>900</v>
      </c>
      <c r="X403" s="49" t="s">
        <v>900</v>
      </c>
      <c r="Y403" s="49" t="s">
        <v>909</v>
      </c>
      <c r="Z403" s="49" t="s">
        <v>909</v>
      </c>
      <c r="AA403" s="49" t="s">
        <v>919</v>
      </c>
      <c r="AB403" s="18" t="s">
        <v>925</v>
      </c>
      <c r="AC403" s="49" t="s">
        <v>919</v>
      </c>
      <c r="AD403" s="49" t="s">
        <v>919</v>
      </c>
      <c r="AE403" s="49" t="s">
        <v>919</v>
      </c>
      <c r="AF403" s="49" t="s">
        <v>930</v>
      </c>
      <c r="AG403" s="49" t="s">
        <v>930</v>
      </c>
      <c r="AH403" s="49" t="s">
        <v>929</v>
      </c>
      <c r="AI403" s="18" t="s">
        <v>936</v>
      </c>
      <c r="AJ403" s="68" t="s">
        <v>941</v>
      </c>
      <c r="AK403" s="68"/>
      <c r="AL403" s="68"/>
      <c r="AM403" s="45">
        <f>ROUND(SUM(H403:AL403),2)</f>
        <v>0</v>
      </c>
      <c r="AN403" s="45">
        <f>COUNTIF(H403:AL403,"F")+COUNTIF(H403:AL403,"LV/F")*4/8+COUNTIF(H403:AL403,"F/2")*4/8</f>
        <v>1</v>
      </c>
      <c r="AO403" s="45">
        <f>COUNTIF(H403:AL403,"O")+COUNTIF(H403:AL403,"LV/O")*4/8+COUNTIF(H403:AL403,"O/2")*4/8</f>
        <v>0</v>
      </c>
      <c r="AP403" s="45">
        <f>COUNTIF(H403:AL403,$AP$4)+4/8+4/8</f>
        <v>24</v>
      </c>
      <c r="AQ403" s="45">
        <f>COUNTIF(H403:AL403,$AQ$4)</f>
        <v>0</v>
      </c>
      <c r="AR403" s="45">
        <f>COUNTIF(H403:AL403,$AR$4)</f>
        <v>0</v>
      </c>
      <c r="AS403" s="45">
        <f>COUNTIF(H403:AL403,"B")+COUNTIF(H403:AL403,"LV/B")*4/8+COUNTIF(H403:AL403,"B/2")*4/8</f>
        <v>0</v>
      </c>
      <c r="AT403" s="45">
        <f>COUNTIF(H403:AL403,"BL")+COUNTIF(H403:AL403,"LV/BL")*4/8+COUNTIF(H403:AL403,"BL/2")*4/8</f>
        <v>0</v>
      </c>
      <c r="AU403" s="45">
        <f>COUNTIF(H403:AL403,$AU$4)</f>
        <v>0</v>
      </c>
      <c r="AV403" s="45">
        <f>COUNTIF(H403:AL403,$AV$4)</f>
        <v>0</v>
      </c>
      <c r="AW403" s="45">
        <f>COUNTIF(H403:AL403,$AW$4)</f>
        <v>4</v>
      </c>
      <c r="AX403" s="45">
        <f>COUNTIF(H403:AL403,$AX$4)</f>
        <v>0</v>
      </c>
      <c r="AY403" s="45">
        <f>COUNTIF(H403:AL403,$AY$4)</f>
        <v>0</v>
      </c>
      <c r="AZ403" s="45">
        <f>COUNTIF(H403:AL403,$AZ$4)</f>
        <v>0</v>
      </c>
      <c r="BA403" s="45">
        <f>COUNTIF(H403:AL403,$BA$4)</f>
        <v>0</v>
      </c>
      <c r="BB403" s="45">
        <f>COUNTIF(H403:AL403,$BB$4)</f>
        <v>0</v>
      </c>
      <c r="BC403" s="45">
        <f>COUNTIF(H403:AL403,$BC$4)</f>
        <v>0</v>
      </c>
      <c r="BD403" s="45">
        <f>COUNTIF(H403:AL403,$BD$4)</f>
        <v>0</v>
      </c>
      <c r="BE403" s="45">
        <f>COUNTIF(H403:AL403,$BE$4)</f>
        <v>0</v>
      </c>
      <c r="BF403" s="45">
        <f>COUNTIF(H403:AL403,$BF$4)</f>
        <v>0</v>
      </c>
      <c r="BG403" s="60" t="str">
        <f>VLOOKUP(B403,[2]Analyse!$A$2:$N$255,6,0)</f>
        <v>正常</v>
      </c>
      <c r="BH403" s="60"/>
      <c r="BI403" s="54"/>
    </row>
    <row r="404" spans="1:61" ht="16.5" customHeight="1">
      <c r="A404" s="73"/>
      <c r="B404" s="29"/>
      <c r="C404" s="26"/>
      <c r="D404" s="30"/>
      <c r="E404" s="32"/>
      <c r="F404" s="28"/>
      <c r="G404" s="28"/>
      <c r="H404" s="49"/>
      <c r="I404" s="49"/>
      <c r="J404" s="49"/>
      <c r="K404" s="49"/>
      <c r="L404" s="49"/>
      <c r="M404" s="49"/>
      <c r="N404" s="18"/>
      <c r="O404" s="49"/>
      <c r="P404" s="49"/>
      <c r="Q404" s="49"/>
      <c r="R404" s="49"/>
      <c r="S404" s="49"/>
      <c r="T404" s="49"/>
      <c r="U404" s="18"/>
      <c r="V404" s="49"/>
      <c r="W404" s="49"/>
      <c r="X404" s="49"/>
      <c r="Y404" s="49"/>
      <c r="Z404" s="49"/>
      <c r="AA404" s="49"/>
      <c r="AB404" s="18"/>
      <c r="AC404" s="49"/>
      <c r="AD404" s="49"/>
      <c r="AE404" s="49"/>
      <c r="AF404" s="49"/>
      <c r="AG404" s="49"/>
      <c r="AH404" s="49"/>
      <c r="AI404" s="18"/>
      <c r="AJ404" s="68"/>
      <c r="AK404" s="68"/>
      <c r="AL404" s="68"/>
      <c r="AM404" s="46">
        <f>+SUM(H404:AL404)</f>
        <v>0</v>
      </c>
      <c r="AN404" s="46"/>
      <c r="AO404" s="46"/>
      <c r="AP404" s="48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54"/>
      <c r="BH404" s="60" t="str">
        <f>VLOOKUP(B403,[2]Analyse!$A$2:$N$255,5,0)</f>
        <v>GWOA-D</v>
      </c>
      <c r="BI404" s="54"/>
    </row>
    <row r="405" spans="1:61" ht="16.5" customHeight="1">
      <c r="A405" s="72">
        <v>201</v>
      </c>
      <c r="B405" s="29" t="s">
        <v>646</v>
      </c>
      <c r="C405" s="21" t="s">
        <v>36</v>
      </c>
      <c r="D405" s="21" t="s">
        <v>37</v>
      </c>
      <c r="E405" s="32" t="s">
        <v>626</v>
      </c>
      <c r="F405" s="21" t="s">
        <v>632</v>
      </c>
      <c r="G405" s="22" t="s">
        <v>647</v>
      </c>
      <c r="H405" s="49" t="s">
        <v>848</v>
      </c>
      <c r="I405" s="49" t="s">
        <v>848</v>
      </c>
      <c r="J405" s="49" t="s">
        <v>848</v>
      </c>
      <c r="K405" s="49" t="s">
        <v>861</v>
      </c>
      <c r="L405" s="49" t="s">
        <v>870</v>
      </c>
      <c r="M405" s="49" t="s">
        <v>869</v>
      </c>
      <c r="N405" s="18" t="s">
        <v>875</v>
      </c>
      <c r="O405" s="49" t="s">
        <v>870</v>
      </c>
      <c r="P405" s="49" t="s">
        <v>878</v>
      </c>
      <c r="Q405" s="49" t="s">
        <v>878</v>
      </c>
      <c r="R405" s="49" t="s">
        <v>878</v>
      </c>
      <c r="S405" s="49" t="s">
        <v>878</v>
      </c>
      <c r="T405" s="49" t="s">
        <v>889</v>
      </c>
      <c r="U405" s="18" t="s">
        <v>896</v>
      </c>
      <c r="V405" s="49" t="s">
        <v>900</v>
      </c>
      <c r="W405" s="49" t="s">
        <v>900</v>
      </c>
      <c r="X405" s="49" t="s">
        <v>900</v>
      </c>
      <c r="Y405" s="49" t="s">
        <v>909</v>
      </c>
      <c r="Z405" s="49" t="s">
        <v>909</v>
      </c>
      <c r="AA405" s="49" t="s">
        <v>919</v>
      </c>
      <c r="AB405" s="18" t="s">
        <v>925</v>
      </c>
      <c r="AC405" s="49" t="s">
        <v>919</v>
      </c>
      <c r="AD405" s="49" t="s">
        <v>919</v>
      </c>
      <c r="AE405" s="49" t="s">
        <v>919</v>
      </c>
      <c r="AF405" s="49" t="s">
        <v>930</v>
      </c>
      <c r="AG405" s="49" t="s">
        <v>930</v>
      </c>
      <c r="AH405" s="49" t="s">
        <v>929</v>
      </c>
      <c r="AI405" s="18" t="s">
        <v>936</v>
      </c>
      <c r="AJ405" s="68" t="s">
        <v>941</v>
      </c>
      <c r="AK405" s="68"/>
      <c r="AL405" s="68"/>
      <c r="AM405" s="45">
        <f>ROUND(SUM(H405:AL405),2)</f>
        <v>0</v>
      </c>
      <c r="AN405" s="45">
        <f>COUNTIF(H405:AL405,"F")+COUNTIF(H405:AL405,"LV/F")*4/8+COUNTIF(H405:AL405,"F/2")*4/8</f>
        <v>1</v>
      </c>
      <c r="AO405" s="45">
        <f>COUNTIF(H405:AL405,"O")+COUNTIF(H405:AL405,"LV/O")*4/8+COUNTIF(H405:AL405,"O/2")*4/8</f>
        <v>0</v>
      </c>
      <c r="AP405" s="45">
        <f>COUNTIF(H405:AL405,$AP$4)+4/8+4/8</f>
        <v>24</v>
      </c>
      <c r="AQ405" s="45">
        <f>COUNTIF(H405:AL405,$AQ$4)</f>
        <v>0</v>
      </c>
      <c r="AR405" s="45">
        <f>COUNTIF(H405:AL405,$AR$4)</f>
        <v>0</v>
      </c>
      <c r="AS405" s="45">
        <f>COUNTIF(H405:AL405,"B")+COUNTIF(H405:AL405,"LV/B")*4/8+COUNTIF(H405:AL405,"B/2")*4/8</f>
        <v>0</v>
      </c>
      <c r="AT405" s="45">
        <f>COUNTIF(H405:AL405,"BL")+COUNTIF(H405:AL405,"LV/BL")*4/8+COUNTIF(H405:AL405,"BL/2")*4/8</f>
        <v>0</v>
      </c>
      <c r="AU405" s="45">
        <f>COUNTIF(H405:AL405,$AU$4)</f>
        <v>0</v>
      </c>
      <c r="AV405" s="45">
        <f>COUNTIF(H405:AL405,$AV$4)</f>
        <v>0</v>
      </c>
      <c r="AW405" s="45">
        <f>COUNTIF(H405:AL405,$AW$4)</f>
        <v>4</v>
      </c>
      <c r="AX405" s="45">
        <f>COUNTIF(H405:AL405,$AX$4)</f>
        <v>0</v>
      </c>
      <c r="AY405" s="45">
        <f>COUNTIF(H405:AL405,$AY$4)</f>
        <v>0</v>
      </c>
      <c r="AZ405" s="45">
        <f>COUNTIF(H405:AL405,$AZ$4)</f>
        <v>0</v>
      </c>
      <c r="BA405" s="45">
        <f>COUNTIF(H405:AL405,$BA$4)</f>
        <v>0</v>
      </c>
      <c r="BB405" s="45">
        <f>COUNTIF(H405:AL405,$BB$4)</f>
        <v>0</v>
      </c>
      <c r="BC405" s="45">
        <f>COUNTIF(H405:AL405,$BC$4)</f>
        <v>0</v>
      </c>
      <c r="BD405" s="45">
        <f>COUNTIF(H405:AL405,$BD$4)</f>
        <v>0</v>
      </c>
      <c r="BE405" s="45">
        <f>COUNTIF(H405:AL405,$BE$4)</f>
        <v>0</v>
      </c>
      <c r="BF405" s="45">
        <f>COUNTIF(H405:AL405,$BF$4)</f>
        <v>0</v>
      </c>
      <c r="BG405" s="60" t="str">
        <f>VLOOKUP(B405,[2]Analyse!$A$2:$N$255,6,0)</f>
        <v>正常</v>
      </c>
      <c r="BH405" s="60"/>
      <c r="BI405" s="54"/>
    </row>
    <row r="406" spans="1:61" ht="16.5" customHeight="1">
      <c r="A406" s="73"/>
      <c r="B406" s="29"/>
      <c r="C406" s="26"/>
      <c r="D406" s="30"/>
      <c r="E406" s="32"/>
      <c r="F406" s="28"/>
      <c r="G406" s="28"/>
      <c r="H406" s="49"/>
      <c r="I406" s="49"/>
      <c r="J406" s="49"/>
      <c r="K406" s="49"/>
      <c r="L406" s="49"/>
      <c r="M406" s="49"/>
      <c r="N406" s="18"/>
      <c r="O406" s="49"/>
      <c r="P406" s="49"/>
      <c r="Q406" s="49"/>
      <c r="R406" s="49"/>
      <c r="S406" s="49"/>
      <c r="T406" s="49"/>
      <c r="U406" s="18"/>
      <c r="V406" s="49"/>
      <c r="W406" s="49"/>
      <c r="X406" s="49"/>
      <c r="Y406" s="49"/>
      <c r="Z406" s="49"/>
      <c r="AA406" s="49"/>
      <c r="AB406" s="18"/>
      <c r="AC406" s="49"/>
      <c r="AD406" s="49"/>
      <c r="AE406" s="49"/>
      <c r="AF406" s="49"/>
      <c r="AG406" s="49"/>
      <c r="AH406" s="49"/>
      <c r="AI406" s="18"/>
      <c r="AJ406" s="68"/>
      <c r="AK406" s="68"/>
      <c r="AL406" s="68"/>
      <c r="AM406" s="46">
        <f>+SUM(H406:AL406)</f>
        <v>0</v>
      </c>
      <c r="AN406" s="46"/>
      <c r="AO406" s="46"/>
      <c r="AP406" s="48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54"/>
      <c r="BH406" s="60" t="str">
        <f>VLOOKUP(B405,[2]Analyse!$A$2:$N$255,5,0)</f>
        <v>GWOA-D</v>
      </c>
      <c r="BI406" s="54"/>
    </row>
    <row r="407" spans="1:61" ht="16.5" customHeight="1">
      <c r="A407" s="72">
        <v>202</v>
      </c>
      <c r="B407" s="29" t="s">
        <v>648</v>
      </c>
      <c r="C407" s="21" t="s">
        <v>36</v>
      </c>
      <c r="D407" s="21" t="s">
        <v>37</v>
      </c>
      <c r="E407" s="32" t="s">
        <v>626</v>
      </c>
      <c r="F407" s="21" t="s">
        <v>633</v>
      </c>
      <c r="G407" s="22" t="s">
        <v>649</v>
      </c>
      <c r="H407" s="49" t="s">
        <v>848</v>
      </c>
      <c r="I407" s="49" t="s">
        <v>848</v>
      </c>
      <c r="J407" s="49" t="s">
        <v>848</v>
      </c>
      <c r="K407" s="49" t="s">
        <v>861</v>
      </c>
      <c r="L407" s="49" t="s">
        <v>870</v>
      </c>
      <c r="M407" s="49" t="s">
        <v>870</v>
      </c>
      <c r="N407" s="18" t="s">
        <v>875</v>
      </c>
      <c r="O407" s="49" t="s">
        <v>870</v>
      </c>
      <c r="P407" s="49" t="s">
        <v>878</v>
      </c>
      <c r="Q407" s="49" t="s">
        <v>878</v>
      </c>
      <c r="R407" s="49" t="s">
        <v>878</v>
      </c>
      <c r="S407" s="49" t="s">
        <v>878</v>
      </c>
      <c r="T407" s="49" t="s">
        <v>889</v>
      </c>
      <c r="U407" s="18" t="s">
        <v>896</v>
      </c>
      <c r="V407" s="49" t="s">
        <v>900</v>
      </c>
      <c r="W407" s="49" t="s">
        <v>900</v>
      </c>
      <c r="X407" s="49" t="s">
        <v>899</v>
      </c>
      <c r="Y407" s="49" t="s">
        <v>909</v>
      </c>
      <c r="Z407" s="49" t="s">
        <v>909</v>
      </c>
      <c r="AA407" s="49" t="s">
        <v>919</v>
      </c>
      <c r="AB407" s="18" t="s">
        <v>925</v>
      </c>
      <c r="AC407" s="49" t="s">
        <v>919</v>
      </c>
      <c r="AD407" s="49" t="s">
        <v>919</v>
      </c>
      <c r="AE407" s="49" t="s">
        <v>919</v>
      </c>
      <c r="AF407" s="49" t="s">
        <v>930</v>
      </c>
      <c r="AG407" s="49" t="s">
        <v>930</v>
      </c>
      <c r="AH407" s="49" t="s">
        <v>930</v>
      </c>
      <c r="AI407" s="18" t="s">
        <v>936</v>
      </c>
      <c r="AJ407" s="68" t="s">
        <v>941</v>
      </c>
      <c r="AK407" s="68"/>
      <c r="AL407" s="68"/>
      <c r="AM407" s="45">
        <f>ROUND(SUM(H407:AL407),2)</f>
        <v>0</v>
      </c>
      <c r="AN407" s="45">
        <f>COUNTIF(H407:AL407,"F")+COUNTIF(H407:AL407,"LV/F")*4/8+COUNTIF(H407:AL407,"F/2")*4/8</f>
        <v>0.5</v>
      </c>
      <c r="AO407" s="45">
        <f>COUNTIF(H407:AL407,"O")+COUNTIF(H407:AL407,"LV/O")*4/8+COUNTIF(H407:AL407,"O/2")*4/8</f>
        <v>0</v>
      </c>
      <c r="AP407" s="45">
        <f>COUNTIF(H407:AL407,$AP$4)+4/8</f>
        <v>24.5</v>
      </c>
      <c r="AQ407" s="45">
        <f>COUNTIF(H407:AL407,$AQ$4)</f>
        <v>0</v>
      </c>
      <c r="AR407" s="45">
        <f>COUNTIF(H407:AL407,$AR$4)</f>
        <v>0</v>
      </c>
      <c r="AS407" s="45">
        <f>COUNTIF(H407:AL407,"B")+COUNTIF(H407:AL407,"LV/B")*4/8+COUNTIF(H407:AL407,"B/2")*4/8</f>
        <v>0</v>
      </c>
      <c r="AT407" s="45">
        <f>COUNTIF(H407:AL407,"BL")+COUNTIF(H407:AL407,"LV/BL")*4/8+COUNTIF(H407:AL407,"BL/2")*4/8</f>
        <v>0</v>
      </c>
      <c r="AU407" s="45">
        <f>COUNTIF(H407:AL407,$AU$4)</f>
        <v>0</v>
      </c>
      <c r="AV407" s="45">
        <f>COUNTIF(H407:AL407,$AV$4)</f>
        <v>0</v>
      </c>
      <c r="AW407" s="45">
        <f>COUNTIF(H407:AL407,$AW$4)</f>
        <v>4</v>
      </c>
      <c r="AX407" s="45">
        <f>COUNTIF(H407:AL407,$AX$4)</f>
        <v>0</v>
      </c>
      <c r="AY407" s="45">
        <f>COUNTIF(H407:AL407,$AY$4)</f>
        <v>0</v>
      </c>
      <c r="AZ407" s="45">
        <f>COUNTIF(H407:AL407,$AZ$4)</f>
        <v>0</v>
      </c>
      <c r="BA407" s="45">
        <f>COUNTIF(H407:AL407,$BA$4)</f>
        <v>0</v>
      </c>
      <c r="BB407" s="45">
        <f>COUNTIF(H407:AL407,$BB$4)</f>
        <v>0</v>
      </c>
      <c r="BC407" s="45">
        <f>COUNTIF(H407:AL407,$BC$4)</f>
        <v>0</v>
      </c>
      <c r="BD407" s="45">
        <f>COUNTIF(H407:AL407,$BD$4)</f>
        <v>0</v>
      </c>
      <c r="BE407" s="45">
        <f>COUNTIF(H407:AL407,$BE$4)</f>
        <v>0</v>
      </c>
      <c r="BF407" s="45">
        <f>COUNTIF(H407:AL407,$BF$4)</f>
        <v>0</v>
      </c>
      <c r="BG407" s="60" t="str">
        <f>VLOOKUP(B407,[2]Analyse!$A$2:$N$255,6,0)</f>
        <v>正常</v>
      </c>
      <c r="BH407" s="60"/>
      <c r="BI407" s="54"/>
    </row>
    <row r="408" spans="1:61" ht="16.5" customHeight="1">
      <c r="A408" s="73"/>
      <c r="B408" s="29"/>
      <c r="C408" s="26"/>
      <c r="D408" s="30"/>
      <c r="E408" s="32"/>
      <c r="F408" s="28"/>
      <c r="G408" s="28"/>
      <c r="H408" s="49"/>
      <c r="I408" s="49"/>
      <c r="J408" s="49"/>
      <c r="K408" s="49"/>
      <c r="L408" s="49"/>
      <c r="M408" s="49"/>
      <c r="N408" s="18"/>
      <c r="O408" s="49"/>
      <c r="P408" s="49"/>
      <c r="Q408" s="49"/>
      <c r="R408" s="49"/>
      <c r="S408" s="49"/>
      <c r="T408" s="49"/>
      <c r="U408" s="18"/>
      <c r="V408" s="49"/>
      <c r="W408" s="49"/>
      <c r="X408" s="49"/>
      <c r="Y408" s="49"/>
      <c r="Z408" s="49"/>
      <c r="AA408" s="49"/>
      <c r="AB408" s="18"/>
      <c r="AC408" s="49"/>
      <c r="AD408" s="49"/>
      <c r="AE408" s="49"/>
      <c r="AF408" s="49"/>
      <c r="AG408" s="49"/>
      <c r="AH408" s="49"/>
      <c r="AI408" s="18"/>
      <c r="AJ408" s="68"/>
      <c r="AK408" s="68"/>
      <c r="AL408" s="68"/>
      <c r="AM408" s="46">
        <f>+SUM(H408:AL408)</f>
        <v>0</v>
      </c>
      <c r="AN408" s="46"/>
      <c r="AO408" s="46"/>
      <c r="AP408" s="48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54"/>
      <c r="BH408" s="60" t="str">
        <f>VLOOKUP(B407,[2]Analyse!$A$2:$N$255,5,0)</f>
        <v>隨縣班</v>
      </c>
      <c r="BI408" s="54"/>
    </row>
    <row r="409" spans="1:61" ht="16.5" customHeight="1">
      <c r="A409" s="72">
        <v>203</v>
      </c>
      <c r="B409" s="21" t="s">
        <v>655</v>
      </c>
      <c r="C409" s="21" t="s">
        <v>36</v>
      </c>
      <c r="D409" s="21" t="s">
        <v>37</v>
      </c>
      <c r="E409" s="32" t="s">
        <v>651</v>
      </c>
      <c r="F409" s="21" t="s">
        <v>650</v>
      </c>
      <c r="G409" s="22" t="s">
        <v>656</v>
      </c>
      <c r="H409" s="49" t="s">
        <v>848</v>
      </c>
      <c r="I409" s="49" t="s">
        <v>848</v>
      </c>
      <c r="J409" s="49" t="s">
        <v>848</v>
      </c>
      <c r="K409" s="49" t="s">
        <v>861</v>
      </c>
      <c r="L409" s="49" t="s">
        <v>870</v>
      </c>
      <c r="M409" s="49" t="s">
        <v>870</v>
      </c>
      <c r="N409" s="18" t="s">
        <v>875</v>
      </c>
      <c r="O409" s="49" t="s">
        <v>870</v>
      </c>
      <c r="P409" s="49" t="s">
        <v>878</v>
      </c>
      <c r="Q409" s="49" t="s">
        <v>878</v>
      </c>
      <c r="R409" s="49" t="s">
        <v>878</v>
      </c>
      <c r="S409" s="49" t="s">
        <v>878</v>
      </c>
      <c r="T409" s="49" t="s">
        <v>889</v>
      </c>
      <c r="U409" s="18" t="s">
        <v>896</v>
      </c>
      <c r="V409" s="49" t="s">
        <v>900</v>
      </c>
      <c r="W409" s="49" t="s">
        <v>900</v>
      </c>
      <c r="X409" s="49" t="s">
        <v>900</v>
      </c>
      <c r="Y409" s="49" t="s">
        <v>909</v>
      </c>
      <c r="Z409" s="49" t="s">
        <v>909</v>
      </c>
      <c r="AA409" s="49" t="s">
        <v>919</v>
      </c>
      <c r="AB409" s="18" t="s">
        <v>925</v>
      </c>
      <c r="AC409" s="49" t="s">
        <v>919</v>
      </c>
      <c r="AD409" s="49" t="s">
        <v>919</v>
      </c>
      <c r="AE409" s="49" t="s">
        <v>919</v>
      </c>
      <c r="AF409" s="49" t="s">
        <v>930</v>
      </c>
      <c r="AG409" s="49" t="s">
        <v>930</v>
      </c>
      <c r="AH409" s="49" t="s">
        <v>930</v>
      </c>
      <c r="AI409" s="18" t="s">
        <v>936</v>
      </c>
      <c r="AJ409" s="68" t="s">
        <v>941</v>
      </c>
      <c r="AK409" s="68"/>
      <c r="AL409" s="68"/>
      <c r="AM409" s="45">
        <f>ROUND(SUM(H409:AL409),2)</f>
        <v>0</v>
      </c>
      <c r="AN409" s="45">
        <f>COUNTIF(H409:AL409,"F")+COUNTIF(H409:AL409,"LV/F")*4/8+COUNTIF(H409:AL409,"F/2")*4/8</f>
        <v>0</v>
      </c>
      <c r="AO409" s="45">
        <f>COUNTIF(H409:AL409,"O")+COUNTIF(H409:AL409,"LV/O")*4/8+COUNTIF(H409:AL409,"O/2")*4/8</f>
        <v>0</v>
      </c>
      <c r="AP409" s="45">
        <f>COUNTIF(H409:AL409,$AP$4)</f>
        <v>25</v>
      </c>
      <c r="AQ409" s="45">
        <f>COUNTIF(H409:AL409,$AQ$4)</f>
        <v>0</v>
      </c>
      <c r="AR409" s="45">
        <f>COUNTIF(H409:AL409,$AR$4)</f>
        <v>0</v>
      </c>
      <c r="AS409" s="45">
        <f>COUNTIF(H409:AL409,"B")+COUNTIF(H409:AL409,"LV/B")*4/8+COUNTIF(H409:AL409,"B/2")*4/8</f>
        <v>0</v>
      </c>
      <c r="AT409" s="45">
        <f>COUNTIF(H409:AL409,"BL")+COUNTIF(H409:AL409,"LV/BL")*4/8+COUNTIF(H409:AL409,"BL/2")*4/8</f>
        <v>0</v>
      </c>
      <c r="AU409" s="45">
        <f>COUNTIF(H409:AL409,$AU$4)</f>
        <v>0</v>
      </c>
      <c r="AV409" s="45">
        <f>COUNTIF(H409:AL409,$AV$4)</f>
        <v>0</v>
      </c>
      <c r="AW409" s="45">
        <f>COUNTIF(H409:AL409,$AW$4)</f>
        <v>4</v>
      </c>
      <c r="AX409" s="45">
        <f>COUNTIF(H409:AL409,$AX$4)</f>
        <v>0</v>
      </c>
      <c r="AY409" s="45">
        <f>COUNTIF(H409:AL409,$AY$4)</f>
        <v>0</v>
      </c>
      <c r="AZ409" s="45">
        <f>COUNTIF(H409:AL409,$AZ$4)</f>
        <v>0</v>
      </c>
      <c r="BA409" s="45">
        <f>COUNTIF(H409:AL409,$BA$4)</f>
        <v>0</v>
      </c>
      <c r="BB409" s="45">
        <f>COUNTIF(H409:AL409,$BB$4)</f>
        <v>0</v>
      </c>
      <c r="BC409" s="45">
        <f>COUNTIF(H409:AL409,$BC$4)</f>
        <v>0</v>
      </c>
      <c r="BD409" s="45">
        <f>COUNTIF(H409:AL409,$BD$4)</f>
        <v>0</v>
      </c>
      <c r="BE409" s="45">
        <f>COUNTIF(H409:AL409,$BE$4)</f>
        <v>0</v>
      </c>
      <c r="BF409" s="45">
        <f>COUNTIF(H409:AL409,$BF$4)</f>
        <v>0</v>
      </c>
      <c r="BG409" s="60" t="str">
        <f>VLOOKUP(B409,[2]Analyse!$A$2:$N$255,6,0)</f>
        <v>正常</v>
      </c>
      <c r="BH409" s="60"/>
      <c r="BI409" s="54"/>
    </row>
    <row r="410" spans="1:61" ht="16.5" customHeight="1">
      <c r="A410" s="73"/>
      <c r="B410" s="29"/>
      <c r="C410" s="26"/>
      <c r="D410" s="30"/>
      <c r="E410" s="32"/>
      <c r="F410" s="28"/>
      <c r="G410" s="28"/>
      <c r="H410" s="49"/>
      <c r="I410" s="49"/>
      <c r="J410" s="49"/>
      <c r="K410" s="49"/>
      <c r="L410" s="49"/>
      <c r="M410" s="49"/>
      <c r="N410" s="18"/>
      <c r="O410" s="49"/>
      <c r="P410" s="49"/>
      <c r="Q410" s="49"/>
      <c r="R410" s="49"/>
      <c r="S410" s="49"/>
      <c r="T410" s="49"/>
      <c r="U410" s="18"/>
      <c r="V410" s="49"/>
      <c r="W410" s="49"/>
      <c r="X410" s="49"/>
      <c r="Y410" s="49"/>
      <c r="Z410" s="49"/>
      <c r="AA410" s="49"/>
      <c r="AB410" s="18"/>
      <c r="AC410" s="49"/>
      <c r="AD410" s="49"/>
      <c r="AE410" s="49"/>
      <c r="AF410" s="49"/>
      <c r="AG410" s="49"/>
      <c r="AH410" s="49"/>
      <c r="AI410" s="18"/>
      <c r="AJ410" s="68"/>
      <c r="AK410" s="68"/>
      <c r="AL410" s="68"/>
      <c r="AM410" s="46">
        <f>+SUM(H410:AL410)</f>
        <v>0</v>
      </c>
      <c r="AN410" s="46"/>
      <c r="AO410" s="46"/>
      <c r="AP410" s="48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54"/>
      <c r="BH410" s="60" t="str">
        <f>VLOOKUP(B409,[2]Analyse!$A$2:$N$255,5,0)</f>
        <v>隨縣班</v>
      </c>
      <c r="BI410" s="54"/>
    </row>
    <row r="411" spans="1:61" ht="16.5" customHeight="1">
      <c r="A411" s="72">
        <v>204</v>
      </c>
      <c r="B411" s="21" t="s">
        <v>657</v>
      </c>
      <c r="C411" s="21" t="s">
        <v>36</v>
      </c>
      <c r="D411" s="21" t="s">
        <v>37</v>
      </c>
      <c r="E411" s="32" t="s">
        <v>651</v>
      </c>
      <c r="F411" s="21" t="s">
        <v>652</v>
      </c>
      <c r="G411" s="22" t="s">
        <v>658</v>
      </c>
      <c r="H411" s="49" t="s">
        <v>848</v>
      </c>
      <c r="I411" s="49" t="s">
        <v>848</v>
      </c>
      <c r="J411" s="49" t="s">
        <v>848</v>
      </c>
      <c r="K411" s="49" t="s">
        <v>862</v>
      </c>
      <c r="L411" s="49" t="s">
        <v>870</v>
      </c>
      <c r="M411" s="49" t="s">
        <v>875</v>
      </c>
      <c r="N411" s="18" t="s">
        <v>870</v>
      </c>
      <c r="O411" s="49" t="s">
        <v>870</v>
      </c>
      <c r="P411" s="49" t="s">
        <v>878</v>
      </c>
      <c r="Q411" s="49" t="s">
        <v>878</v>
      </c>
      <c r="R411" s="49" t="s">
        <v>878</v>
      </c>
      <c r="S411" s="49" t="s">
        <v>878</v>
      </c>
      <c r="T411" s="49" t="s">
        <v>896</v>
      </c>
      <c r="U411" s="18" t="s">
        <v>888</v>
      </c>
      <c r="V411" s="49" t="s">
        <v>900</v>
      </c>
      <c r="W411" s="49" t="s">
        <v>900</v>
      </c>
      <c r="X411" s="49" t="s">
        <v>900</v>
      </c>
      <c r="Y411" s="49" t="s">
        <v>909</v>
      </c>
      <c r="Z411" s="49" t="s">
        <v>909</v>
      </c>
      <c r="AA411" s="49" t="s">
        <v>925</v>
      </c>
      <c r="AB411" s="18" t="s">
        <v>919</v>
      </c>
      <c r="AC411" s="49" t="s">
        <v>919</v>
      </c>
      <c r="AD411" s="49" t="s">
        <v>919</v>
      </c>
      <c r="AE411" s="49" t="s">
        <v>919</v>
      </c>
      <c r="AF411" s="49" t="s">
        <v>930</v>
      </c>
      <c r="AG411" s="49" t="s">
        <v>930</v>
      </c>
      <c r="AH411" s="49" t="s">
        <v>936</v>
      </c>
      <c r="AI411" s="18" t="s">
        <v>930</v>
      </c>
      <c r="AJ411" s="68" t="s">
        <v>941</v>
      </c>
      <c r="AK411" s="68"/>
      <c r="AL411" s="68"/>
      <c r="AM411" s="45">
        <f>ROUND(SUM(H411:AL411),2)</f>
        <v>0</v>
      </c>
      <c r="AN411" s="45">
        <f>COUNTIF(H411:AL411,"F")+COUNTIF(H411:AL411,"LV/F")*4/8+COUNTIF(H411:AL411,"F/2")*4/8</f>
        <v>1.5</v>
      </c>
      <c r="AO411" s="45">
        <f>COUNTIF(H411:AL411,"O")+COUNTIF(H411:AL411,"LV/O")*4/8+COUNTIF(H411:AL411,"O/2")*4/8</f>
        <v>0</v>
      </c>
      <c r="AP411" s="45">
        <f>COUNTIF(H411:AL411,$AP$4)+4/8</f>
        <v>23.5</v>
      </c>
      <c r="AQ411" s="45">
        <f>COUNTIF(H411:AL411,$AQ$4)</f>
        <v>0</v>
      </c>
      <c r="AR411" s="45">
        <f>COUNTIF(H411:AL411,$AR$4)</f>
        <v>0</v>
      </c>
      <c r="AS411" s="45">
        <f>COUNTIF(H411:AL411,"B")+COUNTIF(H411:AL411,"LV/B")*4/8+COUNTIF(H411:AL411,"B/2")*4/8</f>
        <v>0</v>
      </c>
      <c r="AT411" s="45">
        <f>COUNTIF(H411:AL411,"BL")+COUNTIF(H411:AL411,"LV/BL")*4/8+COUNTIF(H411:AL411,"BL/2")*4/8</f>
        <v>0</v>
      </c>
      <c r="AU411" s="45">
        <f>COUNTIF(H411:AL411,$AU$4)</f>
        <v>0</v>
      </c>
      <c r="AV411" s="45">
        <f>COUNTIF(H411:AL411,$AV$4)</f>
        <v>0</v>
      </c>
      <c r="AW411" s="45">
        <f>COUNTIF(H411:AL411,$AW$4)</f>
        <v>4</v>
      </c>
      <c r="AX411" s="45">
        <f>COUNTIF(H411:AL411,$AX$4)</f>
        <v>0</v>
      </c>
      <c r="AY411" s="45">
        <f>COUNTIF(H411:AL411,$AY$4)</f>
        <v>0</v>
      </c>
      <c r="AZ411" s="45">
        <f>COUNTIF(H411:AL411,$AZ$4)</f>
        <v>0</v>
      </c>
      <c r="BA411" s="45">
        <f>COUNTIF(H411:AL411,$BA$4)</f>
        <v>0</v>
      </c>
      <c r="BB411" s="45">
        <f>COUNTIF(H411:AL411,$BB$4)</f>
        <v>0</v>
      </c>
      <c r="BC411" s="45">
        <f>COUNTIF(H411:AL411,$BC$4)</f>
        <v>0</v>
      </c>
      <c r="BD411" s="45">
        <f>COUNTIF(H411:AL411,$BD$4)</f>
        <v>0</v>
      </c>
      <c r="BE411" s="45">
        <f>COUNTIF(H411:AL411,$BE$4)</f>
        <v>0</v>
      </c>
      <c r="BF411" s="45">
        <f>COUNTIF(H411:AL411,$BF$4)</f>
        <v>0</v>
      </c>
      <c r="BG411" s="60" t="str">
        <f>VLOOKUP(B411,[2]Analyse!$A$2:$N$255,6,0)</f>
        <v>正常</v>
      </c>
      <c r="BH411" s="60"/>
      <c r="BI411" s="54"/>
    </row>
    <row r="412" spans="1:61" ht="16.5" customHeight="1">
      <c r="A412" s="73"/>
      <c r="B412" s="29"/>
      <c r="C412" s="26"/>
      <c r="D412" s="30"/>
      <c r="E412" s="32"/>
      <c r="F412" s="28"/>
      <c r="G412" s="28"/>
      <c r="H412" s="49">
        <v>5.5</v>
      </c>
      <c r="I412" s="49">
        <v>5.5</v>
      </c>
      <c r="J412" s="49">
        <v>5.5</v>
      </c>
      <c r="K412" s="49"/>
      <c r="L412" s="49">
        <v>5.5</v>
      </c>
      <c r="M412" s="49"/>
      <c r="N412" s="18">
        <v>5.5</v>
      </c>
      <c r="O412" s="49">
        <v>5.5</v>
      </c>
      <c r="P412" s="49">
        <v>5.5</v>
      </c>
      <c r="Q412" s="49">
        <v>5.5</v>
      </c>
      <c r="R412" s="49">
        <v>5.5</v>
      </c>
      <c r="S412" s="49">
        <v>5.5</v>
      </c>
      <c r="T412" s="49"/>
      <c r="U412" s="71">
        <v>4</v>
      </c>
      <c r="V412" s="49">
        <v>5.5</v>
      </c>
      <c r="W412" s="49">
        <v>5.5</v>
      </c>
      <c r="X412" s="49">
        <v>5.5</v>
      </c>
      <c r="Y412" s="49">
        <v>5.5</v>
      </c>
      <c r="Z412" s="49">
        <v>5.5</v>
      </c>
      <c r="AA412" s="49"/>
      <c r="AB412" s="18">
        <v>5.5</v>
      </c>
      <c r="AC412" s="49">
        <v>5.5</v>
      </c>
      <c r="AD412" s="49">
        <v>5.5</v>
      </c>
      <c r="AE412" s="49">
        <v>5.5</v>
      </c>
      <c r="AF412" s="49">
        <v>5.5</v>
      </c>
      <c r="AG412" s="49">
        <v>5.5</v>
      </c>
      <c r="AH412" s="49"/>
      <c r="AI412" s="18">
        <v>5.5</v>
      </c>
      <c r="AJ412" s="68">
        <v>5.5</v>
      </c>
      <c r="AK412" s="68"/>
      <c r="AL412" s="68"/>
      <c r="AM412" s="46">
        <f>+SUM(H412:AL412)</f>
        <v>130.5</v>
      </c>
      <c r="AN412" s="46"/>
      <c r="AO412" s="46"/>
      <c r="AP412" s="48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54"/>
      <c r="BH412" s="60" t="str">
        <f>VLOOKUP(B411,[2]Analyse!$A$2:$N$255,5,0)</f>
        <v>N</v>
      </c>
      <c r="BI412" s="54"/>
    </row>
    <row r="413" spans="1:61">
      <c r="A413" s="72">
        <v>205</v>
      </c>
      <c r="B413" s="21" t="s">
        <v>659</v>
      </c>
      <c r="C413" s="21" t="s">
        <v>36</v>
      </c>
      <c r="D413" s="21" t="s">
        <v>37</v>
      </c>
      <c r="E413" s="32" t="s">
        <v>651</v>
      </c>
      <c r="F413" s="21" t="s">
        <v>653</v>
      </c>
      <c r="G413" s="22" t="s">
        <v>660</v>
      </c>
      <c r="H413" s="49" t="s">
        <v>848</v>
      </c>
      <c r="I413" s="49" t="s">
        <v>848</v>
      </c>
      <c r="J413" s="49" t="s">
        <v>848</v>
      </c>
      <c r="K413" s="49" t="s">
        <v>861</v>
      </c>
      <c r="L413" s="49" t="s">
        <v>870</v>
      </c>
      <c r="M413" s="49" t="s">
        <v>870</v>
      </c>
      <c r="N413" s="18" t="s">
        <v>875</v>
      </c>
      <c r="O413" s="49" t="s">
        <v>870</v>
      </c>
      <c r="P413" s="49" t="s">
        <v>878</v>
      </c>
      <c r="Q413" s="49" t="s">
        <v>878</v>
      </c>
      <c r="R413" s="49" t="s">
        <v>878</v>
      </c>
      <c r="S413" s="49" t="s">
        <v>878</v>
      </c>
      <c r="T413" s="49" t="s">
        <v>888</v>
      </c>
      <c r="U413" s="18" t="s">
        <v>896</v>
      </c>
      <c r="V413" s="49" t="s">
        <v>900</v>
      </c>
      <c r="W413" s="49" t="s">
        <v>900</v>
      </c>
      <c r="X413" s="49" t="s">
        <v>900</v>
      </c>
      <c r="Y413" s="49" t="s">
        <v>909</v>
      </c>
      <c r="Z413" s="49" t="s">
        <v>909</v>
      </c>
      <c r="AA413" s="49" t="s">
        <v>919</v>
      </c>
      <c r="AB413" s="18" t="s">
        <v>925</v>
      </c>
      <c r="AC413" s="49" t="s">
        <v>919</v>
      </c>
      <c r="AD413" s="49" t="s">
        <v>919</v>
      </c>
      <c r="AE413" s="49" t="s">
        <v>919</v>
      </c>
      <c r="AF413" s="49" t="s">
        <v>930</v>
      </c>
      <c r="AG413" s="49" t="s">
        <v>930</v>
      </c>
      <c r="AH413" s="49" t="s">
        <v>931</v>
      </c>
      <c r="AI413" s="18" t="s">
        <v>936</v>
      </c>
      <c r="AJ413" s="68" t="s">
        <v>944</v>
      </c>
      <c r="AK413" s="68"/>
      <c r="AL413" s="68"/>
      <c r="AM413" s="45">
        <f>ROUND(SUM(H413:AL413),2)</f>
        <v>0</v>
      </c>
      <c r="AN413" s="45">
        <f>COUNTIF(H413:AL413,"F")+COUNTIF(H413:AL413,"LV/F")*4/8+COUNTIF(H413:AL413,"F/2")*4/8</f>
        <v>2.5</v>
      </c>
      <c r="AO413" s="45">
        <f>COUNTIF(H413:AL413,"O")+COUNTIF(H413:AL413,"LV/O")*4/8+COUNTIF(H413:AL413,"O/2")*4/8</f>
        <v>0</v>
      </c>
      <c r="AP413" s="45">
        <f>COUNTIF(H413:AL413,$AP$4)+4/8</f>
        <v>22.5</v>
      </c>
      <c r="AQ413" s="45">
        <f>COUNTIF(H413:AL413,$AQ$4)</f>
        <v>0</v>
      </c>
      <c r="AR413" s="45">
        <f>COUNTIF(H413:AL413,$AR$4)</f>
        <v>0</v>
      </c>
      <c r="AS413" s="45">
        <f>COUNTIF(H413:AL413,"B")+COUNTIF(H413:AL413,"LV/B")*4/8+COUNTIF(H413:AL413,"B/2")*4/8</f>
        <v>0</v>
      </c>
      <c r="AT413" s="45">
        <f>COUNTIF(H413:AL413,"BL")+COUNTIF(H413:AL413,"LV/BL")*4/8+COUNTIF(H413:AL413,"BL/2")*4/8</f>
        <v>0</v>
      </c>
      <c r="AU413" s="45">
        <f>COUNTIF(H413:AL413,$AU$4)</f>
        <v>0</v>
      </c>
      <c r="AV413" s="45">
        <f>COUNTIF(H413:AL413,$AV$4)</f>
        <v>0</v>
      </c>
      <c r="AW413" s="45">
        <f>COUNTIF(H413:AL413,$AW$4)</f>
        <v>4</v>
      </c>
      <c r="AX413" s="45">
        <f>COUNTIF(H413:AL413,$AX$4)</f>
        <v>0</v>
      </c>
      <c r="AY413" s="45">
        <f>COUNTIF(H413:AL413,$AY$4)</f>
        <v>0</v>
      </c>
      <c r="AZ413" s="45">
        <f>COUNTIF(H413:AL413,$AZ$4)</f>
        <v>0</v>
      </c>
      <c r="BA413" s="45">
        <f>COUNTIF(H413:AL413,$BA$4)</f>
        <v>0</v>
      </c>
      <c r="BB413" s="45">
        <f>COUNTIF(H413:AL413,$BB$4)</f>
        <v>0</v>
      </c>
      <c r="BC413" s="45">
        <f>COUNTIF(H413:AL413,$BC$4)</f>
        <v>0</v>
      </c>
      <c r="BD413" s="45">
        <f>COUNTIF(H413:AL413,$BD$4)</f>
        <v>0</v>
      </c>
      <c r="BE413" s="45">
        <f>COUNTIF(H413:AL413,$BE$4)</f>
        <v>0</v>
      </c>
      <c r="BF413" s="45">
        <f>COUNTIF(H413:AL413,$BF$4)</f>
        <v>0</v>
      </c>
      <c r="BG413" s="60" t="str">
        <f>VLOOKUP(B413,[2]Analyse!$A$2:$N$255,6,0)</f>
        <v>年休假</v>
      </c>
      <c r="BH413" s="60"/>
      <c r="BI413" s="54"/>
    </row>
    <row r="414" spans="1:61">
      <c r="A414" s="73"/>
      <c r="B414" s="29"/>
      <c r="C414" s="26"/>
      <c r="D414" s="30"/>
      <c r="E414" s="32"/>
      <c r="F414" s="28"/>
      <c r="G414" s="28"/>
      <c r="H414" s="49"/>
      <c r="I414" s="49"/>
      <c r="J414" s="49"/>
      <c r="K414" s="49"/>
      <c r="L414" s="49"/>
      <c r="M414" s="49"/>
      <c r="N414" s="18"/>
      <c r="O414" s="49"/>
      <c r="P414" s="49"/>
      <c r="Q414" s="49"/>
      <c r="R414" s="49"/>
      <c r="S414" s="49"/>
      <c r="T414" s="49"/>
      <c r="U414" s="18"/>
      <c r="V414" s="49"/>
      <c r="W414" s="49"/>
      <c r="X414" s="49"/>
      <c r="Y414" s="49"/>
      <c r="Z414" s="49"/>
      <c r="AA414" s="49"/>
      <c r="AB414" s="18"/>
      <c r="AC414" s="49"/>
      <c r="AD414" s="49"/>
      <c r="AE414" s="49"/>
      <c r="AF414" s="49"/>
      <c r="AG414" s="49"/>
      <c r="AH414" s="49"/>
      <c r="AI414" s="18"/>
      <c r="AJ414" s="68"/>
      <c r="AK414" s="68"/>
      <c r="AL414" s="68"/>
      <c r="AM414" s="46">
        <f>+SUM(H414:AL414)</f>
        <v>0</v>
      </c>
      <c r="AN414" s="46"/>
      <c r="AO414" s="46"/>
      <c r="AP414" s="48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54"/>
      <c r="BH414" s="60" t="str">
        <f>VLOOKUP(B413,[2]Analyse!$A$2:$N$255,5,0)</f>
        <v>隨縣班</v>
      </c>
      <c r="BI414" s="54"/>
    </row>
    <row r="415" spans="1:61">
      <c r="A415" s="72">
        <v>206</v>
      </c>
      <c r="B415" s="21" t="s">
        <v>661</v>
      </c>
      <c r="C415" s="21" t="s">
        <v>36</v>
      </c>
      <c r="D415" s="21" t="s">
        <v>37</v>
      </c>
      <c r="E415" s="32" t="s">
        <v>651</v>
      </c>
      <c r="F415" s="21" t="s">
        <v>654</v>
      </c>
      <c r="G415" s="22" t="s">
        <v>662</v>
      </c>
      <c r="H415" s="49" t="s">
        <v>848</v>
      </c>
      <c r="I415" s="49" t="s">
        <v>848</v>
      </c>
      <c r="J415" s="49" t="s">
        <v>848</v>
      </c>
      <c r="K415" s="49" t="s">
        <v>861</v>
      </c>
      <c r="L415" s="49" t="s">
        <v>870</v>
      </c>
      <c r="M415" s="49" t="s">
        <v>870</v>
      </c>
      <c r="N415" s="18" t="s">
        <v>875</v>
      </c>
      <c r="O415" s="49" t="s">
        <v>870</v>
      </c>
      <c r="P415" s="49" t="s">
        <v>878</v>
      </c>
      <c r="Q415" s="49" t="s">
        <v>878</v>
      </c>
      <c r="R415" s="49" t="s">
        <v>878</v>
      </c>
      <c r="S415" s="49" t="s">
        <v>878</v>
      </c>
      <c r="T415" s="49" t="s">
        <v>889</v>
      </c>
      <c r="U415" s="18" t="s">
        <v>896</v>
      </c>
      <c r="V415" s="49" t="s">
        <v>901</v>
      </c>
      <c r="W415" s="49" t="s">
        <v>900</v>
      </c>
      <c r="X415" s="49" t="s">
        <v>900</v>
      </c>
      <c r="Y415" s="49" t="s">
        <v>909</v>
      </c>
      <c r="Z415" s="49" t="s">
        <v>909</v>
      </c>
      <c r="AA415" s="49" t="s">
        <v>918</v>
      </c>
      <c r="AB415" s="18" t="s">
        <v>925</v>
      </c>
      <c r="AC415" s="49" t="s">
        <v>919</v>
      </c>
      <c r="AD415" s="49" t="s">
        <v>919</v>
      </c>
      <c r="AE415" s="49" t="s">
        <v>919</v>
      </c>
      <c r="AF415" s="49" t="s">
        <v>930</v>
      </c>
      <c r="AG415" s="49" t="s">
        <v>930</v>
      </c>
      <c r="AH415" s="49" t="s">
        <v>930</v>
      </c>
      <c r="AI415" s="18" t="s">
        <v>936</v>
      </c>
      <c r="AJ415" s="68" t="s">
        <v>944</v>
      </c>
      <c r="AK415" s="68"/>
      <c r="AL415" s="68"/>
      <c r="AM415" s="45">
        <f>ROUND(SUM(H415:AL415),2)</f>
        <v>0</v>
      </c>
      <c r="AN415" s="45">
        <f>COUNTIF(H415:AL415,"F")+COUNTIF(H415:AL415,"LV/F")*4/8+COUNTIF(H415:AL415,"F/2")*4/8</f>
        <v>2.5</v>
      </c>
      <c r="AO415" s="45">
        <f>COUNTIF(H415:AL415,"O")+COUNTIF(H415:AL415,"LV/O")*4/8+COUNTIF(H415:AL415,"O/2")*4/8</f>
        <v>0</v>
      </c>
      <c r="AP415" s="45">
        <f>COUNTIF(H415:AL415,$AP$4)+4/8</f>
        <v>22.5</v>
      </c>
      <c r="AQ415" s="45">
        <f>COUNTIF(H415:AL415,$AQ$4)</f>
        <v>0</v>
      </c>
      <c r="AR415" s="45">
        <f>COUNTIF(H415:AL415,$AR$4)</f>
        <v>0</v>
      </c>
      <c r="AS415" s="45">
        <f>COUNTIF(H415:AL415,"B")+COUNTIF(H415:AL415,"LV/B")*4/8+COUNTIF(H415:AL415,"B/2")*4/8</f>
        <v>0</v>
      </c>
      <c r="AT415" s="45">
        <f>COUNTIF(H415:AL415,"BL")+COUNTIF(H415:AL415,"LV/BL")*4/8+COUNTIF(H415:AL415,"BL/2")*4/8</f>
        <v>0</v>
      </c>
      <c r="AU415" s="45">
        <f>COUNTIF(H415:AL415,$AU$4)</f>
        <v>0</v>
      </c>
      <c r="AV415" s="45">
        <f>COUNTIF(H415:AL415,$AV$4)</f>
        <v>0</v>
      </c>
      <c r="AW415" s="45">
        <f>COUNTIF(H415:AL415,$AW$4)</f>
        <v>4</v>
      </c>
      <c r="AX415" s="45">
        <f>COUNTIF(H415:AL415,$AX$4)</f>
        <v>0</v>
      </c>
      <c r="AY415" s="45">
        <f>COUNTIF(H415:AL415,$AY$4)</f>
        <v>0</v>
      </c>
      <c r="AZ415" s="45">
        <f>COUNTIF(H415:AL415,$AZ$4)</f>
        <v>0</v>
      </c>
      <c r="BA415" s="45">
        <f>COUNTIF(H415:AL415,$BA$4)</f>
        <v>0</v>
      </c>
      <c r="BB415" s="45">
        <f>COUNTIF(H415:AL415,$BB$4)</f>
        <v>0</v>
      </c>
      <c r="BC415" s="45">
        <f>COUNTIF(H415:AL415,$BC$4)</f>
        <v>0</v>
      </c>
      <c r="BD415" s="45">
        <f>COUNTIF(H415:AL415,$BD$4)</f>
        <v>0</v>
      </c>
      <c r="BE415" s="45">
        <f>COUNTIF(H415:AL415,$BE$4)</f>
        <v>0</v>
      </c>
      <c r="BF415" s="45">
        <f>COUNTIF(H415:AL415,$BF$4)</f>
        <v>0</v>
      </c>
      <c r="BG415" s="60" t="str">
        <f>VLOOKUP(B415,[2]Analyse!$A$2:$N$255,6,0)</f>
        <v>年休假</v>
      </c>
      <c r="BH415" s="60"/>
      <c r="BI415" s="54"/>
    </row>
    <row r="416" spans="1:61">
      <c r="A416" s="73"/>
      <c r="B416" s="21"/>
      <c r="C416" s="26"/>
      <c r="D416" s="30"/>
      <c r="E416" s="32"/>
      <c r="F416" s="28"/>
      <c r="G416" s="28"/>
      <c r="H416" s="49"/>
      <c r="I416" s="49"/>
      <c r="J416" s="49"/>
      <c r="K416" s="49"/>
      <c r="L416" s="49"/>
      <c r="M416" s="49"/>
      <c r="N416" s="18"/>
      <c r="O416" s="49"/>
      <c r="P416" s="49"/>
      <c r="Q416" s="49"/>
      <c r="R416" s="49"/>
      <c r="S416" s="49"/>
      <c r="T416" s="49"/>
      <c r="U416" s="18"/>
      <c r="V416" s="49"/>
      <c r="W416" s="49"/>
      <c r="X416" s="49"/>
      <c r="Y416" s="49"/>
      <c r="Z416" s="49"/>
      <c r="AA416" s="49"/>
      <c r="AB416" s="18"/>
      <c r="AC416" s="49"/>
      <c r="AD416" s="49"/>
      <c r="AE416" s="49"/>
      <c r="AF416" s="49"/>
      <c r="AG416" s="49"/>
      <c r="AH416" s="49"/>
      <c r="AI416" s="18"/>
      <c r="AJ416" s="68"/>
      <c r="AK416" s="68"/>
      <c r="AL416" s="68"/>
      <c r="AM416" s="46">
        <f>+SUM(H416:AL416)</f>
        <v>0</v>
      </c>
      <c r="AN416" s="46"/>
      <c r="AO416" s="46"/>
      <c r="AP416" s="48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54"/>
      <c r="BH416" s="60" t="str">
        <f>VLOOKUP(B415,[2]Analyse!$A$2:$N$255,5,0)</f>
        <v>GWOA-D</v>
      </c>
      <c r="BI416" s="54"/>
    </row>
    <row r="417" spans="1:61">
      <c r="A417" s="72">
        <v>207</v>
      </c>
      <c r="B417" s="21" t="s">
        <v>664</v>
      </c>
      <c r="C417" s="21" t="s">
        <v>36</v>
      </c>
      <c r="D417" s="21" t="s">
        <v>37</v>
      </c>
      <c r="E417" s="32"/>
      <c r="F417" s="21" t="s">
        <v>794</v>
      </c>
      <c r="G417" s="22" t="s">
        <v>663</v>
      </c>
      <c r="H417" s="49" t="s">
        <v>848</v>
      </c>
      <c r="I417" s="49" t="s">
        <v>848</v>
      </c>
      <c r="J417" s="49" t="s">
        <v>848</v>
      </c>
      <c r="K417" s="49" t="s">
        <v>861</v>
      </c>
      <c r="L417" s="49" t="s">
        <v>870</v>
      </c>
      <c r="M417" s="49" t="s">
        <v>870</v>
      </c>
      <c r="N417" s="18" t="s">
        <v>875</v>
      </c>
      <c r="O417" s="49" t="s">
        <v>870</v>
      </c>
      <c r="P417" s="49" t="s">
        <v>878</v>
      </c>
      <c r="Q417" s="49" t="s">
        <v>878</v>
      </c>
      <c r="R417" s="49" t="s">
        <v>878</v>
      </c>
      <c r="S417" s="49" t="s">
        <v>878</v>
      </c>
      <c r="T417" s="49" t="s">
        <v>889</v>
      </c>
      <c r="U417" s="18" t="s">
        <v>896</v>
      </c>
      <c r="V417" s="49" t="s">
        <v>900</v>
      </c>
      <c r="W417" s="49" t="s">
        <v>900</v>
      </c>
      <c r="X417" s="49" t="s">
        <v>900</v>
      </c>
      <c r="Y417" s="49" t="s">
        <v>909</v>
      </c>
      <c r="Z417" s="49" t="s">
        <v>909</v>
      </c>
      <c r="AA417" s="49" t="s">
        <v>920</v>
      </c>
      <c r="AB417" s="18" t="s">
        <v>925</v>
      </c>
      <c r="AC417" s="49" t="s">
        <v>919</v>
      </c>
      <c r="AD417" s="49" t="s">
        <v>919</v>
      </c>
      <c r="AE417" s="49" t="s">
        <v>919</v>
      </c>
      <c r="AF417" s="49" t="s">
        <v>930</v>
      </c>
      <c r="AG417" s="49" t="s">
        <v>930</v>
      </c>
      <c r="AH417" s="49" t="s">
        <v>930</v>
      </c>
      <c r="AI417" s="18" t="s">
        <v>936</v>
      </c>
      <c r="AJ417" s="68" t="s">
        <v>944</v>
      </c>
      <c r="AK417" s="68"/>
      <c r="AL417" s="68"/>
      <c r="AM417" s="45">
        <f>ROUND(SUM(H417:AL417),2)</f>
        <v>0</v>
      </c>
      <c r="AN417" s="45">
        <f>COUNTIF(H417:AL417,"F")+COUNTIF(H417:AL417,"LV/F")*4/8+COUNTIF(H417:AL417,"F/2")*4/8</f>
        <v>2</v>
      </c>
      <c r="AO417" s="45">
        <f>COUNTIF(H417:AL417,"O")+COUNTIF(H417:AL417,"LV/O")*4/8+COUNTIF(H417:AL417,"O/2")*4/8</f>
        <v>0</v>
      </c>
      <c r="AP417" s="45">
        <f>COUNTIF(H417:AL417,$AP$4)</f>
        <v>23</v>
      </c>
      <c r="AQ417" s="45">
        <f>COUNTIF(H417:AL417,$AQ$4)</f>
        <v>0</v>
      </c>
      <c r="AR417" s="45">
        <f>COUNTIF(H417:AL417,$AR$4)</f>
        <v>0</v>
      </c>
      <c r="AS417" s="45">
        <f>COUNTIF(H417:AL417,"B")+COUNTIF(H417:AL417,"LV/B")*4/8+COUNTIF(H417:AL417,"B/2")*4/8</f>
        <v>0</v>
      </c>
      <c r="AT417" s="45">
        <f>COUNTIF(H417:AL417,"BL")+COUNTIF(H417:AL417,"LV/BL")*4/8+COUNTIF(H417:AL417,"BL/2")*4/8</f>
        <v>0</v>
      </c>
      <c r="AU417" s="45">
        <f>COUNTIF(H417:AL417,$AU$4)</f>
        <v>0</v>
      </c>
      <c r="AV417" s="45">
        <f>COUNTIF(H417:AL417,$AV$4)</f>
        <v>0</v>
      </c>
      <c r="AW417" s="45">
        <f>COUNTIF(H417:AL417,$AW$4)</f>
        <v>4</v>
      </c>
      <c r="AX417" s="45">
        <f>COUNTIF(H417:AL417,$AX$4)</f>
        <v>0</v>
      </c>
      <c r="AY417" s="45">
        <f>COUNTIF(H417:AL417,$AY$4)</f>
        <v>0</v>
      </c>
      <c r="AZ417" s="45">
        <f>COUNTIF(H417:AL417,$AZ$4)</f>
        <v>0</v>
      </c>
      <c r="BA417" s="45">
        <f>COUNTIF(H417:AL417,$BA$4)</f>
        <v>0</v>
      </c>
      <c r="BB417" s="45">
        <f>COUNTIF(H417:AL417,$BB$4)</f>
        <v>0</v>
      </c>
      <c r="BC417" s="45">
        <f>COUNTIF(H417:AL417,$BC$4)</f>
        <v>0</v>
      </c>
      <c r="BD417" s="45">
        <f>COUNTIF(H417:AL417,$BD$4)</f>
        <v>0</v>
      </c>
      <c r="BE417" s="45">
        <f>COUNTIF(H417:AL417,$BE$4)</f>
        <v>0</v>
      </c>
      <c r="BF417" s="45">
        <f>COUNTIF(H417:AL417,$BF$4)</f>
        <v>0</v>
      </c>
      <c r="BG417" s="60" t="str">
        <f>VLOOKUP(B417,[2]Analyse!$A$2:$N$255,6,0)</f>
        <v>年休假</v>
      </c>
      <c r="BH417" s="60"/>
      <c r="BI417" s="54"/>
    </row>
    <row r="418" spans="1:61">
      <c r="A418" s="73"/>
      <c r="B418" s="29"/>
      <c r="C418" s="26"/>
      <c r="D418" s="30"/>
      <c r="E418" s="32"/>
      <c r="F418" s="28"/>
      <c r="G418" s="28"/>
      <c r="H418" s="49"/>
      <c r="I418" s="49"/>
      <c r="J418" s="49"/>
      <c r="K418" s="49"/>
      <c r="L418" s="49"/>
      <c r="M418" s="49"/>
      <c r="N418" s="18"/>
      <c r="O418" s="49"/>
      <c r="P418" s="49"/>
      <c r="Q418" s="49"/>
      <c r="R418" s="49"/>
      <c r="S418" s="49"/>
      <c r="T418" s="49"/>
      <c r="U418" s="18"/>
      <c r="V418" s="49"/>
      <c r="W418" s="49"/>
      <c r="X418" s="49"/>
      <c r="Y418" s="49"/>
      <c r="Z418" s="49"/>
      <c r="AA418" s="49"/>
      <c r="AB418" s="18"/>
      <c r="AC418" s="49"/>
      <c r="AD418" s="49"/>
      <c r="AE418" s="49"/>
      <c r="AF418" s="49"/>
      <c r="AG418" s="49"/>
      <c r="AH418" s="49"/>
      <c r="AI418" s="18"/>
      <c r="AJ418" s="68"/>
      <c r="AK418" s="68"/>
      <c r="AL418" s="68"/>
      <c r="AM418" s="46">
        <f>+SUM(H418:AL418)</f>
        <v>0</v>
      </c>
      <c r="AN418" s="46"/>
      <c r="AO418" s="46"/>
      <c r="AP418" s="48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54"/>
      <c r="BH418" s="60" t="str">
        <f>VLOOKUP(B417,[2]Analyse!$A$2:$N$255,5,0)</f>
        <v>GWOA-D</v>
      </c>
      <c r="BI418" s="54"/>
    </row>
    <row r="419" spans="1:61">
      <c r="A419" s="72">
        <v>208</v>
      </c>
      <c r="B419" s="21" t="s">
        <v>665</v>
      </c>
      <c r="C419" s="21" t="s">
        <v>36</v>
      </c>
      <c r="D419" s="21" t="s">
        <v>37</v>
      </c>
      <c r="E419" s="32" t="s">
        <v>666</v>
      </c>
      <c r="F419" s="21" t="s">
        <v>671</v>
      </c>
      <c r="G419" s="22" t="s">
        <v>676</v>
      </c>
      <c r="H419" s="49" t="s">
        <v>848</v>
      </c>
      <c r="I419" s="49" t="s">
        <v>848</v>
      </c>
      <c r="J419" s="49" t="s">
        <v>848</v>
      </c>
      <c r="K419" s="49" t="s">
        <v>861</v>
      </c>
      <c r="L419" s="49" t="s">
        <v>870</v>
      </c>
      <c r="M419" s="49" t="s">
        <v>871</v>
      </c>
      <c r="N419" s="18" t="s">
        <v>875</v>
      </c>
      <c r="O419" s="49" t="s">
        <v>870</v>
      </c>
      <c r="P419" s="49" t="s">
        <v>878</v>
      </c>
      <c r="Q419" s="49" t="s">
        <v>878</v>
      </c>
      <c r="R419" s="49" t="s">
        <v>878</v>
      </c>
      <c r="S419" s="49" t="s">
        <v>878</v>
      </c>
      <c r="T419" s="49" t="s">
        <v>889</v>
      </c>
      <c r="U419" s="18" t="s">
        <v>896</v>
      </c>
      <c r="V419" s="49" t="s">
        <v>900</v>
      </c>
      <c r="W419" s="49" t="s">
        <v>900</v>
      </c>
      <c r="X419" s="49" t="s">
        <v>900</v>
      </c>
      <c r="Y419" s="49" t="s">
        <v>909</v>
      </c>
      <c r="Z419" s="49" t="s">
        <v>909</v>
      </c>
      <c r="AA419" s="49" t="s">
        <v>919</v>
      </c>
      <c r="AB419" s="18" t="s">
        <v>925</v>
      </c>
      <c r="AC419" s="49" t="s">
        <v>919</v>
      </c>
      <c r="AD419" s="49" t="s">
        <v>919</v>
      </c>
      <c r="AE419" s="49" t="s">
        <v>919</v>
      </c>
      <c r="AF419" s="49" t="s">
        <v>930</v>
      </c>
      <c r="AG419" s="49" t="s">
        <v>930</v>
      </c>
      <c r="AH419" s="49" t="s">
        <v>931</v>
      </c>
      <c r="AI419" s="18" t="s">
        <v>936</v>
      </c>
      <c r="AJ419" s="68" t="s">
        <v>941</v>
      </c>
      <c r="AK419" s="68"/>
      <c r="AL419" s="68"/>
      <c r="AM419" s="45">
        <f>ROUND(SUM(H419:AL419),2)</f>
        <v>0</v>
      </c>
      <c r="AN419" s="45">
        <f>COUNTIF(H419:AL419,"F")+COUNTIF(H419:AL419,"LV/F")*4/8+COUNTIF(H419:AL419,"F/2")*4/8</f>
        <v>2</v>
      </c>
      <c r="AO419" s="45">
        <f>COUNTIF(H419:AL419,"O")+COUNTIF(H419:AL419,"LV/O")*4/8+COUNTIF(H419:AL419,"O/2")*4/8</f>
        <v>0</v>
      </c>
      <c r="AP419" s="45">
        <f>COUNTIF(H419:AL419,$AP$4)</f>
        <v>23</v>
      </c>
      <c r="AQ419" s="45">
        <f>COUNTIF(H419:AL419,$AQ$4)</f>
        <v>0</v>
      </c>
      <c r="AR419" s="45">
        <f>COUNTIF(H419:AL419,$AR$4)</f>
        <v>0</v>
      </c>
      <c r="AS419" s="45">
        <f>COUNTIF(H419:AL419,"B")+COUNTIF(H419:AL419,"LV/B")*4/8+COUNTIF(H419:AL419,"B/2")*4/8</f>
        <v>0</v>
      </c>
      <c r="AT419" s="45">
        <f>COUNTIF(H419:AL419,"BL")+COUNTIF(H419:AL419,"LV/BL")*4/8+COUNTIF(H419:AL419,"BL/2")*4/8</f>
        <v>0</v>
      </c>
      <c r="AU419" s="45">
        <f>COUNTIF(H419:AL419,$AU$4)</f>
        <v>0</v>
      </c>
      <c r="AV419" s="45">
        <f>COUNTIF(H419:AL419,$AV$4)</f>
        <v>0</v>
      </c>
      <c r="AW419" s="45">
        <f>COUNTIF(H419:AL419,$AW$4)</f>
        <v>4</v>
      </c>
      <c r="AX419" s="45">
        <f>COUNTIF(H419:AL419,$AX$4)</f>
        <v>0</v>
      </c>
      <c r="AY419" s="45">
        <f>COUNTIF(H419:AL419,$AY$4)</f>
        <v>0</v>
      </c>
      <c r="AZ419" s="45">
        <f>COUNTIF(H419:AL419,$AZ$4)</f>
        <v>0</v>
      </c>
      <c r="BA419" s="45">
        <f>COUNTIF(H419:AL419,$BA$4)</f>
        <v>0</v>
      </c>
      <c r="BB419" s="45">
        <f>COUNTIF(H419:AL419,$BB$4)</f>
        <v>0</v>
      </c>
      <c r="BC419" s="45">
        <f>COUNTIF(H419:AL419,$BC$4)</f>
        <v>0</v>
      </c>
      <c r="BD419" s="45">
        <f>COUNTIF(H419:AL419,$BD$4)</f>
        <v>0</v>
      </c>
      <c r="BE419" s="45">
        <f>COUNTIF(H419:AL419,$BE$4)</f>
        <v>0</v>
      </c>
      <c r="BF419" s="45">
        <f>COUNTIF(H419:AL419,$BF$4)</f>
        <v>0</v>
      </c>
      <c r="BG419" s="60" t="str">
        <f>VLOOKUP(B419,[2]Analyse!$A$2:$N$255,6,0)</f>
        <v>正常</v>
      </c>
      <c r="BH419" s="60"/>
      <c r="BI419" s="54"/>
    </row>
    <row r="420" spans="1:61">
      <c r="A420" s="73"/>
      <c r="B420" s="29"/>
      <c r="C420" s="26"/>
      <c r="D420" s="30"/>
      <c r="E420" s="32"/>
      <c r="F420" s="28"/>
      <c r="G420" s="28"/>
      <c r="H420" s="49"/>
      <c r="I420" s="49"/>
      <c r="J420" s="49"/>
      <c r="K420" s="49"/>
      <c r="L420" s="49"/>
      <c r="M420" s="49"/>
      <c r="N420" s="18"/>
      <c r="O420" s="49"/>
      <c r="P420" s="49"/>
      <c r="Q420" s="49"/>
      <c r="R420" s="49"/>
      <c r="S420" s="49"/>
      <c r="T420" s="49"/>
      <c r="U420" s="18"/>
      <c r="V420" s="49"/>
      <c r="W420" s="49"/>
      <c r="X420" s="49"/>
      <c r="Y420" s="49"/>
      <c r="Z420" s="49"/>
      <c r="AA420" s="49"/>
      <c r="AB420" s="18"/>
      <c r="AC420" s="49"/>
      <c r="AD420" s="49"/>
      <c r="AE420" s="49"/>
      <c r="AF420" s="49"/>
      <c r="AG420" s="49"/>
      <c r="AH420" s="49"/>
      <c r="AI420" s="18"/>
      <c r="AJ420" s="68"/>
      <c r="AK420" s="68"/>
      <c r="AL420" s="68"/>
      <c r="AM420" s="46">
        <f>+SUM(H420:AL420)</f>
        <v>0</v>
      </c>
      <c r="AN420" s="46"/>
      <c r="AO420" s="46"/>
      <c r="AP420" s="48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54"/>
      <c r="BH420" s="60" t="str">
        <f>VLOOKUP(B419,[2]Analyse!$A$2:$N$255,5,0)</f>
        <v>隨縣班</v>
      </c>
      <c r="BI420" s="54"/>
    </row>
    <row r="421" spans="1:61">
      <c r="A421" s="72">
        <v>209</v>
      </c>
      <c r="B421" s="21" t="s">
        <v>667</v>
      </c>
      <c r="C421" s="21" t="s">
        <v>36</v>
      </c>
      <c r="D421" s="21" t="s">
        <v>37</v>
      </c>
      <c r="E421" s="32" t="s">
        <v>666</v>
      </c>
      <c r="F421" s="21" t="s">
        <v>672</v>
      </c>
      <c r="G421" s="22" t="s">
        <v>677</v>
      </c>
      <c r="H421" s="49" t="s">
        <v>848</v>
      </c>
      <c r="I421" s="49" t="s">
        <v>848</v>
      </c>
      <c r="J421" s="49" t="s">
        <v>848</v>
      </c>
      <c r="K421" s="49" t="s">
        <v>861</v>
      </c>
      <c r="L421" s="49" t="s">
        <v>870</v>
      </c>
      <c r="M421" s="49" t="s">
        <v>870</v>
      </c>
      <c r="N421" s="18" t="s">
        <v>875</v>
      </c>
      <c r="O421" s="49" t="s">
        <v>870</v>
      </c>
      <c r="P421" s="49" t="s">
        <v>878</v>
      </c>
      <c r="Q421" s="49" t="s">
        <v>878</v>
      </c>
      <c r="R421" s="49" t="s">
        <v>878</v>
      </c>
      <c r="S421" s="49" t="s">
        <v>878</v>
      </c>
      <c r="T421" s="49" t="s">
        <v>889</v>
      </c>
      <c r="U421" s="18" t="s">
        <v>896</v>
      </c>
      <c r="V421" s="49" t="s">
        <v>900</v>
      </c>
      <c r="W421" s="49" t="s">
        <v>900</v>
      </c>
      <c r="X421" s="49" t="s">
        <v>900</v>
      </c>
      <c r="Y421" s="49" t="s">
        <v>909</v>
      </c>
      <c r="Z421" s="49" t="s">
        <v>909</v>
      </c>
      <c r="AA421" s="49" t="s">
        <v>919</v>
      </c>
      <c r="AB421" s="18" t="s">
        <v>925</v>
      </c>
      <c r="AC421" s="49" t="s">
        <v>919</v>
      </c>
      <c r="AD421" s="49" t="s">
        <v>919</v>
      </c>
      <c r="AE421" s="49" t="s">
        <v>919</v>
      </c>
      <c r="AF421" s="49" t="s">
        <v>930</v>
      </c>
      <c r="AG421" s="49" t="s">
        <v>930</v>
      </c>
      <c r="AH421" s="49" t="s">
        <v>930</v>
      </c>
      <c r="AI421" s="18" t="s">
        <v>936</v>
      </c>
      <c r="AJ421" s="68" t="s">
        <v>941</v>
      </c>
      <c r="AK421" s="68"/>
      <c r="AL421" s="68"/>
      <c r="AM421" s="45">
        <f>ROUND(SUM(H421:AL421),2)</f>
        <v>0</v>
      </c>
      <c r="AN421" s="45">
        <f>COUNTIF(H421:AL421,"F")+COUNTIF(H421:AL421,"LV/F")*4/8+COUNTIF(H421:AL421,"F/2")*4/8</f>
        <v>0</v>
      </c>
      <c r="AO421" s="45">
        <f>COUNTIF(H421:AL421,"O")+COUNTIF(H421:AL421,"LV/O")*4/8+COUNTIF(H421:AL421,"O/2")*4/8</f>
        <v>0</v>
      </c>
      <c r="AP421" s="45">
        <f>COUNTIF(H421:AL421,$AP$4)</f>
        <v>25</v>
      </c>
      <c r="AQ421" s="45">
        <f>COUNTIF(H421:AL421,$AQ$4)</f>
        <v>0</v>
      </c>
      <c r="AR421" s="45">
        <f>COUNTIF(H421:AL421,$AR$4)</f>
        <v>0</v>
      </c>
      <c r="AS421" s="45">
        <f>COUNTIF(H421:AL421,"B")+COUNTIF(H421:AL421,"LV/B")*4/8+COUNTIF(H421:AL421,"B/2")*4/8</f>
        <v>0</v>
      </c>
      <c r="AT421" s="45">
        <f>COUNTIF(H421:AL421,"BL")+COUNTIF(H421:AL421,"LV/BL")*4/8+COUNTIF(H421:AL421,"BL/2")*4/8</f>
        <v>0</v>
      </c>
      <c r="AU421" s="45">
        <f>COUNTIF(H421:AL421,$AU$4)</f>
        <v>0</v>
      </c>
      <c r="AV421" s="45">
        <f>COUNTIF(H421:AL421,$AV$4)</f>
        <v>0</v>
      </c>
      <c r="AW421" s="45">
        <f>COUNTIF(H421:AL421,$AW$4)</f>
        <v>4</v>
      </c>
      <c r="AX421" s="45">
        <f>COUNTIF(H421:AL421,$AX$4)</f>
        <v>0</v>
      </c>
      <c r="AY421" s="45">
        <f>COUNTIF(H421:AL421,$AY$4)</f>
        <v>0</v>
      </c>
      <c r="AZ421" s="45">
        <f>COUNTIF(H421:AL421,$AZ$4)</f>
        <v>0</v>
      </c>
      <c r="BA421" s="45">
        <f>COUNTIF(H421:AL421,$BA$4)</f>
        <v>0</v>
      </c>
      <c r="BB421" s="45">
        <f>COUNTIF(H421:AL421,$BB$4)</f>
        <v>0</v>
      </c>
      <c r="BC421" s="45">
        <f>COUNTIF(H421:AL421,$BC$4)</f>
        <v>0</v>
      </c>
      <c r="BD421" s="45">
        <f>COUNTIF(H421:AL421,$BD$4)</f>
        <v>0</v>
      </c>
      <c r="BE421" s="45">
        <f>COUNTIF(H421:AL421,$BE$4)</f>
        <v>0</v>
      </c>
      <c r="BF421" s="45">
        <f>COUNTIF(H421:AL421,$BF$4)</f>
        <v>0</v>
      </c>
      <c r="BG421" s="60" t="str">
        <f>VLOOKUP(B421,[2]Analyse!$A$2:$N$255,6,0)</f>
        <v>正常</v>
      </c>
      <c r="BH421" s="60"/>
      <c r="BI421" s="54"/>
    </row>
    <row r="422" spans="1:61">
      <c r="A422" s="73"/>
      <c r="B422" s="29"/>
      <c r="C422" s="26"/>
      <c r="D422" s="30"/>
      <c r="E422" s="32"/>
      <c r="F422" s="28"/>
      <c r="G422" s="28"/>
      <c r="H422" s="49"/>
      <c r="I422" s="49"/>
      <c r="J422" s="49"/>
      <c r="K422" s="49"/>
      <c r="L422" s="49"/>
      <c r="M422" s="49"/>
      <c r="N422" s="18"/>
      <c r="O422" s="49"/>
      <c r="P422" s="49"/>
      <c r="Q422" s="49"/>
      <c r="R422" s="49"/>
      <c r="S422" s="49"/>
      <c r="T422" s="49"/>
      <c r="U422" s="18"/>
      <c r="V422" s="49"/>
      <c r="W422" s="49"/>
      <c r="X422" s="49"/>
      <c r="Y422" s="49"/>
      <c r="Z422" s="49"/>
      <c r="AA422" s="49"/>
      <c r="AB422" s="18"/>
      <c r="AC422" s="49"/>
      <c r="AD422" s="49"/>
      <c r="AE422" s="49"/>
      <c r="AF422" s="49"/>
      <c r="AG422" s="49"/>
      <c r="AH422" s="49"/>
      <c r="AI422" s="18"/>
      <c r="AJ422" s="68"/>
      <c r="AK422" s="68"/>
      <c r="AL422" s="68"/>
      <c r="AM422" s="46">
        <f>+SUM(H422:AL422)</f>
        <v>0</v>
      </c>
      <c r="AN422" s="46"/>
      <c r="AO422" s="46"/>
      <c r="AP422" s="48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54"/>
      <c r="BH422" s="60" t="str">
        <f>VLOOKUP(B421,[2]Analyse!$A$2:$N$255,5,0)</f>
        <v>GWOA-D</v>
      </c>
      <c r="BI422" s="54"/>
    </row>
    <row r="423" spans="1:61">
      <c r="A423" s="72">
        <v>210</v>
      </c>
      <c r="B423" s="21" t="s">
        <v>668</v>
      </c>
      <c r="C423" s="21" t="s">
        <v>36</v>
      </c>
      <c r="D423" s="21" t="s">
        <v>37</v>
      </c>
      <c r="E423" s="32" t="s">
        <v>666</v>
      </c>
      <c r="F423" s="21" t="s">
        <v>673</v>
      </c>
      <c r="G423" s="22" t="s">
        <v>678</v>
      </c>
      <c r="H423" s="49" t="s">
        <v>848</v>
      </c>
      <c r="I423" s="49" t="s">
        <v>855</v>
      </c>
      <c r="J423" s="49" t="s">
        <v>848</v>
      </c>
      <c r="K423" s="49" t="s">
        <v>861</v>
      </c>
      <c r="L423" s="49" t="s">
        <v>870</v>
      </c>
      <c r="M423" s="49" t="s">
        <v>870</v>
      </c>
      <c r="N423" s="18" t="s">
        <v>870</v>
      </c>
      <c r="O423" s="49" t="s">
        <v>870</v>
      </c>
      <c r="P423" s="49" t="s">
        <v>884</v>
      </c>
      <c r="Q423" s="49" t="s">
        <v>878</v>
      </c>
      <c r="R423" s="49" t="s">
        <v>878</v>
      </c>
      <c r="S423" s="49" t="s">
        <v>878</v>
      </c>
      <c r="T423" s="49" t="s">
        <v>889</v>
      </c>
      <c r="U423" s="18" t="s">
        <v>889</v>
      </c>
      <c r="V423" s="49" t="s">
        <v>900</v>
      </c>
      <c r="W423" s="49" t="s">
        <v>906</v>
      </c>
      <c r="X423" s="49" t="s">
        <v>900</v>
      </c>
      <c r="Y423" s="49" t="s">
        <v>909</v>
      </c>
      <c r="Z423" s="49" t="s">
        <v>909</v>
      </c>
      <c r="AA423" s="49" t="s">
        <v>919</v>
      </c>
      <c r="AB423" s="18" t="s">
        <v>919</v>
      </c>
      <c r="AC423" s="49" t="s">
        <v>919</v>
      </c>
      <c r="AD423" s="49" t="s">
        <v>925</v>
      </c>
      <c r="AE423" s="49" t="s">
        <v>919</v>
      </c>
      <c r="AF423" s="49" t="s">
        <v>930</v>
      </c>
      <c r="AG423" s="49" t="s">
        <v>930</v>
      </c>
      <c r="AH423" s="49" t="s">
        <v>930</v>
      </c>
      <c r="AI423" s="18" t="s">
        <v>930</v>
      </c>
      <c r="AJ423" s="68" t="s">
        <v>941</v>
      </c>
      <c r="AK423" s="68"/>
      <c r="AL423" s="68"/>
      <c r="AM423" s="45">
        <f>ROUND(SUM(H423:AL423),2)</f>
        <v>0</v>
      </c>
      <c r="AN423" s="45">
        <f>COUNTIF(H423:AL423,"F")+COUNTIF(H423:AL423,"LV/F")*4/8+COUNTIF(H423:AL423,"F/2")*4/8</f>
        <v>0</v>
      </c>
      <c r="AO423" s="45">
        <f>COUNTIF(H423:AL423,"O")+COUNTIF(H423:AL423,"LV/O")*4/8+COUNTIF(H423:AL423,"O/2")*4/8</f>
        <v>0</v>
      </c>
      <c r="AP423" s="45">
        <f>COUNTIF(H423:AL423,$AP$4)</f>
        <v>25</v>
      </c>
      <c r="AQ423" s="45">
        <f>COUNTIF(H423:AL423,$AQ$4)</f>
        <v>0</v>
      </c>
      <c r="AR423" s="45">
        <f>COUNTIF(H423:AL423,$AR$4)</f>
        <v>0</v>
      </c>
      <c r="AS423" s="45">
        <f>COUNTIF(H423:AL423,"B")+COUNTIF(H423:AL423,"LV/B")*4/8+COUNTIF(H423:AL423,"B/2")*4/8</f>
        <v>0</v>
      </c>
      <c r="AT423" s="45">
        <f>COUNTIF(H423:AL423,"BL")+COUNTIF(H423:AL423,"LV/BL")*4/8+COUNTIF(H423:AL423,"BL/2")*4/8</f>
        <v>0</v>
      </c>
      <c r="AU423" s="45">
        <f>COUNTIF(H423:AL423,$AU$4)</f>
        <v>0</v>
      </c>
      <c r="AV423" s="45">
        <f>COUNTIF(H423:AL423,$AV$4)</f>
        <v>0</v>
      </c>
      <c r="AW423" s="45">
        <f>COUNTIF(H423:AL423,$AW$4)</f>
        <v>4</v>
      </c>
      <c r="AX423" s="45">
        <f>COUNTIF(H423:AL423,$AX$4)</f>
        <v>0</v>
      </c>
      <c r="AY423" s="45">
        <f>COUNTIF(H423:AL423,$AY$4)</f>
        <v>0</v>
      </c>
      <c r="AZ423" s="45">
        <f>COUNTIF(H423:AL423,$AZ$4)</f>
        <v>0</v>
      </c>
      <c r="BA423" s="45">
        <f>COUNTIF(H423:AL423,$BA$4)</f>
        <v>0</v>
      </c>
      <c r="BB423" s="45">
        <f>COUNTIF(H423:AL423,$BB$4)</f>
        <v>0</v>
      </c>
      <c r="BC423" s="45">
        <f>COUNTIF(H423:AL423,$BC$4)</f>
        <v>0</v>
      </c>
      <c r="BD423" s="45">
        <f>COUNTIF(H423:AL423,$BD$4)</f>
        <v>0</v>
      </c>
      <c r="BE423" s="45">
        <f>COUNTIF(H423:AL423,$BE$4)</f>
        <v>0</v>
      </c>
      <c r="BF423" s="45">
        <f>COUNTIF(H423:AL423,$BF$4)</f>
        <v>0</v>
      </c>
      <c r="BG423" s="60" t="str">
        <f>VLOOKUP(B423,[2]Analyse!$A$2:$N$255,6,0)</f>
        <v>正常</v>
      </c>
      <c r="BH423" s="60"/>
      <c r="BI423" s="54"/>
    </row>
    <row r="424" spans="1:61">
      <c r="A424" s="73"/>
      <c r="B424" s="29"/>
      <c r="C424" s="26"/>
      <c r="D424" s="30"/>
      <c r="E424" s="32"/>
      <c r="F424" s="28"/>
      <c r="G424" s="28"/>
      <c r="H424" s="49"/>
      <c r="I424" s="49"/>
      <c r="J424" s="49"/>
      <c r="K424" s="49"/>
      <c r="L424" s="49"/>
      <c r="M424" s="49"/>
      <c r="N424" s="18"/>
      <c r="O424" s="49"/>
      <c r="P424" s="49"/>
      <c r="Q424" s="49"/>
      <c r="R424" s="49"/>
      <c r="S424" s="49"/>
      <c r="T424" s="49"/>
      <c r="U424" s="18"/>
      <c r="V424" s="49"/>
      <c r="W424" s="49"/>
      <c r="X424" s="49"/>
      <c r="Y424" s="49"/>
      <c r="Z424" s="49"/>
      <c r="AA424" s="49"/>
      <c r="AB424" s="18"/>
      <c r="AC424" s="49"/>
      <c r="AD424" s="49"/>
      <c r="AE424" s="49"/>
      <c r="AF424" s="49"/>
      <c r="AG424" s="49"/>
      <c r="AH424" s="49"/>
      <c r="AI424" s="18"/>
      <c r="AJ424" s="68"/>
      <c r="AK424" s="68"/>
      <c r="AL424" s="68"/>
      <c r="AM424" s="46">
        <f>+SUM(H424:AL424)</f>
        <v>0</v>
      </c>
      <c r="AN424" s="46"/>
      <c r="AO424" s="46"/>
      <c r="AP424" s="48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54"/>
      <c r="BH424" s="60" t="str">
        <f>VLOOKUP(B423,[2]Analyse!$A$2:$N$255,5,0)</f>
        <v>GWSI-D</v>
      </c>
      <c r="BI424" s="54"/>
    </row>
    <row r="425" spans="1:61">
      <c r="A425" s="72">
        <v>211</v>
      </c>
      <c r="B425" s="21" t="s">
        <v>669</v>
      </c>
      <c r="C425" s="21" t="s">
        <v>36</v>
      </c>
      <c r="D425" s="21" t="s">
        <v>37</v>
      </c>
      <c r="E425" s="32" t="s">
        <v>666</v>
      </c>
      <c r="F425" s="21" t="s">
        <v>674</v>
      </c>
      <c r="G425" s="22" t="s">
        <v>679</v>
      </c>
      <c r="H425" s="49" t="s">
        <v>848</v>
      </c>
      <c r="I425" s="49" t="s">
        <v>848</v>
      </c>
      <c r="J425" s="49" t="s">
        <v>848</v>
      </c>
      <c r="K425" s="49" t="s">
        <v>861</v>
      </c>
      <c r="L425" s="49" t="s">
        <v>870</v>
      </c>
      <c r="M425" s="49" t="s">
        <v>871</v>
      </c>
      <c r="N425" s="18" t="s">
        <v>875</v>
      </c>
      <c r="O425" s="49" t="s">
        <v>870</v>
      </c>
      <c r="P425" s="49" t="s">
        <v>878</v>
      </c>
      <c r="Q425" s="49" t="s">
        <v>878</v>
      </c>
      <c r="R425" s="49" t="s">
        <v>878</v>
      </c>
      <c r="S425" s="49" t="s">
        <v>878</v>
      </c>
      <c r="T425" s="49" t="s">
        <v>889</v>
      </c>
      <c r="U425" s="18" t="s">
        <v>896</v>
      </c>
      <c r="V425" s="49" t="s">
        <v>900</v>
      </c>
      <c r="W425" s="49" t="s">
        <v>900</v>
      </c>
      <c r="X425" s="49" t="s">
        <v>900</v>
      </c>
      <c r="Y425" s="49" t="s">
        <v>909</v>
      </c>
      <c r="Z425" s="49" t="s">
        <v>909</v>
      </c>
      <c r="AA425" s="49" t="s">
        <v>919</v>
      </c>
      <c r="AB425" s="18" t="s">
        <v>925</v>
      </c>
      <c r="AC425" s="49" t="s">
        <v>919</v>
      </c>
      <c r="AD425" s="49" t="s">
        <v>919</v>
      </c>
      <c r="AE425" s="49" t="s">
        <v>919</v>
      </c>
      <c r="AF425" s="49" t="s">
        <v>930</v>
      </c>
      <c r="AG425" s="49" t="s">
        <v>930</v>
      </c>
      <c r="AH425" s="49" t="s">
        <v>930</v>
      </c>
      <c r="AI425" s="18" t="s">
        <v>936</v>
      </c>
      <c r="AJ425" s="68" t="s">
        <v>941</v>
      </c>
      <c r="AK425" s="68"/>
      <c r="AL425" s="68"/>
      <c r="AM425" s="45">
        <f>ROUND(SUM(H425:AL425),2)</f>
        <v>0</v>
      </c>
      <c r="AN425" s="45">
        <f>COUNTIF(H425:AL425,"F")+COUNTIF(H425:AL425,"LV/F")*4/8+COUNTIF(H425:AL425,"F/2")*4/8</f>
        <v>1</v>
      </c>
      <c r="AO425" s="45">
        <f>COUNTIF(H425:AL425,"O")+COUNTIF(H425:AL425,"LV/O")*4/8+COUNTIF(H425:AL425,"O/2")*4/8</f>
        <v>0</v>
      </c>
      <c r="AP425" s="45">
        <f>COUNTIF(H425:AL425,$AP$4)</f>
        <v>24</v>
      </c>
      <c r="AQ425" s="45">
        <f>COUNTIF(H425:AL425,$AQ$4)</f>
        <v>0</v>
      </c>
      <c r="AR425" s="45">
        <f>COUNTIF(H425:AL425,$AR$4)</f>
        <v>0</v>
      </c>
      <c r="AS425" s="45">
        <f>COUNTIF(H425:AL425,"B")+COUNTIF(H425:AL425,"LV/B")*4/8+COUNTIF(H425:AL425,"B/2")*4/8</f>
        <v>0</v>
      </c>
      <c r="AT425" s="45">
        <f>COUNTIF(H425:AL425,"BL")+COUNTIF(H425:AL425,"LV/BL")*4/8+COUNTIF(H425:AL425,"BL/2")*4/8</f>
        <v>0</v>
      </c>
      <c r="AU425" s="45">
        <f>COUNTIF(H425:AL425,$AU$4)</f>
        <v>0</v>
      </c>
      <c r="AV425" s="45">
        <f>COUNTIF(H425:AL425,$AV$4)</f>
        <v>0</v>
      </c>
      <c r="AW425" s="45">
        <f>COUNTIF(H425:AL425,$AW$4)</f>
        <v>4</v>
      </c>
      <c r="AX425" s="45">
        <f>COUNTIF(H425:AL425,$AX$4)</f>
        <v>0</v>
      </c>
      <c r="AY425" s="45">
        <f>COUNTIF(H425:AL425,$AY$4)</f>
        <v>0</v>
      </c>
      <c r="AZ425" s="45">
        <f>COUNTIF(H425:AL425,$AZ$4)</f>
        <v>0</v>
      </c>
      <c r="BA425" s="45">
        <f>COUNTIF(H425:AL425,$BA$4)</f>
        <v>0</v>
      </c>
      <c r="BB425" s="45">
        <f>COUNTIF(H425:AL425,$BB$4)</f>
        <v>0</v>
      </c>
      <c r="BC425" s="45">
        <f>COUNTIF(H425:AL425,$BC$4)</f>
        <v>0</v>
      </c>
      <c r="BD425" s="45">
        <f>COUNTIF(H425:AL425,$BD$4)</f>
        <v>0</v>
      </c>
      <c r="BE425" s="45">
        <f>COUNTIF(H425:AL425,$BE$4)</f>
        <v>0</v>
      </c>
      <c r="BF425" s="45">
        <f>COUNTIF(H425:AL425,$BF$4)</f>
        <v>0</v>
      </c>
      <c r="BG425" s="60" t="str">
        <f>VLOOKUP(B425,[2]Analyse!$A$2:$N$255,6,0)</f>
        <v>正常</v>
      </c>
      <c r="BH425" s="60"/>
      <c r="BI425" s="54"/>
    </row>
    <row r="426" spans="1:61">
      <c r="A426" s="73"/>
      <c r="B426" s="29"/>
      <c r="C426" s="26"/>
      <c r="D426" s="30"/>
      <c r="E426" s="32"/>
      <c r="F426" s="28"/>
      <c r="G426" s="28"/>
      <c r="H426" s="49"/>
      <c r="I426" s="49"/>
      <c r="J426" s="49"/>
      <c r="K426" s="49"/>
      <c r="L426" s="49"/>
      <c r="M426" s="49"/>
      <c r="N426" s="18"/>
      <c r="O426" s="49"/>
      <c r="P426" s="49"/>
      <c r="Q426" s="49"/>
      <c r="R426" s="49"/>
      <c r="S426" s="49"/>
      <c r="T426" s="49"/>
      <c r="U426" s="18"/>
      <c r="V426" s="49"/>
      <c r="W426" s="49"/>
      <c r="X426" s="49"/>
      <c r="Y426" s="49"/>
      <c r="Z426" s="49"/>
      <c r="AA426" s="49"/>
      <c r="AB426" s="18"/>
      <c r="AC426" s="49"/>
      <c r="AD426" s="49"/>
      <c r="AE426" s="49"/>
      <c r="AF426" s="49"/>
      <c r="AG426" s="49"/>
      <c r="AH426" s="49"/>
      <c r="AI426" s="18"/>
      <c r="AJ426" s="68"/>
      <c r="AK426" s="68"/>
      <c r="AL426" s="68"/>
      <c r="AM426" s="46">
        <f>+SUM(H426:AL426)</f>
        <v>0</v>
      </c>
      <c r="AN426" s="46"/>
      <c r="AO426" s="46"/>
      <c r="AP426" s="48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54"/>
      <c r="BH426" s="60" t="str">
        <f>VLOOKUP(B425,[2]Analyse!$A$2:$N$255,5,0)</f>
        <v>隨縣班</v>
      </c>
      <c r="BI426" s="54"/>
    </row>
    <row r="427" spans="1:61">
      <c r="A427" s="72">
        <v>212</v>
      </c>
      <c r="B427" s="21" t="s">
        <v>670</v>
      </c>
      <c r="C427" s="21" t="s">
        <v>36</v>
      </c>
      <c r="D427" s="21" t="s">
        <v>37</v>
      </c>
      <c r="E427" s="32" t="s">
        <v>666</v>
      </c>
      <c r="F427" s="21" t="s">
        <v>675</v>
      </c>
      <c r="G427" s="22" t="s">
        <v>680</v>
      </c>
      <c r="H427" s="49" t="s">
        <v>848</v>
      </c>
      <c r="I427" s="49" t="s">
        <v>848</v>
      </c>
      <c r="J427" s="49" t="s">
        <v>848</v>
      </c>
      <c r="K427" s="49" t="s">
        <v>861</v>
      </c>
      <c r="L427" s="49" t="s">
        <v>870</v>
      </c>
      <c r="M427" s="49" t="s">
        <v>870</v>
      </c>
      <c r="N427" s="18" t="s">
        <v>875</v>
      </c>
      <c r="O427" s="49" t="s">
        <v>870</v>
      </c>
      <c r="P427" s="49" t="s">
        <v>878</v>
      </c>
      <c r="Q427" s="49" t="s">
        <v>878</v>
      </c>
      <c r="R427" s="49" t="s">
        <v>878</v>
      </c>
      <c r="S427" s="49" t="s">
        <v>878</v>
      </c>
      <c r="T427" s="49" t="s">
        <v>890</v>
      </c>
      <c r="U427" s="18" t="s">
        <v>896</v>
      </c>
      <c r="V427" s="49" t="s">
        <v>900</v>
      </c>
      <c r="W427" s="49" t="s">
        <v>900</v>
      </c>
      <c r="X427" s="49" t="s">
        <v>900</v>
      </c>
      <c r="Y427" s="49" t="s">
        <v>909</v>
      </c>
      <c r="Z427" s="49" t="s">
        <v>909</v>
      </c>
      <c r="AA427" s="49" t="s">
        <v>919</v>
      </c>
      <c r="AB427" s="18" t="s">
        <v>925</v>
      </c>
      <c r="AC427" s="49" t="s">
        <v>919</v>
      </c>
      <c r="AD427" s="49" t="s">
        <v>919</v>
      </c>
      <c r="AE427" s="49" t="s">
        <v>919</v>
      </c>
      <c r="AF427" s="49" t="s">
        <v>930</v>
      </c>
      <c r="AG427" s="49" t="s">
        <v>930</v>
      </c>
      <c r="AH427" s="49" t="s">
        <v>930</v>
      </c>
      <c r="AI427" s="18" t="s">
        <v>936</v>
      </c>
      <c r="AJ427" s="68" t="s">
        <v>941</v>
      </c>
      <c r="AK427" s="68"/>
      <c r="AL427" s="68"/>
      <c r="AM427" s="45">
        <f>ROUND(SUM(H427:AL427),2)</f>
        <v>0</v>
      </c>
      <c r="AN427" s="45">
        <f>COUNTIF(H427:AL427,"F")+COUNTIF(H427:AL427,"LV/F")*4/8+COUNTIF(H427:AL427,"F/2")*4/8</f>
        <v>1</v>
      </c>
      <c r="AO427" s="45">
        <f>COUNTIF(H427:AL427,"O")+COUNTIF(H427:AL427,"LV/O")*4/8+COUNTIF(H427:AL427,"O/2")*4/8</f>
        <v>0</v>
      </c>
      <c r="AP427" s="45">
        <f>COUNTIF(H427:AL427,$AP$4)</f>
        <v>24</v>
      </c>
      <c r="AQ427" s="45">
        <f>COUNTIF(H427:AL427,$AQ$4)</f>
        <v>0</v>
      </c>
      <c r="AR427" s="45">
        <f>COUNTIF(H427:AL427,$AR$4)</f>
        <v>0</v>
      </c>
      <c r="AS427" s="45">
        <f>COUNTIF(H427:AL427,"B")+COUNTIF(H427:AL427,"LV/B")*4/8+COUNTIF(H427:AL427,"B/2")*4/8</f>
        <v>0</v>
      </c>
      <c r="AT427" s="45">
        <f>COUNTIF(H427:AL427,"BL")+COUNTIF(H427:AL427,"LV/BL")*4/8+COUNTIF(H427:AL427,"BL/2")*4/8</f>
        <v>0</v>
      </c>
      <c r="AU427" s="45">
        <f>COUNTIF(H427:AL427,$AU$4)</f>
        <v>0</v>
      </c>
      <c r="AV427" s="45">
        <f>COUNTIF(H427:AL427,$AV$4)</f>
        <v>0</v>
      </c>
      <c r="AW427" s="45">
        <f>COUNTIF(H427:AL427,$AW$4)</f>
        <v>4</v>
      </c>
      <c r="AX427" s="45">
        <f>COUNTIF(H427:AL427,$AX$4)</f>
        <v>0</v>
      </c>
      <c r="AY427" s="45">
        <f>COUNTIF(H427:AL427,$AY$4)</f>
        <v>0</v>
      </c>
      <c r="AZ427" s="45">
        <f>COUNTIF(H427:AL427,$AZ$4)</f>
        <v>0</v>
      </c>
      <c r="BA427" s="45">
        <f>COUNTIF(H427:AL427,$BA$4)</f>
        <v>0</v>
      </c>
      <c r="BB427" s="45">
        <f>COUNTIF(H427:AL427,$BB$4)</f>
        <v>0</v>
      </c>
      <c r="BC427" s="45">
        <f>COUNTIF(H427:AL427,$BC$4)</f>
        <v>0</v>
      </c>
      <c r="BD427" s="45">
        <f>COUNTIF(H427:AL427,$BD$4)</f>
        <v>0</v>
      </c>
      <c r="BE427" s="45">
        <f>COUNTIF(H427:AL427,$BE$4)</f>
        <v>0</v>
      </c>
      <c r="BF427" s="45">
        <f>COUNTIF(H427:AL427,$BF$4)</f>
        <v>0</v>
      </c>
      <c r="BG427" s="60" t="str">
        <f>VLOOKUP(B427,[2]Analyse!$A$2:$N$255,6,0)</f>
        <v>正常</v>
      </c>
      <c r="BH427" s="60"/>
      <c r="BI427" s="54"/>
    </row>
    <row r="428" spans="1:61">
      <c r="A428" s="73"/>
      <c r="B428" s="29"/>
      <c r="C428" s="26"/>
      <c r="D428" s="30"/>
      <c r="E428" s="32"/>
      <c r="F428" s="28"/>
      <c r="G428" s="28"/>
      <c r="H428" s="49"/>
      <c r="I428" s="49"/>
      <c r="J428" s="49"/>
      <c r="K428" s="49"/>
      <c r="L428" s="49"/>
      <c r="M428" s="49"/>
      <c r="N428" s="18"/>
      <c r="O428" s="49"/>
      <c r="P428" s="49"/>
      <c r="Q428" s="49"/>
      <c r="R428" s="49"/>
      <c r="S428" s="49"/>
      <c r="T428" s="49"/>
      <c r="U428" s="18"/>
      <c r="V428" s="49"/>
      <c r="W428" s="49"/>
      <c r="X428" s="49"/>
      <c r="Y428" s="49"/>
      <c r="Z428" s="49"/>
      <c r="AA428" s="49"/>
      <c r="AB428" s="18"/>
      <c r="AC428" s="49"/>
      <c r="AD428" s="49"/>
      <c r="AE428" s="49"/>
      <c r="AF428" s="49"/>
      <c r="AG428" s="49"/>
      <c r="AH428" s="49"/>
      <c r="AI428" s="18"/>
      <c r="AJ428" s="68"/>
      <c r="AK428" s="68"/>
      <c r="AL428" s="68"/>
      <c r="AM428" s="46">
        <f>+SUM(H428:AL428)</f>
        <v>0</v>
      </c>
      <c r="AN428" s="46"/>
      <c r="AO428" s="46"/>
      <c r="AP428" s="48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54"/>
      <c r="BH428" s="60" t="str">
        <f>VLOOKUP(B427,[2]Analyse!$A$2:$N$255,5,0)</f>
        <v>隨縣班</v>
      </c>
      <c r="BI428" s="54"/>
    </row>
    <row r="429" spans="1:61">
      <c r="A429" s="72">
        <v>213</v>
      </c>
      <c r="B429" s="21" t="s">
        <v>682</v>
      </c>
      <c r="C429" s="21" t="s">
        <v>36</v>
      </c>
      <c r="D429" s="21" t="s">
        <v>37</v>
      </c>
      <c r="E429" s="32">
        <v>44051</v>
      </c>
      <c r="F429" s="21" t="s">
        <v>681</v>
      </c>
      <c r="G429" s="22" t="s">
        <v>683</v>
      </c>
      <c r="H429" s="49" t="s">
        <v>854</v>
      </c>
      <c r="I429" s="49" t="s">
        <v>848</v>
      </c>
      <c r="J429" s="49" t="s">
        <v>848</v>
      </c>
      <c r="K429" s="49" t="s">
        <v>861</v>
      </c>
      <c r="L429" s="49" t="s">
        <v>870</v>
      </c>
      <c r="M429" s="49" t="s">
        <v>875</v>
      </c>
      <c r="N429" s="18" t="s">
        <v>870</v>
      </c>
      <c r="O429" s="49" t="s">
        <v>870</v>
      </c>
      <c r="P429" s="49" t="s">
        <v>878</v>
      </c>
      <c r="Q429" s="49" t="s">
        <v>878</v>
      </c>
      <c r="R429" s="49" t="s">
        <v>878</v>
      </c>
      <c r="S429" s="49" t="s">
        <v>878</v>
      </c>
      <c r="T429" s="49" t="s">
        <v>896</v>
      </c>
      <c r="U429" s="18" t="s">
        <v>889</v>
      </c>
      <c r="V429" s="49" t="s">
        <v>900</v>
      </c>
      <c r="W429" s="49" t="s">
        <v>900</v>
      </c>
      <c r="X429" s="49" t="s">
        <v>900</v>
      </c>
      <c r="Y429" s="49" t="s">
        <v>909</v>
      </c>
      <c r="Z429" s="49" t="s">
        <v>910</v>
      </c>
      <c r="AA429" s="49" t="s">
        <v>925</v>
      </c>
      <c r="AB429" s="18" t="s">
        <v>920</v>
      </c>
      <c r="AC429" s="49" t="s">
        <v>919</v>
      </c>
      <c r="AD429" s="49" t="s">
        <v>919</v>
      </c>
      <c r="AE429" s="49" t="s">
        <v>919</v>
      </c>
      <c r="AF429" s="49" t="s">
        <v>930</v>
      </c>
      <c r="AG429" s="49" t="s">
        <v>930</v>
      </c>
      <c r="AH429" s="49" t="s">
        <v>936</v>
      </c>
      <c r="AI429" s="18" t="s">
        <v>930</v>
      </c>
      <c r="AJ429" s="68" t="s">
        <v>941</v>
      </c>
      <c r="AK429" s="68"/>
      <c r="AL429" s="68"/>
      <c r="AM429" s="45">
        <f>ROUND(SUM(H429:AL429),2)</f>
        <v>0</v>
      </c>
      <c r="AN429" s="45">
        <f>COUNTIF(H429:AL429,"F")+COUNTIF(H429:AL429,"LV/F")*4/8+COUNTIF(H429:AL429,"F/2")*4/8</f>
        <v>2</v>
      </c>
      <c r="AO429" s="45">
        <f>COUNTIF(H429:AL429,"O")+COUNTIF(H429:AL429,"LV/O")*4/8+COUNTIF(H429:AL429,"O/2")*4/8</f>
        <v>0</v>
      </c>
      <c r="AP429" s="45">
        <f>COUNTIF(H429:AL429,$AP$4)</f>
        <v>22</v>
      </c>
      <c r="AQ429" s="45">
        <f>COUNTIF(H429:AL429,$AQ$4)</f>
        <v>0</v>
      </c>
      <c r="AR429" s="45">
        <f>COUNTIF(H429:AL429,$AR$4)</f>
        <v>0</v>
      </c>
      <c r="AS429" s="45">
        <f>COUNTIF(H429:AL429,"B")+COUNTIF(H429:AL429,"LV/B")*4/8+COUNTIF(H429:AL429,"B/2")*4/8</f>
        <v>0</v>
      </c>
      <c r="AT429" s="45">
        <f>COUNTIF(H429:AL429,"BL")+COUNTIF(H429:AL429,"LV/BL")*4/8+COUNTIF(H429:AL429,"BL/2")*4/8</f>
        <v>1</v>
      </c>
      <c r="AU429" s="45">
        <f>COUNTIF(H429:AL429,$AU$4)</f>
        <v>0</v>
      </c>
      <c r="AV429" s="45">
        <f>COUNTIF(H429:AL429,$AV$4)</f>
        <v>0</v>
      </c>
      <c r="AW429" s="45">
        <f>COUNTIF(H429:AL429,$AW$4)</f>
        <v>4</v>
      </c>
      <c r="AX429" s="45">
        <f>COUNTIF(H429:AL429,$AX$4)</f>
        <v>0</v>
      </c>
      <c r="AY429" s="45">
        <f>COUNTIF(H429:AL429,$AY$4)</f>
        <v>0</v>
      </c>
      <c r="AZ429" s="45">
        <f>COUNTIF(H429:AL429,$AZ$4)</f>
        <v>0</v>
      </c>
      <c r="BA429" s="45">
        <f>COUNTIF(H429:AL429,$BA$4)</f>
        <v>0</v>
      </c>
      <c r="BB429" s="45">
        <f>COUNTIF(H429:AL429,$BB$4)</f>
        <v>0</v>
      </c>
      <c r="BC429" s="45">
        <f>COUNTIF(H429:AL429,$BC$4)</f>
        <v>0</v>
      </c>
      <c r="BD429" s="45">
        <f>COUNTIF(H429:AL429,$BD$4)</f>
        <v>0</v>
      </c>
      <c r="BE429" s="45">
        <f>COUNTIF(H429:AL429,$BE$4)</f>
        <v>0</v>
      </c>
      <c r="BF429" s="45">
        <f>COUNTIF(H429:AL429,$BF$4)</f>
        <v>0</v>
      </c>
      <c r="BG429" s="60" t="str">
        <f>VLOOKUP(B429,[2]Analyse!$A$2:$N$255,6,0)</f>
        <v>正常</v>
      </c>
      <c r="BH429" s="60"/>
      <c r="BI429" s="54"/>
    </row>
    <row r="430" spans="1:61">
      <c r="A430" s="73"/>
      <c r="B430" s="29"/>
      <c r="C430" s="26"/>
      <c r="D430" s="30"/>
      <c r="E430" s="32"/>
      <c r="F430" s="28"/>
      <c r="G430" s="28"/>
      <c r="H430" s="49"/>
      <c r="I430" s="49"/>
      <c r="J430" s="49"/>
      <c r="K430" s="49"/>
      <c r="L430" s="49"/>
      <c r="M430" s="49"/>
      <c r="N430" s="18"/>
      <c r="O430" s="49"/>
      <c r="P430" s="49"/>
      <c r="Q430" s="49"/>
      <c r="R430" s="49"/>
      <c r="S430" s="49"/>
      <c r="T430" s="49"/>
      <c r="U430" s="18"/>
      <c r="V430" s="49"/>
      <c r="W430" s="49"/>
      <c r="X430" s="49"/>
      <c r="Y430" s="49"/>
      <c r="Z430" s="49"/>
      <c r="AA430" s="49"/>
      <c r="AB430" s="18"/>
      <c r="AC430" s="49"/>
      <c r="AD430" s="49"/>
      <c r="AE430" s="49"/>
      <c r="AF430" s="49"/>
      <c r="AG430" s="49"/>
      <c r="AH430" s="49"/>
      <c r="AI430" s="18"/>
      <c r="AJ430" s="68"/>
      <c r="AK430" s="68"/>
      <c r="AL430" s="68"/>
      <c r="AM430" s="46">
        <f>+SUM(H430:AL430)</f>
        <v>0</v>
      </c>
      <c r="AN430" s="46"/>
      <c r="AO430" s="46"/>
      <c r="AP430" s="48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54"/>
      <c r="BH430" s="60" t="str">
        <f>VLOOKUP(B429,[2]Analyse!$A$2:$N$255,5,0)</f>
        <v>GWSI-D</v>
      </c>
      <c r="BI430" s="54"/>
    </row>
    <row r="431" spans="1:61">
      <c r="A431" s="72">
        <v>214</v>
      </c>
      <c r="B431" s="21" t="s">
        <v>684</v>
      </c>
      <c r="C431" s="21" t="s">
        <v>36</v>
      </c>
      <c r="D431" s="21" t="s">
        <v>37</v>
      </c>
      <c r="E431" s="32">
        <v>44056</v>
      </c>
      <c r="F431" s="21" t="s">
        <v>694</v>
      </c>
      <c r="G431" s="22" t="s">
        <v>704</v>
      </c>
      <c r="H431" s="49" t="s">
        <v>848</v>
      </c>
      <c r="I431" s="49" t="s">
        <v>848</v>
      </c>
      <c r="J431" s="49" t="s">
        <v>848</v>
      </c>
      <c r="K431" s="49" t="s">
        <v>867</v>
      </c>
      <c r="L431" s="49" t="s">
        <v>870</v>
      </c>
      <c r="M431" s="49" t="s">
        <v>870</v>
      </c>
      <c r="N431" s="18" t="s">
        <v>870</v>
      </c>
      <c r="O431" s="49" t="s">
        <v>870</v>
      </c>
      <c r="P431" s="49" t="s">
        <v>878</v>
      </c>
      <c r="Q431" s="49" t="s">
        <v>878</v>
      </c>
      <c r="R431" s="49" t="s">
        <v>884</v>
      </c>
      <c r="S431" s="49" t="s">
        <v>878</v>
      </c>
      <c r="T431" s="49" t="s">
        <v>889</v>
      </c>
      <c r="U431" s="18" t="s">
        <v>889</v>
      </c>
      <c r="V431" s="49" t="s">
        <v>900</v>
      </c>
      <c r="W431" s="49" t="s">
        <v>900</v>
      </c>
      <c r="X431" s="49" t="s">
        <v>900</v>
      </c>
      <c r="Y431" s="49" t="s">
        <v>914</v>
      </c>
      <c r="Z431" s="49" t="s">
        <v>909</v>
      </c>
      <c r="AA431" s="49" t="s">
        <v>919</v>
      </c>
      <c r="AB431" s="18" t="s">
        <v>919</v>
      </c>
      <c r="AC431" s="49" t="s">
        <v>919</v>
      </c>
      <c r="AD431" s="49" t="s">
        <v>919</v>
      </c>
      <c r="AE431" s="49" t="s">
        <v>919</v>
      </c>
      <c r="AF431" s="49" t="s">
        <v>936</v>
      </c>
      <c r="AG431" s="49" t="s">
        <v>930</v>
      </c>
      <c r="AH431" s="49" t="s">
        <v>930</v>
      </c>
      <c r="AI431" s="18" t="s">
        <v>930</v>
      </c>
      <c r="AJ431" s="68" t="s">
        <v>941</v>
      </c>
      <c r="AK431" s="68"/>
      <c r="AL431" s="68"/>
      <c r="AM431" s="45">
        <f>ROUND(SUM(H431:AL431),2)</f>
        <v>0</v>
      </c>
      <c r="AN431" s="45">
        <f>COUNTIF(H431:AL431,"F")+COUNTIF(H431:AL431,"LV/F")*4/8+COUNTIF(H431:AL431,"F/2")*4/8</f>
        <v>0</v>
      </c>
      <c r="AO431" s="45">
        <f>COUNTIF(H431:AL431,"O")+COUNTIF(H431:AL431,"LV/O")*4/8+COUNTIF(H431:AL431,"O/2")*4/8</f>
        <v>0</v>
      </c>
      <c r="AP431" s="45">
        <f>COUNTIF(H431:AL431,$AP$4)</f>
        <v>25</v>
      </c>
      <c r="AQ431" s="45">
        <f>COUNTIF(H431:AL431,$AQ$4)</f>
        <v>0</v>
      </c>
      <c r="AR431" s="45">
        <f>COUNTIF(H431:AL431,$AR$4)</f>
        <v>0</v>
      </c>
      <c r="AS431" s="45">
        <f>COUNTIF(H431:AL431,"B")+COUNTIF(H431:AL431,"LV/B")*4/8+COUNTIF(H431:AL431,"B/2")*4/8</f>
        <v>0</v>
      </c>
      <c r="AT431" s="45">
        <f>COUNTIF(H431:AL431,"BL")+COUNTIF(H431:AL431,"LV/BL")*4/8+COUNTIF(H431:AL431,"BL/2")*4/8</f>
        <v>0</v>
      </c>
      <c r="AU431" s="45">
        <f>COUNTIF(H431:AL431,$AU$4)</f>
        <v>0</v>
      </c>
      <c r="AV431" s="45">
        <f>COUNTIF(H431:AL431,$AV$4)</f>
        <v>0</v>
      </c>
      <c r="AW431" s="45">
        <f>COUNTIF(H431:AL431,$AW$4)</f>
        <v>4</v>
      </c>
      <c r="AX431" s="45">
        <f>COUNTIF(H431:AL431,$AX$4)</f>
        <v>0</v>
      </c>
      <c r="AY431" s="45">
        <f>COUNTIF(H431:AL431,$AY$4)</f>
        <v>0</v>
      </c>
      <c r="AZ431" s="45">
        <f>COUNTIF(H431:AL431,$AZ$4)</f>
        <v>0</v>
      </c>
      <c r="BA431" s="45">
        <f>COUNTIF(H431:AL431,$BA$4)</f>
        <v>0</v>
      </c>
      <c r="BB431" s="45">
        <f>COUNTIF(H431:AL431,$BB$4)</f>
        <v>0</v>
      </c>
      <c r="BC431" s="45">
        <f>COUNTIF(H431:AL431,$BC$4)</f>
        <v>0</v>
      </c>
      <c r="BD431" s="45">
        <f>COUNTIF(H431:AL431,$BD$4)</f>
        <v>0</v>
      </c>
      <c r="BE431" s="45">
        <f>COUNTIF(H431:AL431,$BE$4)</f>
        <v>0</v>
      </c>
      <c r="BF431" s="45">
        <f>COUNTIF(H431:AL431,$BF$4)</f>
        <v>0</v>
      </c>
      <c r="BG431" s="60" t="str">
        <f>VLOOKUP(B431,[2]Analyse!$A$2:$N$255,6,0)</f>
        <v>正常</v>
      </c>
      <c r="BH431" s="60"/>
      <c r="BI431" s="54"/>
    </row>
    <row r="432" spans="1:61">
      <c r="A432" s="73"/>
      <c r="B432" s="29"/>
      <c r="C432" s="26"/>
      <c r="D432" s="30"/>
      <c r="E432" s="32"/>
      <c r="F432" s="28"/>
      <c r="G432" s="28"/>
      <c r="H432" s="49"/>
      <c r="I432" s="49"/>
      <c r="J432" s="49"/>
      <c r="K432" s="49"/>
      <c r="L432" s="49"/>
      <c r="M432" s="49"/>
      <c r="N432" s="18"/>
      <c r="O432" s="49"/>
      <c r="P432" s="49"/>
      <c r="Q432" s="49"/>
      <c r="R432" s="49"/>
      <c r="S432" s="49"/>
      <c r="T432" s="49"/>
      <c r="U432" s="18"/>
      <c r="V432" s="49"/>
      <c r="W432" s="49"/>
      <c r="X432" s="49"/>
      <c r="Y432" s="49"/>
      <c r="Z432" s="49"/>
      <c r="AA432" s="49"/>
      <c r="AB432" s="18"/>
      <c r="AC432" s="49"/>
      <c r="AD432" s="49"/>
      <c r="AE432" s="49"/>
      <c r="AF432" s="49"/>
      <c r="AG432" s="49"/>
      <c r="AH432" s="49"/>
      <c r="AI432" s="18"/>
      <c r="AJ432" s="68"/>
      <c r="AK432" s="68"/>
      <c r="AL432" s="68"/>
      <c r="AM432" s="46">
        <f>+SUM(H432:AL432)</f>
        <v>0</v>
      </c>
      <c r="AN432" s="46"/>
      <c r="AO432" s="46"/>
      <c r="AP432" s="48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54"/>
      <c r="BH432" s="60" t="str">
        <f>VLOOKUP(B431,[2]Analyse!$A$2:$N$255,5,0)</f>
        <v>GWSI-D</v>
      </c>
      <c r="BI432" s="54"/>
    </row>
    <row r="433" spans="1:61">
      <c r="A433" s="72">
        <v>215</v>
      </c>
      <c r="B433" s="21" t="s">
        <v>685</v>
      </c>
      <c r="C433" s="21" t="s">
        <v>36</v>
      </c>
      <c r="D433" s="21" t="s">
        <v>37</v>
      </c>
      <c r="E433" s="32">
        <v>44056</v>
      </c>
      <c r="F433" s="21" t="s">
        <v>695</v>
      </c>
      <c r="G433" s="22" t="s">
        <v>705</v>
      </c>
      <c r="H433" s="49" t="s">
        <v>855</v>
      </c>
      <c r="I433" s="49" t="s">
        <v>848</v>
      </c>
      <c r="J433" s="49" t="s">
        <v>848</v>
      </c>
      <c r="K433" s="49" t="s">
        <v>861</v>
      </c>
      <c r="L433" s="49" t="s">
        <v>870</v>
      </c>
      <c r="M433" s="49" t="s">
        <v>870</v>
      </c>
      <c r="N433" s="18" t="s">
        <v>875</v>
      </c>
      <c r="O433" s="49" t="s">
        <v>870</v>
      </c>
      <c r="P433" s="49" t="s">
        <v>878</v>
      </c>
      <c r="Q433" s="49" t="s">
        <v>878</v>
      </c>
      <c r="R433" s="49" t="s">
        <v>878</v>
      </c>
      <c r="S433" s="49" t="s">
        <v>878</v>
      </c>
      <c r="T433" s="49" t="s">
        <v>889</v>
      </c>
      <c r="U433" s="18" t="s">
        <v>896</v>
      </c>
      <c r="V433" s="49" t="s">
        <v>900</v>
      </c>
      <c r="W433" s="49" t="s">
        <v>900</v>
      </c>
      <c r="X433" s="49" t="s">
        <v>900</v>
      </c>
      <c r="Y433" s="49" t="s">
        <v>909</v>
      </c>
      <c r="Z433" s="49" t="s">
        <v>909</v>
      </c>
      <c r="AA433" s="49">
        <v>0.5</v>
      </c>
      <c r="AB433" s="18" t="s">
        <v>925</v>
      </c>
      <c r="AC433" s="49" t="s">
        <v>919</v>
      </c>
      <c r="AD433" s="49" t="s">
        <v>919</v>
      </c>
      <c r="AE433" s="49" t="s">
        <v>919</v>
      </c>
      <c r="AF433" s="49" t="s">
        <v>930</v>
      </c>
      <c r="AG433" s="49" t="s">
        <v>930</v>
      </c>
      <c r="AH433" s="49" t="s">
        <v>930</v>
      </c>
      <c r="AI433" s="18" t="s">
        <v>936</v>
      </c>
      <c r="AJ433" s="68" t="s">
        <v>941</v>
      </c>
      <c r="AK433" s="68"/>
      <c r="AL433" s="68"/>
      <c r="AM433" s="45">
        <f>ROUND(SUM(H433:AL433),2)</f>
        <v>0.5</v>
      </c>
      <c r="AN433" s="45">
        <f>COUNTIF(H433:AL433,"F")+COUNTIF(H433:AL433,"LV/F")*4/8+COUNTIF(H433:AL433,"F/2")*4/8</f>
        <v>0</v>
      </c>
      <c r="AO433" s="45">
        <f>COUNTIF(H433:AL433,"O")+COUNTIF(H433:AL433,"LV/O")*4/8+COUNTIF(H433:AL433,"O/2")*4/8</f>
        <v>0</v>
      </c>
      <c r="AP433" s="45">
        <f>COUNTIF(H433:AL433,$AP$4)+4/8</f>
        <v>23.5</v>
      </c>
      <c r="AQ433" s="45">
        <f>COUNTIF(H433:AL433,$AQ$4)</f>
        <v>0</v>
      </c>
      <c r="AR433" s="45">
        <f>COUNTIF(H433:AL433,$AR$4)</f>
        <v>0</v>
      </c>
      <c r="AS433" s="45">
        <f>COUNTIF(H433:AL433,"B")+COUNTIF(H433:AL433,"LV/B")*4/8+COUNTIF(H433:AL433,"B/2")*4/8</f>
        <v>0</v>
      </c>
      <c r="AT433" s="45">
        <f>COUNTIF(H433:AL433,"BL")+COUNTIF(H433:AL433,"LV/BL")*4/8+COUNTIF(H433:AL433,"BL/2")*4/8</f>
        <v>0</v>
      </c>
      <c r="AU433" s="45">
        <f>COUNTIF(H433:AL433,$AU$4)</f>
        <v>0</v>
      </c>
      <c r="AV433" s="45">
        <f>COUNTIF(H433:AL433,$AV$4)</f>
        <v>0</v>
      </c>
      <c r="AW433" s="45">
        <f>COUNTIF(H433:AL433,$AW$4)</f>
        <v>5</v>
      </c>
      <c r="AX433" s="45">
        <f>COUNTIF(H433:AL433,$AX$4)</f>
        <v>0</v>
      </c>
      <c r="AY433" s="45">
        <f>COUNTIF(H433:AL433,$AY$4)</f>
        <v>0</v>
      </c>
      <c r="AZ433" s="45">
        <f>COUNTIF(H433:AL433,$AZ$4)</f>
        <v>0</v>
      </c>
      <c r="BA433" s="45">
        <f>COUNTIF(H433:AL433,$BA$4)</f>
        <v>0</v>
      </c>
      <c r="BB433" s="45">
        <f>COUNTIF(H433:AL433,$BB$4)</f>
        <v>0</v>
      </c>
      <c r="BC433" s="45">
        <f>COUNTIF(H433:AL433,$BC$4)</f>
        <v>0</v>
      </c>
      <c r="BD433" s="45">
        <f>COUNTIF(H433:AL433,$BD$4)</f>
        <v>0</v>
      </c>
      <c r="BE433" s="45">
        <f>COUNTIF(H433:AL433,$BE$4)</f>
        <v>0</v>
      </c>
      <c r="BF433" s="45">
        <f>COUNTIF(H433:AL433,$BF$4)</f>
        <v>0</v>
      </c>
      <c r="BG433" s="60" t="str">
        <f>VLOOKUP(B433,[2]Analyse!$A$2:$N$255,6,0)</f>
        <v>正常</v>
      </c>
      <c r="BH433" s="60"/>
      <c r="BI433" s="54"/>
    </row>
    <row r="434" spans="1:61">
      <c r="A434" s="73"/>
      <c r="B434" s="29"/>
      <c r="C434" s="26"/>
      <c r="D434" s="30"/>
      <c r="E434" s="32"/>
      <c r="F434" s="28"/>
      <c r="G434" s="28"/>
      <c r="H434" s="49"/>
      <c r="I434" s="49">
        <v>5.5</v>
      </c>
      <c r="J434" s="49">
        <v>5.5</v>
      </c>
      <c r="K434" s="49">
        <v>5.5</v>
      </c>
      <c r="L434" s="49">
        <v>5.5</v>
      </c>
      <c r="M434" s="49">
        <v>5.5</v>
      </c>
      <c r="N434" s="18"/>
      <c r="O434" s="49">
        <v>5.5</v>
      </c>
      <c r="P434" s="49">
        <v>5.5</v>
      </c>
      <c r="Q434" s="49">
        <v>5.5</v>
      </c>
      <c r="R434" s="49">
        <v>5.5</v>
      </c>
      <c r="S434" s="49">
        <v>5.5</v>
      </c>
      <c r="T434" s="49">
        <v>5.5</v>
      </c>
      <c r="U434" s="18"/>
      <c r="V434" s="49">
        <v>5.5</v>
      </c>
      <c r="W434" s="49">
        <v>5.5</v>
      </c>
      <c r="X434" s="49">
        <v>5.5</v>
      </c>
      <c r="Y434" s="49">
        <v>5.5</v>
      </c>
      <c r="Z434" s="49">
        <v>5.5</v>
      </c>
      <c r="AA434" s="49">
        <v>4</v>
      </c>
      <c r="AB434" s="18"/>
      <c r="AC434" s="49">
        <v>5.5</v>
      </c>
      <c r="AD434" s="49">
        <v>5.5</v>
      </c>
      <c r="AE434" s="49">
        <v>5.5</v>
      </c>
      <c r="AF434" s="49">
        <v>5.5</v>
      </c>
      <c r="AG434" s="49">
        <v>5.5</v>
      </c>
      <c r="AH434" s="49">
        <v>5.5</v>
      </c>
      <c r="AI434" s="18"/>
      <c r="AJ434" s="68">
        <v>5.5</v>
      </c>
      <c r="AK434" s="68"/>
      <c r="AL434" s="68"/>
      <c r="AM434" s="46">
        <f>+SUM(H434:AL434)</f>
        <v>130.5</v>
      </c>
      <c r="AN434" s="46"/>
      <c r="AO434" s="46"/>
      <c r="AP434" s="48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54"/>
      <c r="BH434" s="60" t="str">
        <f>VLOOKUP(B433,[2]Analyse!$A$2:$N$255,5,0)</f>
        <v>N</v>
      </c>
      <c r="BI434" s="54"/>
    </row>
    <row r="435" spans="1:61">
      <c r="A435" s="72">
        <v>216</v>
      </c>
      <c r="B435" s="21" t="s">
        <v>686</v>
      </c>
      <c r="C435" s="21" t="s">
        <v>36</v>
      </c>
      <c r="D435" s="21" t="s">
        <v>37</v>
      </c>
      <c r="E435" s="32">
        <v>44056</v>
      </c>
      <c r="F435" s="21" t="s">
        <v>696</v>
      </c>
      <c r="G435" s="22" t="s">
        <v>706</v>
      </c>
      <c r="H435" s="49" t="s">
        <v>855</v>
      </c>
      <c r="I435" s="49" t="s">
        <v>848</v>
      </c>
      <c r="J435" s="49" t="s">
        <v>848</v>
      </c>
      <c r="K435" s="49" t="s">
        <v>861</v>
      </c>
      <c r="L435" s="49" t="s">
        <v>870</v>
      </c>
      <c r="M435" s="49" t="s">
        <v>870</v>
      </c>
      <c r="N435" s="18" t="s">
        <v>870</v>
      </c>
      <c r="O435" s="49" t="s">
        <v>875</v>
      </c>
      <c r="P435" s="49" t="s">
        <v>878</v>
      </c>
      <c r="Q435" s="49" t="s">
        <v>878</v>
      </c>
      <c r="R435" s="49" t="s">
        <v>878</v>
      </c>
      <c r="S435" s="49" t="s">
        <v>878</v>
      </c>
      <c r="T435" s="49" t="s">
        <v>889</v>
      </c>
      <c r="U435" s="18" t="s">
        <v>889</v>
      </c>
      <c r="V435" s="49" t="s">
        <v>906</v>
      </c>
      <c r="W435" s="49" t="s">
        <v>900</v>
      </c>
      <c r="X435" s="49" t="s">
        <v>900</v>
      </c>
      <c r="Y435" s="49" t="s">
        <v>909</v>
      </c>
      <c r="Z435" s="49" t="s">
        <v>909</v>
      </c>
      <c r="AA435" s="49" t="s">
        <v>919</v>
      </c>
      <c r="AB435" s="18" t="s">
        <v>919</v>
      </c>
      <c r="AC435" s="49" t="s">
        <v>925</v>
      </c>
      <c r="AD435" s="49" t="s">
        <v>919</v>
      </c>
      <c r="AE435" s="49" t="s">
        <v>919</v>
      </c>
      <c r="AF435" s="49" t="s">
        <v>930</v>
      </c>
      <c r="AG435" s="49" t="s">
        <v>930</v>
      </c>
      <c r="AH435" s="49" t="s">
        <v>930</v>
      </c>
      <c r="AI435" s="18" t="s">
        <v>930</v>
      </c>
      <c r="AJ435" s="68" t="s">
        <v>948</v>
      </c>
      <c r="AK435" s="68"/>
      <c r="AL435" s="68"/>
      <c r="AM435" s="45">
        <f>ROUND(SUM(H435:AL435),2)</f>
        <v>0</v>
      </c>
      <c r="AN435" s="45">
        <f>COUNTIF(H435:AL435,"F")+COUNTIF(H435:AL435,"LV/F")*4/8+COUNTIF(H435:AL435,"F/2")*4/8</f>
        <v>0</v>
      </c>
      <c r="AO435" s="45">
        <f>COUNTIF(H435:AL435,"O")+COUNTIF(H435:AL435,"LV/O")*4/8+COUNTIF(H435:AL435,"O/2")*4/8</f>
        <v>0</v>
      </c>
      <c r="AP435" s="45">
        <f>COUNTIF(H435:AL435,$AP$4)</f>
        <v>24</v>
      </c>
      <c r="AQ435" s="45">
        <f>COUNTIF(H435:AL435,$AQ$4)</f>
        <v>0</v>
      </c>
      <c r="AR435" s="45">
        <f>COUNTIF(H435:AL435,$AR$4)</f>
        <v>0</v>
      </c>
      <c r="AS435" s="45">
        <f>COUNTIF(H435:AL435,"B")+COUNTIF(H435:AL435,"LV/B")*4/8+COUNTIF(H435:AL435,"B/2")*4/8</f>
        <v>0</v>
      </c>
      <c r="AT435" s="45">
        <f>COUNTIF(H435:AL435,"BL")+COUNTIF(H435:AL435,"LV/BL")*4/8+COUNTIF(H435:AL435,"BL/2")*4/8</f>
        <v>0</v>
      </c>
      <c r="AU435" s="45">
        <f>COUNTIF(H435:AL435,$AU$4)</f>
        <v>0</v>
      </c>
      <c r="AV435" s="45">
        <f>COUNTIF(H435:AL435,$AV$4)</f>
        <v>0</v>
      </c>
      <c r="AW435" s="45">
        <f>COUNTIF(H435:AL435,$AW$4)</f>
        <v>5</v>
      </c>
      <c r="AX435" s="45">
        <f>COUNTIF(H435:AL435,$AX$4)</f>
        <v>0</v>
      </c>
      <c r="AY435" s="45">
        <f>COUNTIF(H435:AL435,$AY$4)</f>
        <v>0</v>
      </c>
      <c r="AZ435" s="45">
        <f>COUNTIF(H435:AL435,$AZ$4)</f>
        <v>0</v>
      </c>
      <c r="BA435" s="45">
        <f>COUNTIF(H435:AL435,$BA$4)</f>
        <v>0</v>
      </c>
      <c r="BB435" s="45">
        <f>COUNTIF(H435:AL435,$BB$4)</f>
        <v>0</v>
      </c>
      <c r="BC435" s="45">
        <f>COUNTIF(H435:AL435,$BC$4)</f>
        <v>0</v>
      </c>
      <c r="BD435" s="45">
        <f>COUNTIF(H435:AL435,$BD$4)</f>
        <v>0</v>
      </c>
      <c r="BE435" s="45">
        <f>COUNTIF(H435:AL435,$BE$4)</f>
        <v>0</v>
      </c>
      <c r="BF435" s="45">
        <f>COUNTIF(H435:AL435,$BF$4)</f>
        <v>0</v>
      </c>
      <c r="BG435" s="60" t="str">
        <f>VLOOKUP(B435,[2]Analyse!$A$2:$N$255,6,0)</f>
        <v>輪班休息</v>
      </c>
      <c r="BH435" s="60"/>
      <c r="BI435" s="54"/>
    </row>
    <row r="436" spans="1:61">
      <c r="A436" s="73"/>
      <c r="B436" s="29"/>
      <c r="C436" s="26"/>
      <c r="D436" s="30"/>
      <c r="E436" s="32"/>
      <c r="F436" s="28"/>
      <c r="G436" s="28"/>
      <c r="H436" s="49"/>
      <c r="I436" s="49">
        <v>5.5</v>
      </c>
      <c r="J436" s="49">
        <v>5.5</v>
      </c>
      <c r="K436" s="49">
        <v>5.5</v>
      </c>
      <c r="L436" s="49">
        <v>5.5</v>
      </c>
      <c r="M436" s="49">
        <v>5.5</v>
      </c>
      <c r="N436" s="18">
        <v>5.5</v>
      </c>
      <c r="O436" s="49"/>
      <c r="P436" s="49">
        <v>5.5</v>
      </c>
      <c r="Q436" s="49">
        <v>5.5</v>
      </c>
      <c r="R436" s="49">
        <v>5.5</v>
      </c>
      <c r="S436" s="49">
        <v>5.5</v>
      </c>
      <c r="T436" s="49">
        <v>5.5</v>
      </c>
      <c r="U436" s="18">
        <v>5.5</v>
      </c>
      <c r="V436" s="49"/>
      <c r="W436" s="49">
        <v>5.5</v>
      </c>
      <c r="X436" s="49">
        <v>5.5</v>
      </c>
      <c r="Y436" s="49">
        <v>5.5</v>
      </c>
      <c r="Z436" s="49">
        <v>5.5</v>
      </c>
      <c r="AA436" s="49">
        <v>5.5</v>
      </c>
      <c r="AB436" s="18">
        <v>5.5</v>
      </c>
      <c r="AC436" s="49"/>
      <c r="AD436" s="49">
        <v>5.5</v>
      </c>
      <c r="AE436" s="49">
        <v>5.5</v>
      </c>
      <c r="AF436" s="49">
        <v>5.5</v>
      </c>
      <c r="AG436" s="49">
        <v>5.5</v>
      </c>
      <c r="AH436" s="49">
        <v>5.5</v>
      </c>
      <c r="AI436" s="18">
        <v>5.5</v>
      </c>
      <c r="AJ436" s="68"/>
      <c r="AK436" s="68"/>
      <c r="AL436" s="68"/>
      <c r="AM436" s="46">
        <f>+SUM(H436:AL436)</f>
        <v>132</v>
      </c>
      <c r="AN436" s="46"/>
      <c r="AO436" s="46"/>
      <c r="AP436" s="48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54"/>
      <c r="BH436" s="60" t="str">
        <f>VLOOKUP(B435,[2]Analyse!$A$2:$N$255,5,0)</f>
        <v>GWSI-N</v>
      </c>
      <c r="BI436" s="54"/>
    </row>
    <row r="437" spans="1:61">
      <c r="A437" s="72">
        <v>217</v>
      </c>
      <c r="B437" s="21" t="s">
        <v>687</v>
      </c>
      <c r="C437" s="21" t="s">
        <v>36</v>
      </c>
      <c r="D437" s="21" t="s">
        <v>37</v>
      </c>
      <c r="E437" s="32">
        <v>44056</v>
      </c>
      <c r="F437" s="21" t="s">
        <v>697</v>
      </c>
      <c r="G437" s="22" t="s">
        <v>707</v>
      </c>
      <c r="H437" s="49" t="s">
        <v>848</v>
      </c>
      <c r="I437" s="49" t="s">
        <v>848</v>
      </c>
      <c r="J437" s="49" t="s">
        <v>848</v>
      </c>
      <c r="K437" s="49" t="s">
        <v>861</v>
      </c>
      <c r="L437" s="49" t="s">
        <v>870</v>
      </c>
      <c r="M437" s="49" t="s">
        <v>870</v>
      </c>
      <c r="N437" s="18" t="s">
        <v>875</v>
      </c>
      <c r="O437" s="49" t="s">
        <v>870</v>
      </c>
      <c r="P437" s="49" t="s">
        <v>878</v>
      </c>
      <c r="Q437" s="49" t="s">
        <v>878</v>
      </c>
      <c r="R437" s="49" t="s">
        <v>878</v>
      </c>
      <c r="S437" s="49" t="s">
        <v>878</v>
      </c>
      <c r="T437" s="49" t="s">
        <v>889</v>
      </c>
      <c r="U437" s="18" t="s">
        <v>896</v>
      </c>
      <c r="V437" s="49" t="s">
        <v>901</v>
      </c>
      <c r="W437" s="49" t="s">
        <v>901</v>
      </c>
      <c r="X437" s="49" t="s">
        <v>901</v>
      </c>
      <c r="Y437" s="49" t="s">
        <v>910</v>
      </c>
      <c r="Z437" s="49">
        <v>1</v>
      </c>
      <c r="AA437" s="49">
        <v>1</v>
      </c>
      <c r="AB437" s="18" t="s">
        <v>925</v>
      </c>
      <c r="AC437" s="49" t="s">
        <v>919</v>
      </c>
      <c r="AD437" s="49" t="s">
        <v>919</v>
      </c>
      <c r="AE437" s="49" t="s">
        <v>919</v>
      </c>
      <c r="AF437" s="49" t="s">
        <v>930</v>
      </c>
      <c r="AG437" s="49" t="s">
        <v>930</v>
      </c>
      <c r="AH437" s="49" t="s">
        <v>930</v>
      </c>
      <c r="AI437" s="18" t="s">
        <v>936</v>
      </c>
      <c r="AJ437" s="68" t="s">
        <v>941</v>
      </c>
      <c r="AK437" s="68"/>
      <c r="AL437" s="68"/>
      <c r="AM437" s="45">
        <f>ROUND(SUM(H437:AL437),2)</f>
        <v>2</v>
      </c>
      <c r="AN437" s="45">
        <f>COUNTIF(H437:AL437,"F")+COUNTIF(H437:AL437,"LV/F")*4/8+COUNTIF(H437:AL437,"F/2")*4/8</f>
        <v>4</v>
      </c>
      <c r="AO437" s="45">
        <f>COUNTIF(H437:AL437,"O")+COUNTIF(H437:AL437,"LV/O")*4/8+COUNTIF(H437:AL437,"O/2")*4/8</f>
        <v>0</v>
      </c>
      <c r="AP437" s="45">
        <f>COUNTIF(H437:AL437,$AP$4)</f>
        <v>19</v>
      </c>
      <c r="AQ437" s="45">
        <f>COUNTIF(H437:AL437,$AQ$4)</f>
        <v>0</v>
      </c>
      <c r="AR437" s="45">
        <f>COUNTIF(H437:AL437,$AR$4)</f>
        <v>0</v>
      </c>
      <c r="AS437" s="45">
        <f>COUNTIF(H437:AL437,"B")+COUNTIF(H437:AL437,"LV/B")*4/8+COUNTIF(H437:AL437,"B/2")*4/8</f>
        <v>0</v>
      </c>
      <c r="AT437" s="45">
        <f>COUNTIF(H437:AL437,"BL")+COUNTIF(H437:AL437,"LV/BL")*4/8+COUNTIF(H437:AL437,"BL/2")*4/8</f>
        <v>0</v>
      </c>
      <c r="AU437" s="45">
        <f>COUNTIF(H437:AL437,$AU$4)</f>
        <v>0</v>
      </c>
      <c r="AV437" s="45">
        <f>COUNTIF(H437:AL437,$AV$4)</f>
        <v>0</v>
      </c>
      <c r="AW437" s="45">
        <f>COUNTIF(H437:AL437,$AW$4)</f>
        <v>4</v>
      </c>
      <c r="AX437" s="45">
        <f>COUNTIF(H437:AL437,$AX$4)</f>
        <v>0</v>
      </c>
      <c r="AY437" s="45">
        <f>COUNTIF(H437:AL437,$AY$4)</f>
        <v>0</v>
      </c>
      <c r="AZ437" s="45">
        <f>COUNTIF(H437:AL437,$AZ$4)</f>
        <v>0</v>
      </c>
      <c r="BA437" s="45">
        <f>COUNTIF(H437:AL437,$BA$4)</f>
        <v>0</v>
      </c>
      <c r="BB437" s="45">
        <f>COUNTIF(H437:AL437,$BB$4)</f>
        <v>0</v>
      </c>
      <c r="BC437" s="45">
        <f>COUNTIF(H437:AL437,$BC$4)</f>
        <v>0</v>
      </c>
      <c r="BD437" s="45">
        <f>COUNTIF(H437:AL437,$BD$4)</f>
        <v>0</v>
      </c>
      <c r="BE437" s="45">
        <f>COUNTIF(H437:AL437,$BE$4)</f>
        <v>0</v>
      </c>
      <c r="BF437" s="45">
        <f>COUNTIF(H437:AL437,$BF$4)</f>
        <v>0</v>
      </c>
      <c r="BG437" s="60" t="str">
        <f>VLOOKUP(B437,[2]Analyse!$A$2:$N$255,6,0)</f>
        <v>正常</v>
      </c>
      <c r="BH437" s="60"/>
      <c r="BI437" s="54"/>
    </row>
    <row r="438" spans="1:61">
      <c r="A438" s="73"/>
      <c r="B438" s="29"/>
      <c r="C438" s="26"/>
      <c r="D438" s="30"/>
      <c r="E438" s="32"/>
      <c r="F438" s="28"/>
      <c r="G438" s="28"/>
      <c r="H438" s="49"/>
      <c r="I438" s="49"/>
      <c r="J438" s="49"/>
      <c r="K438" s="49"/>
      <c r="L438" s="49"/>
      <c r="M438" s="49"/>
      <c r="N438" s="18"/>
      <c r="O438" s="49"/>
      <c r="P438" s="49"/>
      <c r="Q438" s="49"/>
      <c r="R438" s="49"/>
      <c r="S438" s="49"/>
      <c r="T438" s="49"/>
      <c r="U438" s="18"/>
      <c r="V438" s="49"/>
      <c r="W438" s="49"/>
      <c r="X438" s="49"/>
      <c r="Y438" s="49"/>
      <c r="Z438" s="49"/>
      <c r="AA438" s="49"/>
      <c r="AB438" s="18"/>
      <c r="AC438" s="49"/>
      <c r="AD438" s="49"/>
      <c r="AE438" s="49"/>
      <c r="AF438" s="49"/>
      <c r="AG438" s="49"/>
      <c r="AH438" s="49"/>
      <c r="AI438" s="18"/>
      <c r="AJ438" s="68"/>
      <c r="AK438" s="68"/>
      <c r="AL438" s="68"/>
      <c r="AM438" s="46">
        <f>+SUM(H438:AL438)</f>
        <v>0</v>
      </c>
      <c r="AN438" s="46"/>
      <c r="AO438" s="46"/>
      <c r="AP438" s="48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54"/>
      <c r="BH438" s="60" t="str">
        <f>VLOOKUP(B437,[2]Analyse!$A$2:$N$255,5,0)</f>
        <v>GWSI-D</v>
      </c>
      <c r="BI438" s="54"/>
    </row>
    <row r="439" spans="1:61">
      <c r="A439" s="72">
        <v>218</v>
      </c>
      <c r="B439" s="21" t="s">
        <v>688</v>
      </c>
      <c r="C439" s="21" t="s">
        <v>36</v>
      </c>
      <c r="D439" s="21" t="s">
        <v>37</v>
      </c>
      <c r="E439" s="32">
        <v>44056</v>
      </c>
      <c r="F439" s="21" t="s">
        <v>698</v>
      </c>
      <c r="G439" s="22" t="s">
        <v>708</v>
      </c>
      <c r="H439" s="49" t="s">
        <v>848</v>
      </c>
      <c r="I439" s="49" t="s">
        <v>855</v>
      </c>
      <c r="J439" s="49" t="s">
        <v>848</v>
      </c>
      <c r="K439" s="49" t="s">
        <v>861</v>
      </c>
      <c r="L439" s="49" t="s">
        <v>870</v>
      </c>
      <c r="M439" s="49" t="s">
        <v>870</v>
      </c>
      <c r="N439" s="18" t="s">
        <v>870</v>
      </c>
      <c r="O439" s="49" t="s">
        <v>870</v>
      </c>
      <c r="P439" s="49" t="s">
        <v>884</v>
      </c>
      <c r="Q439" s="49" t="s">
        <v>878</v>
      </c>
      <c r="R439" s="49" t="s">
        <v>878</v>
      </c>
      <c r="S439" s="49" t="s">
        <v>878</v>
      </c>
      <c r="T439" s="49" t="s">
        <v>889</v>
      </c>
      <c r="U439" s="18" t="s">
        <v>890</v>
      </c>
      <c r="V439" s="49" t="s">
        <v>900</v>
      </c>
      <c r="W439" s="49" t="s">
        <v>906</v>
      </c>
      <c r="X439" s="49" t="s">
        <v>900</v>
      </c>
      <c r="Y439" s="49" t="s">
        <v>909</v>
      </c>
      <c r="Z439" s="49" t="s">
        <v>909</v>
      </c>
      <c r="AA439" s="49" t="s">
        <v>919</v>
      </c>
      <c r="AB439" s="18" t="s">
        <v>919</v>
      </c>
      <c r="AC439" s="49" t="s">
        <v>919</v>
      </c>
      <c r="AD439" s="49" t="s">
        <v>925</v>
      </c>
      <c r="AE439" s="49" t="s">
        <v>919</v>
      </c>
      <c r="AF439" s="49" t="s">
        <v>930</v>
      </c>
      <c r="AG439" s="49" t="s">
        <v>930</v>
      </c>
      <c r="AH439" s="49" t="s">
        <v>930</v>
      </c>
      <c r="AI439" s="18" t="s">
        <v>930</v>
      </c>
      <c r="AJ439" s="68" t="s">
        <v>941</v>
      </c>
      <c r="AK439" s="68"/>
      <c r="AL439" s="68"/>
      <c r="AM439" s="45">
        <f>ROUND(SUM(H439:AL439),2)</f>
        <v>0</v>
      </c>
      <c r="AN439" s="45">
        <f>COUNTIF(H439:AL439,"F")+COUNTIF(H439:AL439,"LV/F")*4/8+COUNTIF(H439:AL439,"F/2")*4/8</f>
        <v>1</v>
      </c>
      <c r="AO439" s="45">
        <f>COUNTIF(H439:AL439,"O")+COUNTIF(H439:AL439,"LV/O")*4/8+COUNTIF(H439:AL439,"O/2")*4/8</f>
        <v>0</v>
      </c>
      <c r="AP439" s="45">
        <f>COUNTIF(H439:AL439,$AP$4)</f>
        <v>24</v>
      </c>
      <c r="AQ439" s="45">
        <f>COUNTIF(H439:AL439,$AQ$4)</f>
        <v>0</v>
      </c>
      <c r="AR439" s="45">
        <f>COUNTIF(H439:AL439,$AR$4)</f>
        <v>0</v>
      </c>
      <c r="AS439" s="45">
        <f>COUNTIF(H439:AL439,"B")+COUNTIF(H439:AL439,"LV/B")*4/8+COUNTIF(H439:AL439,"B/2")*4/8</f>
        <v>0</v>
      </c>
      <c r="AT439" s="45">
        <f>COUNTIF(H439:AL439,"BL")+COUNTIF(H439:AL439,"LV/BL")*4/8+COUNTIF(H439:AL439,"BL/2")*4/8</f>
        <v>0</v>
      </c>
      <c r="AU439" s="45">
        <f>COUNTIF(H439:AL439,$AU$4)</f>
        <v>0</v>
      </c>
      <c r="AV439" s="45">
        <f>COUNTIF(H439:AL439,$AV$4)</f>
        <v>0</v>
      </c>
      <c r="AW439" s="45">
        <f>COUNTIF(H439:AL439,$AW$4)</f>
        <v>4</v>
      </c>
      <c r="AX439" s="45">
        <f>COUNTIF(H439:AL439,$AX$4)</f>
        <v>0</v>
      </c>
      <c r="AY439" s="45">
        <f>COUNTIF(H439:AL439,$AY$4)</f>
        <v>0</v>
      </c>
      <c r="AZ439" s="45">
        <f>COUNTIF(H439:AL439,$AZ$4)</f>
        <v>0</v>
      </c>
      <c r="BA439" s="45">
        <f>COUNTIF(H439:AL439,$BA$4)</f>
        <v>0</v>
      </c>
      <c r="BB439" s="45">
        <f>COUNTIF(H439:AL439,$BB$4)</f>
        <v>0</v>
      </c>
      <c r="BC439" s="45">
        <f>COUNTIF(H439:AL439,$BC$4)</f>
        <v>0</v>
      </c>
      <c r="BD439" s="45">
        <f>COUNTIF(H439:AL439,$BD$4)</f>
        <v>0</v>
      </c>
      <c r="BE439" s="45">
        <f>COUNTIF(H439:AL439,$BE$4)</f>
        <v>0</v>
      </c>
      <c r="BF439" s="45">
        <f>COUNTIF(H439:AL439,$BF$4)</f>
        <v>0</v>
      </c>
      <c r="BG439" s="60" t="str">
        <f>VLOOKUP(B439,[2]Analyse!$A$2:$N$255,6,0)</f>
        <v>正常</v>
      </c>
      <c r="BH439" s="60"/>
      <c r="BI439" s="54"/>
    </row>
    <row r="440" spans="1:61">
      <c r="A440" s="73"/>
      <c r="B440" s="29"/>
      <c r="C440" s="26"/>
      <c r="D440" s="30"/>
      <c r="E440" s="32"/>
      <c r="F440" s="28"/>
      <c r="G440" s="28"/>
      <c r="H440" s="49">
        <v>5.5</v>
      </c>
      <c r="I440" s="49"/>
      <c r="J440" s="49">
        <v>5.5</v>
      </c>
      <c r="K440" s="49">
        <v>5.5</v>
      </c>
      <c r="L440" s="49">
        <v>5.5</v>
      </c>
      <c r="M440" s="49">
        <v>5.5</v>
      </c>
      <c r="N440" s="18">
        <v>5.5</v>
      </c>
      <c r="O440" s="49">
        <v>5.5</v>
      </c>
      <c r="P440" s="49"/>
      <c r="Q440" s="49">
        <v>5.5</v>
      </c>
      <c r="R440" s="49">
        <v>5.5</v>
      </c>
      <c r="S440" s="49">
        <v>5.5</v>
      </c>
      <c r="T440" s="49">
        <v>5.5</v>
      </c>
      <c r="U440" s="18"/>
      <c r="V440" s="49">
        <v>5.5</v>
      </c>
      <c r="W440" s="49"/>
      <c r="X440" s="49">
        <v>5.5</v>
      </c>
      <c r="Y440" s="49">
        <v>5.5</v>
      </c>
      <c r="Z440" s="49">
        <v>5.5</v>
      </c>
      <c r="AA440" s="49">
        <v>5.5</v>
      </c>
      <c r="AB440" s="18">
        <v>5.5</v>
      </c>
      <c r="AC440" s="49">
        <v>5.5</v>
      </c>
      <c r="AD440" s="49"/>
      <c r="AE440" s="49">
        <v>5.5</v>
      </c>
      <c r="AF440" s="49">
        <v>5.5</v>
      </c>
      <c r="AG440" s="49">
        <v>5.5</v>
      </c>
      <c r="AH440" s="49">
        <v>5.5</v>
      </c>
      <c r="AI440" s="18">
        <v>5.5</v>
      </c>
      <c r="AJ440" s="68">
        <v>5.5</v>
      </c>
      <c r="AK440" s="68"/>
      <c r="AL440" s="68"/>
      <c r="AM440" s="46">
        <f>+SUM(H440:AL440)</f>
        <v>132</v>
      </c>
      <c r="AN440" s="46"/>
      <c r="AO440" s="46"/>
      <c r="AP440" s="48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54"/>
      <c r="BH440" s="60" t="str">
        <f>VLOOKUP(B439,[2]Analyse!$A$2:$N$255,5,0)</f>
        <v>N</v>
      </c>
      <c r="BI440" s="54"/>
    </row>
    <row r="441" spans="1:61">
      <c r="A441" s="72">
        <v>219</v>
      </c>
      <c r="B441" s="21" t="s">
        <v>689</v>
      </c>
      <c r="C441" s="21" t="s">
        <v>36</v>
      </c>
      <c r="D441" s="21" t="s">
        <v>37</v>
      </c>
      <c r="E441" s="32">
        <v>44056</v>
      </c>
      <c r="F441" s="21" t="s">
        <v>699</v>
      </c>
      <c r="G441" s="22" t="s">
        <v>709</v>
      </c>
      <c r="H441" s="49" t="s">
        <v>848</v>
      </c>
      <c r="I441" s="49" t="s">
        <v>848</v>
      </c>
      <c r="J441" s="49" t="s">
        <v>848</v>
      </c>
      <c r="K441" s="49" t="s">
        <v>861</v>
      </c>
      <c r="L441" s="49" t="s">
        <v>875</v>
      </c>
      <c r="M441" s="49" t="s">
        <v>870</v>
      </c>
      <c r="N441" s="18" t="s">
        <v>870</v>
      </c>
      <c r="O441" s="49" t="s">
        <v>870</v>
      </c>
      <c r="P441" s="49" t="s">
        <v>878</v>
      </c>
      <c r="Q441" s="49" t="s">
        <v>878</v>
      </c>
      <c r="R441" s="49" t="s">
        <v>878</v>
      </c>
      <c r="S441" s="49" t="s">
        <v>884</v>
      </c>
      <c r="T441" s="49" t="s">
        <v>889</v>
      </c>
      <c r="U441" s="18" t="s">
        <v>889</v>
      </c>
      <c r="V441" s="49" t="s">
        <v>900</v>
      </c>
      <c r="W441" s="49" t="s">
        <v>900</v>
      </c>
      <c r="X441" s="49" t="s">
        <v>900</v>
      </c>
      <c r="Y441" s="49" t="s">
        <v>909</v>
      </c>
      <c r="Z441" s="49" t="s">
        <v>914</v>
      </c>
      <c r="AA441" s="49" t="s">
        <v>919</v>
      </c>
      <c r="AB441" s="18" t="s">
        <v>919</v>
      </c>
      <c r="AC441" s="49" t="s">
        <v>919</v>
      </c>
      <c r="AD441" s="49" t="s">
        <v>920</v>
      </c>
      <c r="AE441" s="49" t="s">
        <v>918</v>
      </c>
      <c r="AF441" s="49" t="s">
        <v>930</v>
      </c>
      <c r="AG441" s="49" t="s">
        <v>936</v>
      </c>
      <c r="AH441" s="49" t="s">
        <v>930</v>
      </c>
      <c r="AI441" s="18" t="s">
        <v>930</v>
      </c>
      <c r="AJ441" s="68" t="s">
        <v>941</v>
      </c>
      <c r="AK441" s="68"/>
      <c r="AL441" s="68"/>
      <c r="AM441" s="45">
        <f>ROUND(SUM(H441:AL441),2)</f>
        <v>0</v>
      </c>
      <c r="AN441" s="45">
        <f>COUNTIF(H441:AL441,"F")+COUNTIF(H441:AL441,"LV/F")*4/8+COUNTIF(H441:AL441,"F/2")*4/8</f>
        <v>1.5</v>
      </c>
      <c r="AO441" s="45">
        <f>COUNTIF(H441:AL441,"O")+COUNTIF(H441:AL441,"LV/O")*4/8+COUNTIF(H441:AL441,"O/2")*4/8</f>
        <v>0</v>
      </c>
      <c r="AP441" s="45">
        <f>COUNTIF(H441:AL441,$AP$4)+4/8</f>
        <v>23.5</v>
      </c>
      <c r="AQ441" s="45">
        <f>COUNTIF(H441:AL441,$AQ$4)</f>
        <v>0</v>
      </c>
      <c r="AR441" s="45">
        <f>COUNTIF(H441:AL441,$AR$4)</f>
        <v>0</v>
      </c>
      <c r="AS441" s="45">
        <f>COUNTIF(H441:AL441,"B")+COUNTIF(H441:AL441,"LV/B")*4/8+COUNTIF(H441:AL441,"B/2")*4/8</f>
        <v>0</v>
      </c>
      <c r="AT441" s="45">
        <f>COUNTIF(H441:AL441,"BL")+COUNTIF(H441:AL441,"LV/BL")*4/8+COUNTIF(H441:AL441,"BL/2")*4/8</f>
        <v>0</v>
      </c>
      <c r="AU441" s="45">
        <f>COUNTIF(H441:AL441,$AU$4)</f>
        <v>0</v>
      </c>
      <c r="AV441" s="45">
        <f>COUNTIF(H441:AL441,$AV$4)</f>
        <v>0</v>
      </c>
      <c r="AW441" s="45">
        <f>COUNTIF(H441:AL441,$AW$4)</f>
        <v>4</v>
      </c>
      <c r="AX441" s="45">
        <f>COUNTIF(H441:AL441,$AX$4)</f>
        <v>0</v>
      </c>
      <c r="AY441" s="45">
        <f>COUNTIF(H441:AL441,$AY$4)</f>
        <v>0</v>
      </c>
      <c r="AZ441" s="45">
        <f>COUNTIF(H441:AL441,$AZ$4)</f>
        <v>0</v>
      </c>
      <c r="BA441" s="45">
        <f>COUNTIF(H441:AL441,$BA$4)</f>
        <v>0</v>
      </c>
      <c r="BB441" s="45">
        <f>COUNTIF(H441:AL441,$BB$4)</f>
        <v>0</v>
      </c>
      <c r="BC441" s="45">
        <f>COUNTIF(H441:AL441,$BC$4)</f>
        <v>0</v>
      </c>
      <c r="BD441" s="45">
        <f>COUNTIF(H441:AL441,$BD$4)</f>
        <v>0</v>
      </c>
      <c r="BE441" s="45">
        <f>COUNTIF(H441:AL441,$BE$4)</f>
        <v>0</v>
      </c>
      <c r="BF441" s="45">
        <f>COUNTIF(H441:AL441,$BF$4)</f>
        <v>0</v>
      </c>
      <c r="BG441" s="60" t="str">
        <f>VLOOKUP(B441,[2]Analyse!$A$2:$N$255,6,0)</f>
        <v>正常</v>
      </c>
      <c r="BH441" s="60"/>
      <c r="BI441" s="54"/>
    </row>
    <row r="442" spans="1:61">
      <c r="A442" s="73"/>
      <c r="B442" s="29"/>
      <c r="C442" s="26"/>
      <c r="D442" s="30"/>
      <c r="E442" s="32"/>
      <c r="F442" s="28"/>
      <c r="G442" s="28"/>
      <c r="H442" s="49">
        <v>5.5</v>
      </c>
      <c r="I442" s="49">
        <v>5.5</v>
      </c>
      <c r="J442" s="49">
        <v>5.5</v>
      </c>
      <c r="K442" s="49">
        <v>5.5</v>
      </c>
      <c r="L442" s="49"/>
      <c r="M442" s="49">
        <v>5.5</v>
      </c>
      <c r="N442" s="18">
        <v>5.5</v>
      </c>
      <c r="O442" s="49">
        <v>5.5</v>
      </c>
      <c r="P442" s="49">
        <v>5.5</v>
      </c>
      <c r="Q442" s="49">
        <v>5.5</v>
      </c>
      <c r="R442" s="49">
        <v>5.5</v>
      </c>
      <c r="S442" s="49"/>
      <c r="T442" s="49">
        <v>5.5</v>
      </c>
      <c r="U442" s="18">
        <v>5.5</v>
      </c>
      <c r="V442" s="49">
        <v>5.5</v>
      </c>
      <c r="W442" s="49">
        <v>5.5</v>
      </c>
      <c r="X442" s="49">
        <v>5.5</v>
      </c>
      <c r="Y442" s="49">
        <v>5.5</v>
      </c>
      <c r="Z442" s="49"/>
      <c r="AA442" s="49">
        <v>5.5</v>
      </c>
      <c r="AB442" s="18">
        <v>5.5</v>
      </c>
      <c r="AC442" s="49">
        <v>5.5</v>
      </c>
      <c r="AD442" s="49"/>
      <c r="AE442" s="49">
        <v>4</v>
      </c>
      <c r="AF442" s="49">
        <v>5.5</v>
      </c>
      <c r="AG442" s="49"/>
      <c r="AH442" s="49">
        <v>5.5</v>
      </c>
      <c r="AI442" s="18">
        <v>5.5</v>
      </c>
      <c r="AJ442" s="68">
        <v>5.5</v>
      </c>
      <c r="AK442" s="68"/>
      <c r="AL442" s="68"/>
      <c r="AM442" s="46">
        <f>+SUM(H442:AL442)</f>
        <v>130.5</v>
      </c>
      <c r="AN442" s="46"/>
      <c r="AO442" s="46"/>
      <c r="AP442" s="48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54"/>
      <c r="BH442" s="60" t="str">
        <f>VLOOKUP(B441,[2]Analyse!$A$2:$N$255,5,0)</f>
        <v>N</v>
      </c>
      <c r="BI442" s="54"/>
    </row>
    <row r="443" spans="1:61">
      <c r="A443" s="72">
        <v>220</v>
      </c>
      <c r="B443" s="21" t="s">
        <v>690</v>
      </c>
      <c r="C443" s="21" t="s">
        <v>36</v>
      </c>
      <c r="D443" s="21" t="s">
        <v>37</v>
      </c>
      <c r="E443" s="32">
        <v>44056</v>
      </c>
      <c r="F443" s="21" t="s">
        <v>700</v>
      </c>
      <c r="G443" s="22" t="s">
        <v>710</v>
      </c>
      <c r="H443" s="49" t="s">
        <v>848</v>
      </c>
      <c r="I443" s="49" t="s">
        <v>848</v>
      </c>
      <c r="J443" s="49" t="s">
        <v>848</v>
      </c>
      <c r="K443" s="49" t="s">
        <v>861</v>
      </c>
      <c r="L443" s="49" t="s">
        <v>870</v>
      </c>
      <c r="M443" s="49" t="s">
        <v>875</v>
      </c>
      <c r="N443" s="18" t="s">
        <v>870</v>
      </c>
      <c r="O443" s="49" t="s">
        <v>870</v>
      </c>
      <c r="P443" s="49" t="s">
        <v>878</v>
      </c>
      <c r="Q443" s="49" t="s">
        <v>878</v>
      </c>
      <c r="R443" s="49" t="s">
        <v>878</v>
      </c>
      <c r="S443" s="49" t="s">
        <v>878</v>
      </c>
      <c r="T443" s="49" t="s">
        <v>896</v>
      </c>
      <c r="U443" s="18" t="s">
        <v>889</v>
      </c>
      <c r="V443" s="49" t="s">
        <v>900</v>
      </c>
      <c r="W443" s="49" t="s">
        <v>900</v>
      </c>
      <c r="X443" s="49" t="s">
        <v>900</v>
      </c>
      <c r="Y443" s="49" t="s">
        <v>909</v>
      </c>
      <c r="Z443" s="49" t="s">
        <v>909</v>
      </c>
      <c r="AA443" s="49" t="s">
        <v>925</v>
      </c>
      <c r="AB443" s="18" t="s">
        <v>919</v>
      </c>
      <c r="AC443" s="49" t="s">
        <v>919</v>
      </c>
      <c r="AD443" s="49" t="s">
        <v>919</v>
      </c>
      <c r="AE443" s="49" t="s">
        <v>919</v>
      </c>
      <c r="AF443" s="49" t="s">
        <v>930</v>
      </c>
      <c r="AG443" s="49" t="s">
        <v>939</v>
      </c>
      <c r="AH443" s="49" t="s">
        <v>936</v>
      </c>
      <c r="AI443" s="18" t="s">
        <v>930</v>
      </c>
      <c r="AJ443" s="68" t="s">
        <v>941</v>
      </c>
      <c r="AK443" s="68"/>
      <c r="AL443" s="68"/>
      <c r="AM443" s="45">
        <f>ROUND(SUM(H443:AL443),2)</f>
        <v>0</v>
      </c>
      <c r="AN443" s="45">
        <f>COUNTIF(H443:AL443,"F")+COUNTIF(H443:AL443,"LV/F")*4/8+COUNTIF(H443:AL443,"F/2")*4/8</f>
        <v>0</v>
      </c>
      <c r="AO443" s="45">
        <f>COUNTIF(H443:AL443,"O")+COUNTIF(H443:AL443,"LV/O")*4/8+COUNTIF(H443:AL443,"O/2")*4/8</f>
        <v>0</v>
      </c>
      <c r="AP443" s="45">
        <f>COUNTIF(H443:AL443,$AP$4)</f>
        <v>24</v>
      </c>
      <c r="AQ443" s="45">
        <f>COUNTIF(H443:AL443,$AQ$4)</f>
        <v>0</v>
      </c>
      <c r="AR443" s="45">
        <f>COUNTIF(H443:AL443,$AR$4)</f>
        <v>0</v>
      </c>
      <c r="AS443" s="45">
        <f>COUNTIF(H443:AL443,"B")+COUNTIF(H443:AL443,"LV/B")*4/8+COUNTIF(H443:AL443,"B/2")*4/8</f>
        <v>0</v>
      </c>
      <c r="AT443" s="45">
        <f>COUNTIF(H443:AL443,"BL")+COUNTIF(H443:AL443,"LV/BL")*4/8+COUNTIF(H443:AL443,"BL/2")*4/8</f>
        <v>1</v>
      </c>
      <c r="AU443" s="45">
        <f>COUNTIF(H443:AL443,$AU$4)</f>
        <v>0</v>
      </c>
      <c r="AV443" s="45">
        <f>COUNTIF(H443:AL443,$AV$4)</f>
        <v>0</v>
      </c>
      <c r="AW443" s="45">
        <f>COUNTIF(H443:AL443,$AW$4)</f>
        <v>4</v>
      </c>
      <c r="AX443" s="45">
        <f>COUNTIF(H443:AL443,$AX$4)</f>
        <v>0</v>
      </c>
      <c r="AY443" s="45">
        <f>COUNTIF(H443:AL443,$AY$4)</f>
        <v>0</v>
      </c>
      <c r="AZ443" s="45">
        <f>COUNTIF(H443:AL443,$AZ$4)</f>
        <v>0</v>
      </c>
      <c r="BA443" s="45">
        <f>COUNTIF(H443:AL443,$BA$4)</f>
        <v>0</v>
      </c>
      <c r="BB443" s="45">
        <f>COUNTIF(H443:AL443,$BB$4)</f>
        <v>0</v>
      </c>
      <c r="BC443" s="45">
        <f>COUNTIF(H443:AL443,$BC$4)</f>
        <v>0</v>
      </c>
      <c r="BD443" s="45">
        <f>COUNTIF(H443:AL443,$BD$4)</f>
        <v>0</v>
      </c>
      <c r="BE443" s="45">
        <f>COUNTIF(H443:AL443,$BE$4)</f>
        <v>0</v>
      </c>
      <c r="BF443" s="45">
        <f>COUNTIF(H443:AL443,$BF$4)</f>
        <v>0</v>
      </c>
      <c r="BG443" s="60" t="str">
        <f>VLOOKUP(B443,[2]Analyse!$A$2:$N$255,6,0)</f>
        <v>正常</v>
      </c>
      <c r="BH443" s="60"/>
      <c r="BI443" s="54"/>
    </row>
    <row r="444" spans="1:61">
      <c r="A444" s="73"/>
      <c r="B444" s="29"/>
      <c r="C444" s="26"/>
      <c r="D444" s="30"/>
      <c r="E444" s="32"/>
      <c r="F444" s="28"/>
      <c r="G444" s="28"/>
      <c r="H444" s="49"/>
      <c r="I444" s="49"/>
      <c r="J444" s="49"/>
      <c r="K444" s="49"/>
      <c r="L444" s="49"/>
      <c r="M444" s="49"/>
      <c r="N444" s="18"/>
      <c r="O444" s="49"/>
      <c r="P444" s="49"/>
      <c r="Q444" s="49"/>
      <c r="R444" s="49"/>
      <c r="S444" s="49"/>
      <c r="T444" s="49"/>
      <c r="U444" s="18"/>
      <c r="V444" s="49"/>
      <c r="W444" s="49"/>
      <c r="X444" s="49"/>
      <c r="Y444" s="49"/>
      <c r="Z444" s="49"/>
      <c r="AA444" s="49"/>
      <c r="AB444" s="18"/>
      <c r="AC444" s="49"/>
      <c r="AD444" s="49"/>
      <c r="AE444" s="49"/>
      <c r="AF444" s="49"/>
      <c r="AG444" s="49"/>
      <c r="AH444" s="49"/>
      <c r="AI444" s="18"/>
      <c r="AJ444" s="68"/>
      <c r="AK444" s="68"/>
      <c r="AL444" s="68"/>
      <c r="AM444" s="46">
        <f>+SUM(H444:AL444)</f>
        <v>0</v>
      </c>
      <c r="AN444" s="46"/>
      <c r="AO444" s="46"/>
      <c r="AP444" s="48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54"/>
      <c r="BH444" s="60" t="str">
        <f>VLOOKUP(B443,[2]Analyse!$A$2:$N$255,5,0)</f>
        <v>GWSI-D</v>
      </c>
      <c r="BI444" s="54"/>
    </row>
    <row r="445" spans="1:61">
      <c r="A445" s="72">
        <v>221</v>
      </c>
      <c r="B445" s="21" t="s">
        <v>691</v>
      </c>
      <c r="C445" s="21" t="s">
        <v>36</v>
      </c>
      <c r="D445" s="21" t="s">
        <v>37</v>
      </c>
      <c r="E445" s="32">
        <v>44056</v>
      </c>
      <c r="F445" s="21" t="s">
        <v>701</v>
      </c>
      <c r="G445" s="22" t="s">
        <v>711</v>
      </c>
      <c r="H445" s="49" t="s">
        <v>848</v>
      </c>
      <c r="I445" s="49" t="s">
        <v>848</v>
      </c>
      <c r="J445" s="49" t="s">
        <v>855</v>
      </c>
      <c r="K445" s="49" t="s">
        <v>861</v>
      </c>
      <c r="L445" s="49" t="s">
        <v>870</v>
      </c>
      <c r="M445" s="49" t="s">
        <v>870</v>
      </c>
      <c r="N445" s="18" t="s">
        <v>870</v>
      </c>
      <c r="O445" s="49" t="s">
        <v>870</v>
      </c>
      <c r="P445" s="49" t="s">
        <v>878</v>
      </c>
      <c r="Q445" s="49" t="s">
        <v>884</v>
      </c>
      <c r="R445" s="49" t="s">
        <v>878</v>
      </c>
      <c r="S445" s="49" t="s">
        <v>878</v>
      </c>
      <c r="T445" s="49" t="s">
        <v>889</v>
      </c>
      <c r="U445" s="18" t="s">
        <v>889</v>
      </c>
      <c r="V445" s="49" t="s">
        <v>900</v>
      </c>
      <c r="W445" s="49" t="s">
        <v>900</v>
      </c>
      <c r="X445" s="49" t="s">
        <v>906</v>
      </c>
      <c r="Y445" s="49" t="s">
        <v>908</v>
      </c>
      <c r="Z445" s="49" t="s">
        <v>909</v>
      </c>
      <c r="AA445" s="49" t="s">
        <v>919</v>
      </c>
      <c r="AB445" s="18" t="s">
        <v>919</v>
      </c>
      <c r="AC445" s="49" t="s">
        <v>919</v>
      </c>
      <c r="AD445" s="49" t="s">
        <v>919</v>
      </c>
      <c r="AE445" s="49" t="s">
        <v>925</v>
      </c>
      <c r="AF445" s="49" t="s">
        <v>930</v>
      </c>
      <c r="AG445" s="49" t="s">
        <v>930</v>
      </c>
      <c r="AH445" s="49" t="s">
        <v>930</v>
      </c>
      <c r="AI445" s="18" t="s">
        <v>930</v>
      </c>
      <c r="AJ445" s="68" t="s">
        <v>941</v>
      </c>
      <c r="AK445" s="68"/>
      <c r="AL445" s="68"/>
      <c r="AM445" s="45">
        <f>ROUND(SUM(H445:AL445),2)</f>
        <v>0</v>
      </c>
      <c r="AN445" s="45">
        <f>COUNTIF(H445:AL445,"F")+COUNTIF(H445:AL445,"LV/F")*4/8+COUNTIF(H445:AL445,"F/2")*4/8</f>
        <v>0.5</v>
      </c>
      <c r="AO445" s="45">
        <f>COUNTIF(H445:AL445,"O")+COUNTIF(H445:AL445,"LV/O")*4/8+COUNTIF(H445:AL445,"O/2")*4/8</f>
        <v>0</v>
      </c>
      <c r="AP445" s="45">
        <f>COUNTIF(H445:AL445,$AP$4)+4/8</f>
        <v>24.5</v>
      </c>
      <c r="AQ445" s="45">
        <f>COUNTIF(H445:AL445,$AQ$4)</f>
        <v>0</v>
      </c>
      <c r="AR445" s="45">
        <f>COUNTIF(H445:AL445,$AR$4)</f>
        <v>0</v>
      </c>
      <c r="AS445" s="45">
        <f>COUNTIF(H445:AL445,"B")+COUNTIF(H445:AL445,"LV/B")*4/8+COUNTIF(H445:AL445,"B/2")*4/8</f>
        <v>0</v>
      </c>
      <c r="AT445" s="45">
        <f>COUNTIF(H445:AL445,"BL")+COUNTIF(H445:AL445,"LV/BL")*4/8+COUNTIF(H445:AL445,"BL/2")*4/8</f>
        <v>0</v>
      </c>
      <c r="AU445" s="45">
        <f>COUNTIF(H445:AL445,$AU$4)</f>
        <v>0</v>
      </c>
      <c r="AV445" s="45">
        <f>COUNTIF(H445:AL445,$AV$4)</f>
        <v>0</v>
      </c>
      <c r="AW445" s="45">
        <f>COUNTIF(H445:AL445,$AW$4)</f>
        <v>4</v>
      </c>
      <c r="AX445" s="45">
        <f>COUNTIF(H445:AL445,$AX$4)</f>
        <v>0</v>
      </c>
      <c r="AY445" s="45">
        <f>COUNTIF(H445:AL445,$AY$4)</f>
        <v>0</v>
      </c>
      <c r="AZ445" s="45">
        <f>COUNTIF(H445:AL445,$AZ$4)</f>
        <v>0</v>
      </c>
      <c r="BA445" s="45">
        <f>COUNTIF(H445:AL445,$BA$4)</f>
        <v>0</v>
      </c>
      <c r="BB445" s="45">
        <f>COUNTIF(H445:AL445,$BB$4)</f>
        <v>0</v>
      </c>
      <c r="BC445" s="45">
        <f>COUNTIF(H445:AL445,$BC$4)</f>
        <v>0</v>
      </c>
      <c r="BD445" s="45">
        <f>COUNTIF(H445:AL445,$BD$4)</f>
        <v>0</v>
      </c>
      <c r="BE445" s="45">
        <f>COUNTIF(H445:AL445,$BE$4)</f>
        <v>0</v>
      </c>
      <c r="BF445" s="45">
        <f>COUNTIF(H445:AL445,$BF$4)</f>
        <v>0</v>
      </c>
      <c r="BG445" s="60" t="str">
        <f>VLOOKUP(B445,[2]Analyse!$A$2:$N$255,6,0)</f>
        <v>正常</v>
      </c>
      <c r="BH445" s="60"/>
      <c r="BI445" s="54"/>
    </row>
    <row r="446" spans="1:61">
      <c r="A446" s="73"/>
      <c r="B446" s="21"/>
      <c r="C446" s="26"/>
      <c r="D446" s="30"/>
      <c r="E446" s="32"/>
      <c r="F446" s="28"/>
      <c r="G446" s="28"/>
      <c r="H446" s="49"/>
      <c r="I446" s="49"/>
      <c r="J446" s="49"/>
      <c r="K446" s="49"/>
      <c r="L446" s="49"/>
      <c r="M446" s="49"/>
      <c r="N446" s="18"/>
      <c r="O446" s="49"/>
      <c r="P446" s="49"/>
      <c r="Q446" s="49"/>
      <c r="R446" s="49"/>
      <c r="S446" s="49"/>
      <c r="T446" s="49"/>
      <c r="U446" s="18"/>
      <c r="V446" s="49"/>
      <c r="W446" s="49"/>
      <c r="X446" s="49"/>
      <c r="Y446" s="49"/>
      <c r="Z446" s="49"/>
      <c r="AA446" s="49"/>
      <c r="AB446" s="18"/>
      <c r="AC446" s="49"/>
      <c r="AD446" s="49"/>
      <c r="AE446" s="49"/>
      <c r="AF446" s="49"/>
      <c r="AG446" s="49"/>
      <c r="AH446" s="49"/>
      <c r="AI446" s="18"/>
      <c r="AJ446" s="68"/>
      <c r="AK446" s="68"/>
      <c r="AL446" s="68"/>
      <c r="AM446" s="46">
        <f>+SUM(H446:AL446)</f>
        <v>0</v>
      </c>
      <c r="AN446" s="46"/>
      <c r="AO446" s="46"/>
      <c r="AP446" s="48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54"/>
      <c r="BH446" s="60" t="str">
        <f>VLOOKUP(B445,[2]Analyse!$A$2:$N$255,5,0)</f>
        <v>GWSI-D</v>
      </c>
      <c r="BI446" s="54"/>
    </row>
    <row r="447" spans="1:61">
      <c r="A447" s="72">
        <v>222</v>
      </c>
      <c r="B447" s="21" t="s">
        <v>692</v>
      </c>
      <c r="C447" s="21" t="s">
        <v>36</v>
      </c>
      <c r="D447" s="21" t="s">
        <v>37</v>
      </c>
      <c r="E447" s="32">
        <v>44056</v>
      </c>
      <c r="F447" s="21" t="s">
        <v>702</v>
      </c>
      <c r="G447" s="22" t="s">
        <v>712</v>
      </c>
      <c r="H447" s="49" t="s">
        <v>848</v>
      </c>
      <c r="I447" s="49" t="s">
        <v>855</v>
      </c>
      <c r="J447" s="49" t="s">
        <v>848</v>
      </c>
      <c r="K447" s="49" t="s">
        <v>861</v>
      </c>
      <c r="L447" s="49" t="s">
        <v>870</v>
      </c>
      <c r="M447" s="49" t="s">
        <v>870</v>
      </c>
      <c r="N447" s="18" t="s">
        <v>870</v>
      </c>
      <c r="O447" s="49" t="s">
        <v>875</v>
      </c>
      <c r="P447" s="49" t="s">
        <v>878</v>
      </c>
      <c r="Q447" s="49" t="s">
        <v>878</v>
      </c>
      <c r="R447" s="49" t="s">
        <v>878</v>
      </c>
      <c r="S447" s="49" t="s">
        <v>878</v>
      </c>
      <c r="T447" s="49" t="s">
        <v>889</v>
      </c>
      <c r="U447" s="18" t="s">
        <v>889</v>
      </c>
      <c r="V447" s="49" t="s">
        <v>906</v>
      </c>
      <c r="W447" s="49" t="s">
        <v>899</v>
      </c>
      <c r="X447" s="49" t="s">
        <v>900</v>
      </c>
      <c r="Y447" s="49" t="s">
        <v>909</v>
      </c>
      <c r="Z447" s="49" t="s">
        <v>909</v>
      </c>
      <c r="AA447" s="49" t="s">
        <v>919</v>
      </c>
      <c r="AB447" s="18" t="s">
        <v>919</v>
      </c>
      <c r="AC447" s="49" t="s">
        <v>925</v>
      </c>
      <c r="AD447" s="49" t="s">
        <v>919</v>
      </c>
      <c r="AE447" s="49" t="s">
        <v>919</v>
      </c>
      <c r="AF447" s="49" t="s">
        <v>930</v>
      </c>
      <c r="AG447" s="49" t="s">
        <v>930</v>
      </c>
      <c r="AH447" s="49" t="s">
        <v>930</v>
      </c>
      <c r="AI447" s="18" t="s">
        <v>930</v>
      </c>
      <c r="AJ447" s="68" t="s">
        <v>948</v>
      </c>
      <c r="AK447" s="68"/>
      <c r="AL447" s="68"/>
      <c r="AM447" s="45">
        <f>ROUND(SUM(H447:AL447),2)</f>
        <v>0</v>
      </c>
      <c r="AN447" s="45">
        <f>COUNTIF(H447:AL447,"F")+COUNTIF(H447:AL447,"LV/F")*4/8+COUNTIF(H447:AL447,"F/2")*4/8</f>
        <v>0.5</v>
      </c>
      <c r="AO447" s="45">
        <f>COUNTIF(H447:AL447,"O")+COUNTIF(H447:AL447,"LV/O")*4/8+COUNTIF(H447:AL447,"O/2")*4/8</f>
        <v>0</v>
      </c>
      <c r="AP447" s="45">
        <f>COUNTIF(H447:AL447,$AP$4)+4/8</f>
        <v>23.5</v>
      </c>
      <c r="AQ447" s="45">
        <f>COUNTIF(H447:AL447,$AQ$4)</f>
        <v>0</v>
      </c>
      <c r="AR447" s="45">
        <f>COUNTIF(H447:AL447,$AR$4)</f>
        <v>0</v>
      </c>
      <c r="AS447" s="45">
        <f>COUNTIF(H447:AL447,"B")+COUNTIF(H447:AL447,"LV/B")*4/8+COUNTIF(H447:AL447,"B/2")*4/8</f>
        <v>0</v>
      </c>
      <c r="AT447" s="45">
        <f>COUNTIF(H447:AL447,"BL")+COUNTIF(H447:AL447,"LV/BL")*4/8+COUNTIF(H447:AL447,"BL/2")*4/8</f>
        <v>0</v>
      </c>
      <c r="AU447" s="45">
        <f>COUNTIF(H447:AL447,$AU$4)</f>
        <v>0</v>
      </c>
      <c r="AV447" s="45">
        <f>COUNTIF(H447:AL447,$AV$4)</f>
        <v>0</v>
      </c>
      <c r="AW447" s="45">
        <f>COUNTIF(H447:AL447,$AW$4)</f>
        <v>5</v>
      </c>
      <c r="AX447" s="45">
        <f>COUNTIF(H447:AL447,$AX$4)</f>
        <v>0</v>
      </c>
      <c r="AY447" s="45">
        <f>COUNTIF(H447:AL447,$AY$4)</f>
        <v>0</v>
      </c>
      <c r="AZ447" s="45">
        <f>COUNTIF(H447:AL447,$AZ$4)</f>
        <v>0</v>
      </c>
      <c r="BA447" s="45">
        <f>COUNTIF(H447:AL447,$BA$4)</f>
        <v>0</v>
      </c>
      <c r="BB447" s="45">
        <f>COUNTIF(H447:AL447,$BB$4)</f>
        <v>0</v>
      </c>
      <c r="BC447" s="45">
        <f>COUNTIF(H447:AL447,$BC$4)</f>
        <v>0</v>
      </c>
      <c r="BD447" s="45">
        <f>COUNTIF(H447:AL447,$BD$4)</f>
        <v>0</v>
      </c>
      <c r="BE447" s="45">
        <f>COUNTIF(H447:AL447,$BE$4)</f>
        <v>0</v>
      </c>
      <c r="BF447" s="45">
        <f>COUNTIF(H447:AL447,$BF$4)</f>
        <v>0</v>
      </c>
      <c r="BG447" s="60" t="str">
        <f>VLOOKUP(B447,[2]Analyse!$A$2:$N$255,6,0)</f>
        <v>輪班休息</v>
      </c>
      <c r="BH447" s="60"/>
      <c r="BI447" s="54"/>
    </row>
    <row r="448" spans="1:61">
      <c r="A448" s="73"/>
      <c r="B448" s="21"/>
      <c r="C448" s="26"/>
      <c r="D448" s="30"/>
      <c r="E448" s="32"/>
      <c r="F448" s="28"/>
      <c r="G448" s="28"/>
      <c r="H448" s="49">
        <v>5.5</v>
      </c>
      <c r="I448" s="49"/>
      <c r="J448" s="49">
        <v>5.5</v>
      </c>
      <c r="K448" s="49">
        <v>5.5</v>
      </c>
      <c r="L448" s="49">
        <v>5.5</v>
      </c>
      <c r="M448" s="49">
        <v>5.5</v>
      </c>
      <c r="N448" s="18">
        <v>5.5</v>
      </c>
      <c r="O448" s="49"/>
      <c r="P448" s="49">
        <v>5.5</v>
      </c>
      <c r="Q448" s="49">
        <v>5.5</v>
      </c>
      <c r="R448" s="49">
        <v>5.5</v>
      </c>
      <c r="S448" s="49">
        <v>5.5</v>
      </c>
      <c r="T448" s="49">
        <v>5.5</v>
      </c>
      <c r="U448" s="18">
        <v>5.5</v>
      </c>
      <c r="V448" s="49"/>
      <c r="W448" s="49">
        <v>4</v>
      </c>
      <c r="X448" s="49">
        <v>5.5</v>
      </c>
      <c r="Y448" s="49">
        <v>5.5</v>
      </c>
      <c r="Z448" s="49">
        <v>5.5</v>
      </c>
      <c r="AA448" s="49">
        <v>5.5</v>
      </c>
      <c r="AB448" s="18">
        <v>5.5</v>
      </c>
      <c r="AC448" s="49"/>
      <c r="AD448" s="49">
        <v>5.5</v>
      </c>
      <c r="AE448" s="49">
        <v>5.5</v>
      </c>
      <c r="AF448" s="49">
        <v>5.5</v>
      </c>
      <c r="AG448" s="49">
        <v>5.5</v>
      </c>
      <c r="AH448" s="49">
        <v>5.5</v>
      </c>
      <c r="AI448" s="18">
        <v>5.5</v>
      </c>
      <c r="AJ448" s="68"/>
      <c r="AK448" s="68"/>
      <c r="AL448" s="68"/>
      <c r="AM448" s="46">
        <f>+SUM(H448:AL448)</f>
        <v>130.5</v>
      </c>
      <c r="AN448" s="46"/>
      <c r="AO448" s="46"/>
      <c r="AP448" s="48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54"/>
      <c r="BH448" s="60" t="str">
        <f>VLOOKUP(B447,[2]Analyse!$A$2:$N$255,5,0)</f>
        <v>GWSI-N</v>
      </c>
      <c r="BI448" s="54"/>
    </row>
    <row r="449" spans="1:61">
      <c r="A449" s="72">
        <v>223</v>
      </c>
      <c r="B449" s="21" t="s">
        <v>693</v>
      </c>
      <c r="C449" s="21" t="s">
        <v>36</v>
      </c>
      <c r="D449" s="21" t="s">
        <v>37</v>
      </c>
      <c r="E449" s="32">
        <v>44056</v>
      </c>
      <c r="F449" s="21" t="s">
        <v>703</v>
      </c>
      <c r="G449" s="22" t="s">
        <v>713</v>
      </c>
      <c r="H449" s="49" t="s">
        <v>855</v>
      </c>
      <c r="I449" s="49" t="s">
        <v>848</v>
      </c>
      <c r="J449" s="49" t="s">
        <v>848</v>
      </c>
      <c r="K449" s="49" t="s">
        <v>861</v>
      </c>
      <c r="L449" s="49" t="s">
        <v>870</v>
      </c>
      <c r="M449" s="49" t="s">
        <v>870</v>
      </c>
      <c r="N449" s="18" t="s">
        <v>870</v>
      </c>
      <c r="O449" s="49" t="s">
        <v>875</v>
      </c>
      <c r="P449" s="49" t="s">
        <v>878</v>
      </c>
      <c r="Q449" s="49" t="s">
        <v>878</v>
      </c>
      <c r="R449" s="49" t="s">
        <v>878</v>
      </c>
      <c r="S449" s="49" t="s">
        <v>878</v>
      </c>
      <c r="T449" s="49" t="s">
        <v>889</v>
      </c>
      <c r="U449" s="18" t="s">
        <v>889</v>
      </c>
      <c r="V449" s="49" t="s">
        <v>906</v>
      </c>
      <c r="W449" s="49" t="s">
        <v>900</v>
      </c>
      <c r="X449" s="49" t="s">
        <v>900</v>
      </c>
      <c r="Y449" s="49" t="s">
        <v>909</v>
      </c>
      <c r="Z449" s="49" t="s">
        <v>909</v>
      </c>
      <c r="AA449" s="49" t="s">
        <v>919</v>
      </c>
      <c r="AB449" s="18" t="s">
        <v>919</v>
      </c>
      <c r="AC449" s="49" t="s">
        <v>925</v>
      </c>
      <c r="AD449" s="49" t="s">
        <v>919</v>
      </c>
      <c r="AE449" s="49" t="s">
        <v>919</v>
      </c>
      <c r="AF449" s="49" t="s">
        <v>930</v>
      </c>
      <c r="AG449" s="49" t="s">
        <v>930</v>
      </c>
      <c r="AH449" s="49" t="s">
        <v>930</v>
      </c>
      <c r="AI449" s="18" t="s">
        <v>930</v>
      </c>
      <c r="AJ449" s="68" t="s">
        <v>948</v>
      </c>
      <c r="AK449" s="68"/>
      <c r="AL449" s="68"/>
      <c r="AM449" s="45">
        <f>ROUND(SUM(H449:AL449),2)</f>
        <v>0</v>
      </c>
      <c r="AN449" s="45">
        <f>COUNTIF(H449:AL449,"F")+COUNTIF(H449:AL449,"LV/F")*4/8+COUNTIF(H449:AL449,"F/2")*4/8</f>
        <v>0</v>
      </c>
      <c r="AO449" s="45">
        <f>COUNTIF(H449:AL449,"O")+COUNTIF(H449:AL449,"LV/O")*4/8+COUNTIF(H449:AL449,"O/2")*4/8</f>
        <v>0</v>
      </c>
      <c r="AP449" s="45">
        <f>COUNTIF(H449:AL449,$AP$4)</f>
        <v>24</v>
      </c>
      <c r="AQ449" s="45">
        <f>COUNTIF(H449:AL449,$AQ$4)</f>
        <v>0</v>
      </c>
      <c r="AR449" s="45">
        <f>COUNTIF(H449:AL449,$AR$4)</f>
        <v>0</v>
      </c>
      <c r="AS449" s="45">
        <f>COUNTIF(H449:AL449,"B")+COUNTIF(H449:AL449,"LV/B")*4/8+COUNTIF(H449:AL449,"B/2")*4/8</f>
        <v>0</v>
      </c>
      <c r="AT449" s="45">
        <f>COUNTIF(H449:AL449,"BL")+COUNTIF(H449:AL449,"LV/BL")*4/8+COUNTIF(H449:AL449,"BL/2")*4/8</f>
        <v>0</v>
      </c>
      <c r="AU449" s="45">
        <f>COUNTIF(H449:AL449,$AU$4)</f>
        <v>0</v>
      </c>
      <c r="AV449" s="45">
        <f>COUNTIF(H449:AL449,$AV$4)</f>
        <v>0</v>
      </c>
      <c r="AW449" s="45">
        <f>COUNTIF(H449:AL449,$AW$4)</f>
        <v>5</v>
      </c>
      <c r="AX449" s="45">
        <f>COUNTIF(H449:AL449,$AX$4)</f>
        <v>0</v>
      </c>
      <c r="AY449" s="45">
        <f>COUNTIF(H449:AL449,$AY$4)</f>
        <v>0</v>
      </c>
      <c r="AZ449" s="45">
        <f>COUNTIF(H449:AL449,$AZ$4)</f>
        <v>0</v>
      </c>
      <c r="BA449" s="45">
        <f>COUNTIF(H449:AL449,$BA$4)</f>
        <v>0</v>
      </c>
      <c r="BB449" s="45">
        <f>COUNTIF(H449:AL449,$BB$4)</f>
        <v>0</v>
      </c>
      <c r="BC449" s="45">
        <f>COUNTIF(H449:AL449,$BC$4)</f>
        <v>0</v>
      </c>
      <c r="BD449" s="45">
        <f>COUNTIF(H449:AL449,$BD$4)</f>
        <v>0</v>
      </c>
      <c r="BE449" s="45">
        <f>COUNTIF(H449:AL449,$BE$4)</f>
        <v>0</v>
      </c>
      <c r="BF449" s="45">
        <f>COUNTIF(H449:AL449,$BF$4)</f>
        <v>0</v>
      </c>
      <c r="BG449" s="60" t="str">
        <f>VLOOKUP(B449,[2]Analyse!$A$2:$N$255,6,0)</f>
        <v>輪班休息</v>
      </c>
      <c r="BH449" s="60"/>
      <c r="BI449" s="54"/>
    </row>
    <row r="450" spans="1:61">
      <c r="A450" s="73"/>
      <c r="B450" s="21"/>
      <c r="C450" s="26"/>
      <c r="D450" s="30"/>
      <c r="E450" s="32"/>
      <c r="F450" s="28"/>
      <c r="G450" s="28"/>
      <c r="H450" s="49"/>
      <c r="I450" s="49"/>
      <c r="J450" s="49"/>
      <c r="K450" s="49"/>
      <c r="L450" s="49"/>
      <c r="M450" s="49"/>
      <c r="N450" s="18"/>
      <c r="O450" s="49"/>
      <c r="P450" s="49"/>
      <c r="Q450" s="49"/>
      <c r="R450" s="49"/>
      <c r="S450" s="49"/>
      <c r="T450" s="49"/>
      <c r="U450" s="18"/>
      <c r="V450" s="49"/>
      <c r="W450" s="49"/>
      <c r="X450" s="49"/>
      <c r="Y450" s="49"/>
      <c r="Z450" s="49"/>
      <c r="AA450" s="49"/>
      <c r="AB450" s="18"/>
      <c r="AC450" s="49"/>
      <c r="AD450" s="49"/>
      <c r="AE450" s="49"/>
      <c r="AF450" s="49"/>
      <c r="AG450" s="49"/>
      <c r="AH450" s="49"/>
      <c r="AI450" s="18"/>
      <c r="AJ450" s="68"/>
      <c r="AK450" s="68"/>
      <c r="AL450" s="68"/>
      <c r="AM450" s="46">
        <f>+SUM(H450:AL450)</f>
        <v>0</v>
      </c>
      <c r="AN450" s="46"/>
      <c r="AO450" s="46"/>
      <c r="AP450" s="48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54"/>
      <c r="BH450" s="60" t="str">
        <f>VLOOKUP(B449,[2]Analyse!$A$2:$N$255,5,0)</f>
        <v>GWSI-D</v>
      </c>
      <c r="BI450" s="54"/>
    </row>
    <row r="451" spans="1:61">
      <c r="A451" s="72">
        <v>224</v>
      </c>
      <c r="B451" s="21" t="s">
        <v>732</v>
      </c>
      <c r="C451" s="21" t="s">
        <v>36</v>
      </c>
      <c r="D451" s="21" t="s">
        <v>37</v>
      </c>
      <c r="E451" s="32">
        <v>44061</v>
      </c>
      <c r="F451" s="21" t="s">
        <v>715</v>
      </c>
      <c r="G451" s="22" t="s">
        <v>749</v>
      </c>
      <c r="H451" s="49" t="s">
        <v>848</v>
      </c>
      <c r="I451" s="49" t="s">
        <v>848</v>
      </c>
      <c r="J451" s="49" t="s">
        <v>848</v>
      </c>
      <c r="K451" s="49" t="s">
        <v>867</v>
      </c>
      <c r="L451" s="49" t="s">
        <v>870</v>
      </c>
      <c r="M451" s="49" t="s">
        <v>870</v>
      </c>
      <c r="N451" s="18" t="s">
        <v>870</v>
      </c>
      <c r="O451" s="49" t="s">
        <v>870</v>
      </c>
      <c r="P451" s="49" t="s">
        <v>878</v>
      </c>
      <c r="Q451" s="49" t="s">
        <v>878</v>
      </c>
      <c r="R451" s="49" t="s">
        <v>884</v>
      </c>
      <c r="S451" s="49" t="s">
        <v>878</v>
      </c>
      <c r="T451" s="49" t="s">
        <v>889</v>
      </c>
      <c r="U451" s="18" t="s">
        <v>889</v>
      </c>
      <c r="V451" s="49" t="s">
        <v>900</v>
      </c>
      <c r="W451" s="49" t="s">
        <v>900</v>
      </c>
      <c r="X451" s="49" t="s">
        <v>900</v>
      </c>
      <c r="Y451" s="49" t="s">
        <v>914</v>
      </c>
      <c r="Z451" s="49" t="s">
        <v>909</v>
      </c>
      <c r="AA451" s="49" t="s">
        <v>919</v>
      </c>
      <c r="AB451" s="18" t="s">
        <v>919</v>
      </c>
      <c r="AC451" s="49" t="s">
        <v>919</v>
      </c>
      <c r="AD451" s="49" t="s">
        <v>919</v>
      </c>
      <c r="AE451" s="49" t="s">
        <v>919</v>
      </c>
      <c r="AF451" s="49" t="s">
        <v>936</v>
      </c>
      <c r="AG451" s="49" t="s">
        <v>930</v>
      </c>
      <c r="AH451" s="49" t="s">
        <v>931</v>
      </c>
      <c r="AI451" s="18" t="s">
        <v>931</v>
      </c>
      <c r="AJ451" s="68" t="s">
        <v>941</v>
      </c>
      <c r="AK451" s="68"/>
      <c r="AL451" s="68"/>
      <c r="AM451" s="45">
        <f>ROUND(SUM(H451:AL451),2)</f>
        <v>0</v>
      </c>
      <c r="AN451" s="45">
        <f>COUNTIF(H451:AL451,"F")+COUNTIF(H451:AL451,"LV/F")*4/8+COUNTIF(H451:AL451,"F/2")*4/8</f>
        <v>2</v>
      </c>
      <c r="AO451" s="45">
        <f>COUNTIF(H451:AL451,"O")+COUNTIF(H451:AL451,"LV/O")*4/8+COUNTIF(H451:AL451,"O/2")*4/8</f>
        <v>0</v>
      </c>
      <c r="AP451" s="45">
        <f>COUNTIF(H451:AL451,$AP$4)</f>
        <v>23</v>
      </c>
      <c r="AQ451" s="45">
        <f>COUNTIF(H451:AL451,$AQ$4)</f>
        <v>0</v>
      </c>
      <c r="AR451" s="45">
        <f>COUNTIF(H451:AL451,$AR$4)</f>
        <v>0</v>
      </c>
      <c r="AS451" s="45">
        <f>COUNTIF(H451:AL451,"B")+COUNTIF(H451:AL451,"LV/B")*4/8+COUNTIF(H451:AL451,"B/2")*4/8</f>
        <v>0</v>
      </c>
      <c r="AT451" s="45">
        <f>COUNTIF(H451:AL451,"BL")+COUNTIF(H451:AL451,"LV/BL")*4/8+COUNTIF(H451:AL451,"BL/2")*4/8</f>
        <v>0</v>
      </c>
      <c r="AU451" s="45">
        <f>COUNTIF(H451:AL451,$AU$4)</f>
        <v>0</v>
      </c>
      <c r="AV451" s="45">
        <f>COUNTIF(H451:AL451,$AV$4)</f>
        <v>0</v>
      </c>
      <c r="AW451" s="45">
        <f>COUNTIF(H451:AL451,$AW$4)</f>
        <v>4</v>
      </c>
      <c r="AX451" s="45">
        <f>COUNTIF(H451:AL451,$AX$4)</f>
        <v>0</v>
      </c>
      <c r="AY451" s="45">
        <f>COUNTIF(H451:AL451,$AY$4)</f>
        <v>0</v>
      </c>
      <c r="AZ451" s="45">
        <f>COUNTIF(H451:AL451,$AZ$4)</f>
        <v>0</v>
      </c>
      <c r="BA451" s="45">
        <f>COUNTIF(H451:AL451,$BA$4)</f>
        <v>0</v>
      </c>
      <c r="BB451" s="45">
        <f>COUNTIF(H451:AL451,$BB$4)</f>
        <v>0</v>
      </c>
      <c r="BC451" s="45">
        <f>COUNTIF(H451:AL451,$BC$4)</f>
        <v>0</v>
      </c>
      <c r="BD451" s="45">
        <f>COUNTIF(H451:AL451,$BD$4)</f>
        <v>0</v>
      </c>
      <c r="BE451" s="45">
        <f>COUNTIF(H451:AL451,$BE$4)</f>
        <v>0</v>
      </c>
      <c r="BF451" s="45">
        <f>COUNTIF(H451:AL451,$BF$4)</f>
        <v>0</v>
      </c>
      <c r="BG451" s="60" t="str">
        <f>VLOOKUP(B451,[2]Analyse!$A$2:$N$255,6,0)</f>
        <v>正常</v>
      </c>
      <c r="BH451" s="60"/>
      <c r="BI451" s="54"/>
    </row>
    <row r="452" spans="1:61">
      <c r="A452" s="73"/>
      <c r="B452" s="21"/>
      <c r="C452" s="26"/>
      <c r="D452" s="30"/>
      <c r="E452" s="32"/>
      <c r="F452" s="28"/>
      <c r="G452" s="28"/>
      <c r="H452" s="49"/>
      <c r="I452" s="49"/>
      <c r="J452" s="49"/>
      <c r="K452" s="49"/>
      <c r="L452" s="49"/>
      <c r="M452" s="49"/>
      <c r="N452" s="18"/>
      <c r="O452" s="49"/>
      <c r="P452" s="49"/>
      <c r="Q452" s="49"/>
      <c r="R452" s="49"/>
      <c r="S452" s="49"/>
      <c r="T452" s="49"/>
      <c r="U452" s="18"/>
      <c r="V452" s="49"/>
      <c r="W452" s="49"/>
      <c r="X452" s="49"/>
      <c r="Y452" s="49"/>
      <c r="Z452" s="49"/>
      <c r="AA452" s="49"/>
      <c r="AB452" s="18"/>
      <c r="AC452" s="49"/>
      <c r="AD452" s="49"/>
      <c r="AE452" s="49"/>
      <c r="AF452" s="49"/>
      <c r="AG452" s="49"/>
      <c r="AH452" s="49"/>
      <c r="AI452" s="18"/>
      <c r="AJ452" s="68"/>
      <c r="AK452" s="68"/>
      <c r="AL452" s="68"/>
      <c r="AM452" s="46">
        <f>+SUM(H452:AL452)</f>
        <v>0</v>
      </c>
      <c r="AN452" s="46"/>
      <c r="AO452" s="46"/>
      <c r="AP452" s="48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54"/>
      <c r="BH452" s="60" t="str">
        <f>VLOOKUP(B451,[2]Analyse!$A$2:$N$255,5,0)</f>
        <v>GWSI-D</v>
      </c>
      <c r="BI452" s="54"/>
    </row>
    <row r="453" spans="1:61">
      <c r="A453" s="72">
        <v>225</v>
      </c>
      <c r="B453" s="21" t="s">
        <v>733</v>
      </c>
      <c r="C453" s="21" t="s">
        <v>36</v>
      </c>
      <c r="D453" s="21" t="s">
        <v>37</v>
      </c>
      <c r="E453" s="32">
        <v>44061</v>
      </c>
      <c r="F453" s="21" t="s">
        <v>716</v>
      </c>
      <c r="G453" s="22" t="s">
        <v>750</v>
      </c>
      <c r="H453" s="49" t="s">
        <v>855</v>
      </c>
      <c r="I453" s="49" t="s">
        <v>848</v>
      </c>
      <c r="J453" s="49" t="s">
        <v>848</v>
      </c>
      <c r="K453" s="49" t="s">
        <v>861</v>
      </c>
      <c r="L453" s="49" t="s">
        <v>870</v>
      </c>
      <c r="M453" s="49" t="s">
        <v>870</v>
      </c>
      <c r="N453" s="18" t="s">
        <v>875</v>
      </c>
      <c r="O453" s="49" t="s">
        <v>870</v>
      </c>
      <c r="P453" s="49" t="s">
        <v>878</v>
      </c>
      <c r="Q453" s="49" t="s">
        <v>878</v>
      </c>
      <c r="R453" s="49" t="s">
        <v>878</v>
      </c>
      <c r="S453" s="49" t="s">
        <v>878</v>
      </c>
      <c r="T453" s="49" t="s">
        <v>889</v>
      </c>
      <c r="U453" s="18" t="s">
        <v>896</v>
      </c>
      <c r="V453" s="49" t="s">
        <v>900</v>
      </c>
      <c r="W453" s="49" t="s">
        <v>900</v>
      </c>
      <c r="X453" s="49" t="s">
        <v>900</v>
      </c>
      <c r="Y453" s="49" t="s">
        <v>909</v>
      </c>
      <c r="Z453" s="49" t="s">
        <v>909</v>
      </c>
      <c r="AA453" s="49" t="s">
        <v>919</v>
      </c>
      <c r="AB453" s="18" t="s">
        <v>925</v>
      </c>
      <c r="AC453" s="49" t="s">
        <v>919</v>
      </c>
      <c r="AD453" s="49" t="s">
        <v>919</v>
      </c>
      <c r="AE453" s="49" t="s">
        <v>919</v>
      </c>
      <c r="AF453" s="49" t="s">
        <v>930</v>
      </c>
      <c r="AG453" s="49" t="s">
        <v>930</v>
      </c>
      <c r="AH453" s="49" t="s">
        <v>930</v>
      </c>
      <c r="AI453" s="18" t="s">
        <v>936</v>
      </c>
      <c r="AJ453" s="68" t="s">
        <v>941</v>
      </c>
      <c r="AK453" s="68"/>
      <c r="AL453" s="68"/>
      <c r="AM453" s="45">
        <f>ROUND(SUM(H453:AL453),2)</f>
        <v>0</v>
      </c>
      <c r="AN453" s="45">
        <f>COUNTIF(H453:AL453,"F")+COUNTIF(H453:AL453,"LV/F")*4/8+COUNTIF(H453:AL453,"F/2")*4/8</f>
        <v>0</v>
      </c>
      <c r="AO453" s="45">
        <f>COUNTIF(H453:AL453,"O")+COUNTIF(H453:AL453,"LV/O")*4/8+COUNTIF(H453:AL453,"O/2")*4/8</f>
        <v>0</v>
      </c>
      <c r="AP453" s="45">
        <f>COUNTIF(H453:AL453,$AP$4)</f>
        <v>24</v>
      </c>
      <c r="AQ453" s="45">
        <f>COUNTIF(H453:AL453,$AQ$4)</f>
        <v>0</v>
      </c>
      <c r="AR453" s="45">
        <f>COUNTIF(H453:AL453,$AR$4)</f>
        <v>0</v>
      </c>
      <c r="AS453" s="45">
        <f>COUNTIF(H453:AL453,"B")+COUNTIF(H453:AL453,"LV/B")*4/8+COUNTIF(H453:AL453,"B/2")*4/8</f>
        <v>0</v>
      </c>
      <c r="AT453" s="45">
        <f>COUNTIF(H453:AL453,"BL")+COUNTIF(H453:AL453,"LV/BL")*4/8+COUNTIF(H453:AL453,"BL/2")*4/8</f>
        <v>0</v>
      </c>
      <c r="AU453" s="45">
        <f>COUNTIF(H453:AL453,$AU$4)</f>
        <v>0</v>
      </c>
      <c r="AV453" s="45">
        <f>COUNTIF(H453:AL453,$AV$4)</f>
        <v>0</v>
      </c>
      <c r="AW453" s="45">
        <f>COUNTIF(H453:AL453,$AW$4)</f>
        <v>5</v>
      </c>
      <c r="AX453" s="45">
        <f>COUNTIF(H453:AL453,$AX$4)</f>
        <v>0</v>
      </c>
      <c r="AY453" s="45">
        <f>COUNTIF(H453:AL453,$AY$4)</f>
        <v>0</v>
      </c>
      <c r="AZ453" s="45">
        <f>COUNTIF(H453:AL453,$AZ$4)</f>
        <v>0</v>
      </c>
      <c r="BA453" s="45">
        <f>COUNTIF(H453:AL453,$BA$4)</f>
        <v>0</v>
      </c>
      <c r="BB453" s="45">
        <f>COUNTIF(H453:AL453,$BB$4)</f>
        <v>0</v>
      </c>
      <c r="BC453" s="45">
        <f>COUNTIF(H453:AL453,$BC$4)</f>
        <v>0</v>
      </c>
      <c r="BD453" s="45">
        <f>COUNTIF(H453:AL453,$BD$4)</f>
        <v>0</v>
      </c>
      <c r="BE453" s="45">
        <f>COUNTIF(H453:AL453,$BE$4)</f>
        <v>0</v>
      </c>
      <c r="BF453" s="45">
        <f>COUNTIF(H453:AL453,$BF$4)</f>
        <v>0</v>
      </c>
      <c r="BG453" s="60" t="str">
        <f>VLOOKUP(B453,[2]Analyse!$A$2:$N$255,6,0)</f>
        <v>正常</v>
      </c>
      <c r="BH453" s="60"/>
      <c r="BI453" s="54"/>
    </row>
    <row r="454" spans="1:61">
      <c r="A454" s="73"/>
      <c r="B454" s="21"/>
      <c r="C454" s="26"/>
      <c r="D454" s="30"/>
      <c r="E454" s="32"/>
      <c r="F454" s="28"/>
      <c r="G454" s="28"/>
      <c r="H454" s="49"/>
      <c r="I454" s="49">
        <v>5.5</v>
      </c>
      <c r="J454" s="49">
        <v>5.5</v>
      </c>
      <c r="K454" s="49">
        <v>5.5</v>
      </c>
      <c r="L454" s="49">
        <v>5.5</v>
      </c>
      <c r="M454" s="49">
        <v>5.5</v>
      </c>
      <c r="N454" s="18"/>
      <c r="O454" s="49">
        <v>5.5</v>
      </c>
      <c r="P454" s="49">
        <v>5.5</v>
      </c>
      <c r="Q454" s="49">
        <v>5.5</v>
      </c>
      <c r="R454" s="49">
        <v>5.5</v>
      </c>
      <c r="S454" s="49">
        <v>5.5</v>
      </c>
      <c r="T454" s="49">
        <v>5.5</v>
      </c>
      <c r="U454" s="18"/>
      <c r="V454" s="49">
        <v>5.5</v>
      </c>
      <c r="W454" s="49">
        <v>5.5</v>
      </c>
      <c r="X454" s="49">
        <v>5.5</v>
      </c>
      <c r="Y454" s="49">
        <v>5.5</v>
      </c>
      <c r="Z454" s="49">
        <v>5.5</v>
      </c>
      <c r="AA454" s="49">
        <v>5.5</v>
      </c>
      <c r="AB454" s="18"/>
      <c r="AC454" s="49">
        <v>5.5</v>
      </c>
      <c r="AD454" s="49">
        <v>5.5</v>
      </c>
      <c r="AE454" s="49">
        <v>5.5</v>
      </c>
      <c r="AF454" s="49">
        <v>5.5</v>
      </c>
      <c r="AG454" s="49">
        <v>5.5</v>
      </c>
      <c r="AH454" s="49">
        <v>5.5</v>
      </c>
      <c r="AI454" s="18"/>
      <c r="AJ454" s="68">
        <v>5.5</v>
      </c>
      <c r="AK454" s="68"/>
      <c r="AL454" s="68"/>
      <c r="AM454" s="46">
        <f>+SUM(H454:AL454)</f>
        <v>132</v>
      </c>
      <c r="AN454" s="46"/>
      <c r="AO454" s="46"/>
      <c r="AP454" s="48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54"/>
      <c r="BH454" s="60" t="str">
        <f>VLOOKUP(B453,[2]Analyse!$A$2:$N$255,5,0)</f>
        <v>N</v>
      </c>
      <c r="BI454" s="54"/>
    </row>
    <row r="455" spans="1:61">
      <c r="A455" s="72">
        <v>226</v>
      </c>
      <c r="B455" s="21" t="s">
        <v>734</v>
      </c>
      <c r="C455" s="21" t="s">
        <v>36</v>
      </c>
      <c r="D455" s="21" t="s">
        <v>37</v>
      </c>
      <c r="E455" s="32">
        <v>44061</v>
      </c>
      <c r="F455" s="21" t="s">
        <v>717</v>
      </c>
      <c r="G455" s="22" t="s">
        <v>751</v>
      </c>
      <c r="H455" s="49" t="s">
        <v>848</v>
      </c>
      <c r="I455" s="49" t="s">
        <v>848</v>
      </c>
      <c r="J455" s="49" t="s">
        <v>848</v>
      </c>
      <c r="K455" s="49" t="s">
        <v>861</v>
      </c>
      <c r="L455" s="49" t="s">
        <v>870</v>
      </c>
      <c r="M455" s="49" t="s">
        <v>875</v>
      </c>
      <c r="N455" s="18" t="s">
        <v>870</v>
      </c>
      <c r="O455" s="49" t="s">
        <v>870</v>
      </c>
      <c r="P455" s="49" t="s">
        <v>878</v>
      </c>
      <c r="Q455" s="49" t="s">
        <v>878</v>
      </c>
      <c r="R455" s="49" t="s">
        <v>878</v>
      </c>
      <c r="S455" s="49" t="s">
        <v>878</v>
      </c>
      <c r="T455" s="49" t="s">
        <v>896</v>
      </c>
      <c r="U455" s="18" t="s">
        <v>889</v>
      </c>
      <c r="V455" s="49" t="s">
        <v>900</v>
      </c>
      <c r="W455" s="49" t="s">
        <v>900</v>
      </c>
      <c r="X455" s="49" t="s">
        <v>900</v>
      </c>
      <c r="Y455" s="49" t="s">
        <v>909</v>
      </c>
      <c r="Z455" s="49" t="s">
        <v>909</v>
      </c>
      <c r="AA455" s="49" t="s">
        <v>925</v>
      </c>
      <c r="AB455" s="18" t="s">
        <v>919</v>
      </c>
      <c r="AC455" s="49" t="s">
        <v>919</v>
      </c>
      <c r="AD455" s="49" t="s">
        <v>919</v>
      </c>
      <c r="AE455" s="49" t="s">
        <v>919</v>
      </c>
      <c r="AF455" s="49" t="s">
        <v>930</v>
      </c>
      <c r="AG455" s="49" t="s">
        <v>930</v>
      </c>
      <c r="AH455" s="49" t="s">
        <v>936</v>
      </c>
      <c r="AI455" s="18" t="s">
        <v>930</v>
      </c>
      <c r="AJ455" s="68" t="s">
        <v>941</v>
      </c>
      <c r="AK455" s="68"/>
      <c r="AL455" s="68"/>
      <c r="AM455" s="45">
        <f>ROUND(SUM(H455:AL455),2)</f>
        <v>0</v>
      </c>
      <c r="AN455" s="45">
        <f>COUNTIF(H455:AL455,"F")+COUNTIF(H455:AL455,"LV/F")*4/8+COUNTIF(H455:AL455,"F/2")*4/8</f>
        <v>0</v>
      </c>
      <c r="AO455" s="45">
        <f>COUNTIF(H455:AL455,"O")+COUNTIF(H455:AL455,"LV/O")*4/8+COUNTIF(H455:AL455,"O/2")*4/8</f>
        <v>0</v>
      </c>
      <c r="AP455" s="45">
        <f>COUNTIF(H455:AL455,$AP$4)</f>
        <v>25</v>
      </c>
      <c r="AQ455" s="45">
        <f>COUNTIF(H455:AL455,$AQ$4)</f>
        <v>0</v>
      </c>
      <c r="AR455" s="45">
        <f>COUNTIF(H455:AL455,$AR$4)</f>
        <v>0</v>
      </c>
      <c r="AS455" s="45">
        <f>COUNTIF(H455:AL455,"B")+COUNTIF(H455:AL455,"LV/B")*4/8+COUNTIF(H455:AL455,"B/2")*4/8</f>
        <v>0</v>
      </c>
      <c r="AT455" s="45">
        <f>COUNTIF(H455:AL455,"BL")+COUNTIF(H455:AL455,"LV/BL")*4/8+COUNTIF(H455:AL455,"BL/2")*4/8</f>
        <v>0</v>
      </c>
      <c r="AU455" s="45">
        <f>COUNTIF(H455:AL455,$AU$4)</f>
        <v>0</v>
      </c>
      <c r="AV455" s="45">
        <f>COUNTIF(H455:AL455,$AV$4)</f>
        <v>0</v>
      </c>
      <c r="AW455" s="45">
        <f>COUNTIF(H455:AL455,$AW$4)</f>
        <v>4</v>
      </c>
      <c r="AX455" s="45">
        <f>COUNTIF(H455:AL455,$AX$4)</f>
        <v>0</v>
      </c>
      <c r="AY455" s="45">
        <f>COUNTIF(H455:AL455,$AY$4)</f>
        <v>0</v>
      </c>
      <c r="AZ455" s="45">
        <f>COUNTIF(H455:AL455,$AZ$4)</f>
        <v>0</v>
      </c>
      <c r="BA455" s="45">
        <f>COUNTIF(H455:AL455,$BA$4)</f>
        <v>0</v>
      </c>
      <c r="BB455" s="45">
        <f>COUNTIF(H455:AL455,$BB$4)</f>
        <v>0</v>
      </c>
      <c r="BC455" s="45">
        <f>COUNTIF(H455:AL455,$BC$4)</f>
        <v>0</v>
      </c>
      <c r="BD455" s="45">
        <f>COUNTIF(H455:AL455,$BD$4)</f>
        <v>0</v>
      </c>
      <c r="BE455" s="45">
        <f>COUNTIF(H455:AL455,$BE$4)</f>
        <v>0</v>
      </c>
      <c r="BF455" s="45">
        <f>COUNTIF(H455:AL455,$BF$4)</f>
        <v>0</v>
      </c>
      <c r="BG455" s="60" t="str">
        <f>VLOOKUP(B455,[2]Analyse!$A$2:$N$255,6,0)</f>
        <v>正常</v>
      </c>
      <c r="BH455" s="60"/>
      <c r="BI455" s="54"/>
    </row>
    <row r="456" spans="1:61">
      <c r="A456" s="73"/>
      <c r="B456" s="21"/>
      <c r="C456" s="26"/>
      <c r="D456" s="30"/>
      <c r="E456" s="32"/>
      <c r="F456" s="28"/>
      <c r="G456" s="28"/>
      <c r="H456" s="49">
        <v>5.5</v>
      </c>
      <c r="I456" s="49">
        <v>5.5</v>
      </c>
      <c r="J456" s="49">
        <v>5.5</v>
      </c>
      <c r="K456" s="49">
        <v>5.5</v>
      </c>
      <c r="L456" s="49">
        <v>5.5</v>
      </c>
      <c r="M456" s="49"/>
      <c r="N456" s="18">
        <v>5.5</v>
      </c>
      <c r="O456" s="49">
        <v>5.5</v>
      </c>
      <c r="P456" s="49">
        <v>5.5</v>
      </c>
      <c r="Q456" s="49">
        <v>5.5</v>
      </c>
      <c r="R456" s="49">
        <v>5.5</v>
      </c>
      <c r="S456" s="49">
        <v>5.5</v>
      </c>
      <c r="T456" s="49"/>
      <c r="U456" s="18">
        <v>5.5</v>
      </c>
      <c r="V456" s="49">
        <v>5.5</v>
      </c>
      <c r="W456" s="49">
        <v>5.5</v>
      </c>
      <c r="X456" s="49">
        <v>5.5</v>
      </c>
      <c r="Y456" s="49">
        <v>5.5</v>
      </c>
      <c r="Z456" s="49">
        <v>5.5</v>
      </c>
      <c r="AA456" s="49"/>
      <c r="AB456" s="18">
        <v>5.5</v>
      </c>
      <c r="AC456" s="49">
        <v>5.5</v>
      </c>
      <c r="AD456" s="49">
        <v>5.5</v>
      </c>
      <c r="AE456" s="49">
        <v>5.5</v>
      </c>
      <c r="AF456" s="49">
        <v>5.5</v>
      </c>
      <c r="AG456" s="49">
        <v>5.5</v>
      </c>
      <c r="AH456" s="49"/>
      <c r="AI456" s="18">
        <v>5.5</v>
      </c>
      <c r="AJ456" s="68">
        <v>5.5</v>
      </c>
      <c r="AK456" s="68"/>
      <c r="AL456" s="68"/>
      <c r="AM456" s="46">
        <f>+SUM(H456:AL456)</f>
        <v>137.5</v>
      </c>
      <c r="AN456" s="46"/>
      <c r="AO456" s="46"/>
      <c r="AP456" s="48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54"/>
      <c r="BH456" s="60" t="str">
        <f>VLOOKUP(B455,[2]Analyse!$A$2:$N$255,5,0)</f>
        <v>N</v>
      </c>
      <c r="BI456" s="54"/>
    </row>
    <row r="457" spans="1:61">
      <c r="A457" s="72">
        <v>227</v>
      </c>
      <c r="B457" s="21" t="s">
        <v>735</v>
      </c>
      <c r="C457" s="21" t="s">
        <v>36</v>
      </c>
      <c r="D457" s="21" t="s">
        <v>37</v>
      </c>
      <c r="E457" s="32">
        <v>44061</v>
      </c>
      <c r="F457" s="21" t="s">
        <v>718</v>
      </c>
      <c r="G457" s="22" t="s">
        <v>752</v>
      </c>
      <c r="H457" s="49" t="s">
        <v>848</v>
      </c>
      <c r="I457" s="49" t="s">
        <v>855</v>
      </c>
      <c r="J457" s="49" t="s">
        <v>848</v>
      </c>
      <c r="K457" s="49" t="s">
        <v>861</v>
      </c>
      <c r="L457" s="49" t="s">
        <v>870</v>
      </c>
      <c r="M457" s="49" t="s">
        <v>870</v>
      </c>
      <c r="N457" s="18" t="s">
        <v>870</v>
      </c>
      <c r="O457" s="49" t="s">
        <v>870</v>
      </c>
      <c r="P457" s="49" t="s">
        <v>884</v>
      </c>
      <c r="Q457" s="49" t="s">
        <v>878</v>
      </c>
      <c r="R457" s="49" t="s">
        <v>878</v>
      </c>
      <c r="S457" s="49" t="s">
        <v>878</v>
      </c>
      <c r="T457" s="49" t="s">
        <v>889</v>
      </c>
      <c r="U457" s="18" t="s">
        <v>889</v>
      </c>
      <c r="V457" s="49" t="s">
        <v>900</v>
      </c>
      <c r="W457" s="49" t="s">
        <v>906</v>
      </c>
      <c r="X457" s="49" t="s">
        <v>900</v>
      </c>
      <c r="Y457" s="49" t="s">
        <v>909</v>
      </c>
      <c r="Z457" s="49" t="s">
        <v>909</v>
      </c>
      <c r="AA457" s="49" t="s">
        <v>919</v>
      </c>
      <c r="AB457" s="18" t="s">
        <v>919</v>
      </c>
      <c r="AC457" s="49" t="s">
        <v>919</v>
      </c>
      <c r="AD457" s="49" t="s">
        <v>925</v>
      </c>
      <c r="AE457" s="49" t="s">
        <v>919</v>
      </c>
      <c r="AF457" s="49" t="s">
        <v>930</v>
      </c>
      <c r="AG457" s="49" t="s">
        <v>930</v>
      </c>
      <c r="AH457" s="49" t="s">
        <v>931</v>
      </c>
      <c r="AI457" s="18" t="s">
        <v>931</v>
      </c>
      <c r="AJ457" s="68" t="s">
        <v>944</v>
      </c>
      <c r="AK457" s="68"/>
      <c r="AL457" s="68"/>
      <c r="AM457" s="45">
        <f>ROUND(SUM(H457:AL457),2)</f>
        <v>0</v>
      </c>
      <c r="AN457" s="45">
        <f>COUNTIF(H457:AL457,"F")+COUNTIF(H457:AL457,"LV/F")*4/8+COUNTIF(H457:AL457,"F/2")*4/8</f>
        <v>3</v>
      </c>
      <c r="AO457" s="45">
        <f>COUNTIF(H457:AL457,"O")+COUNTIF(H457:AL457,"LV/O")*4/8+COUNTIF(H457:AL457,"O/2")*4/8</f>
        <v>0</v>
      </c>
      <c r="AP457" s="45">
        <f>COUNTIF(H457:AL457,$AP$4)</f>
        <v>22</v>
      </c>
      <c r="AQ457" s="45">
        <f>COUNTIF(H457:AL457,$AQ$4)</f>
        <v>0</v>
      </c>
      <c r="AR457" s="45">
        <f>COUNTIF(H457:AL457,$AR$4)</f>
        <v>0</v>
      </c>
      <c r="AS457" s="45">
        <f>COUNTIF(H457:AL457,"B")+COUNTIF(H457:AL457,"LV/B")*4/8+COUNTIF(H457:AL457,"B/2")*4/8</f>
        <v>0</v>
      </c>
      <c r="AT457" s="45">
        <f>COUNTIF(H457:AL457,"BL")+COUNTIF(H457:AL457,"LV/BL")*4/8+COUNTIF(H457:AL457,"BL/2")*4/8</f>
        <v>0</v>
      </c>
      <c r="AU457" s="45">
        <f>COUNTIF(H457:AL457,$AU$4)</f>
        <v>0</v>
      </c>
      <c r="AV457" s="45">
        <f>COUNTIF(H457:AL457,$AV$4)</f>
        <v>0</v>
      </c>
      <c r="AW457" s="45">
        <f>COUNTIF(H457:AL457,$AW$4)</f>
        <v>4</v>
      </c>
      <c r="AX457" s="45">
        <f>COUNTIF(H457:AL457,$AX$4)</f>
        <v>0</v>
      </c>
      <c r="AY457" s="45">
        <f>COUNTIF(H457:AL457,$AY$4)</f>
        <v>0</v>
      </c>
      <c r="AZ457" s="45">
        <f>COUNTIF(H457:AL457,$AZ$4)</f>
        <v>0</v>
      </c>
      <c r="BA457" s="45">
        <f>COUNTIF(H457:AL457,$BA$4)</f>
        <v>0</v>
      </c>
      <c r="BB457" s="45">
        <f>COUNTIF(H457:AL457,$BB$4)</f>
        <v>0</v>
      </c>
      <c r="BC457" s="45">
        <f>COUNTIF(H457:AL457,$BC$4)</f>
        <v>0</v>
      </c>
      <c r="BD457" s="45">
        <f>COUNTIF(H457:AL457,$BD$4)</f>
        <v>0</v>
      </c>
      <c r="BE457" s="45">
        <f>COUNTIF(H457:AL457,$BE$4)</f>
        <v>0</v>
      </c>
      <c r="BF457" s="45">
        <f>COUNTIF(H457:AL457,$BF$4)</f>
        <v>0</v>
      </c>
      <c r="BG457" s="60" t="str">
        <f>VLOOKUP(B457,[2]Analyse!$A$2:$N$255,6,0)</f>
        <v>年休假</v>
      </c>
      <c r="BH457" s="60"/>
      <c r="BI457" s="54"/>
    </row>
    <row r="458" spans="1:61">
      <c r="A458" s="73"/>
      <c r="B458" s="21"/>
      <c r="C458" s="26"/>
      <c r="D458" s="30"/>
      <c r="E458" s="32"/>
      <c r="F458" s="28"/>
      <c r="G458" s="28"/>
      <c r="H458" s="49">
        <v>5.5</v>
      </c>
      <c r="I458" s="49"/>
      <c r="J458" s="49">
        <v>5.5</v>
      </c>
      <c r="K458" s="49">
        <v>5.5</v>
      </c>
      <c r="L458" s="49">
        <v>5.5</v>
      </c>
      <c r="M458" s="49">
        <v>5.5</v>
      </c>
      <c r="N458" s="18">
        <v>5.5</v>
      </c>
      <c r="O458" s="49">
        <v>5.5</v>
      </c>
      <c r="P458" s="49"/>
      <c r="Q458" s="49">
        <v>5.5</v>
      </c>
      <c r="R458" s="49">
        <v>5.5</v>
      </c>
      <c r="S458" s="49">
        <v>5.5</v>
      </c>
      <c r="T458" s="49">
        <v>5.5</v>
      </c>
      <c r="U458" s="18">
        <v>5.5</v>
      </c>
      <c r="V458" s="49">
        <v>5.5</v>
      </c>
      <c r="W458" s="49"/>
      <c r="X458" s="49">
        <v>5.5</v>
      </c>
      <c r="Y458" s="49">
        <v>5.5</v>
      </c>
      <c r="Z458" s="49">
        <v>5.5</v>
      </c>
      <c r="AA458" s="49">
        <v>5.5</v>
      </c>
      <c r="AB458" s="18">
        <v>5.5</v>
      </c>
      <c r="AC458" s="49">
        <v>5.5</v>
      </c>
      <c r="AD458" s="49"/>
      <c r="AE458" s="49">
        <v>5.5</v>
      </c>
      <c r="AF458" s="49">
        <v>5.5</v>
      </c>
      <c r="AG458" s="49">
        <v>5.5</v>
      </c>
      <c r="AH458" s="49"/>
      <c r="AI458" s="18"/>
      <c r="AJ458" s="68"/>
      <c r="AK458" s="68"/>
      <c r="AL458" s="68"/>
      <c r="AM458" s="46">
        <f>+SUM(H458:AL458)</f>
        <v>121</v>
      </c>
      <c r="AN458" s="46"/>
      <c r="AO458" s="46"/>
      <c r="AP458" s="48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54"/>
      <c r="BH458" s="60" t="str">
        <f>VLOOKUP(B457,[2]Analyse!$A$2:$N$255,5,0)</f>
        <v>GWSI-N</v>
      </c>
      <c r="BI458" s="54"/>
    </row>
    <row r="459" spans="1:61">
      <c r="A459" s="72">
        <v>228</v>
      </c>
      <c r="B459" s="21" t="s">
        <v>736</v>
      </c>
      <c r="C459" s="21" t="s">
        <v>36</v>
      </c>
      <c r="D459" s="21" t="s">
        <v>37</v>
      </c>
      <c r="E459" s="32">
        <v>44061</v>
      </c>
      <c r="F459" s="21" t="s">
        <v>771</v>
      </c>
      <c r="G459" s="22" t="s">
        <v>753</v>
      </c>
      <c r="H459" s="49" t="s">
        <v>858</v>
      </c>
      <c r="I459" s="49" t="s">
        <v>858</v>
      </c>
      <c r="J459" s="49" t="s">
        <v>856</v>
      </c>
      <c r="K459" s="49" t="s">
        <v>868</v>
      </c>
      <c r="L459" s="49" t="s">
        <v>876</v>
      </c>
      <c r="M459" s="49" t="s">
        <v>876</v>
      </c>
      <c r="N459" s="18" t="s">
        <v>876</v>
      </c>
      <c r="O459" s="49" t="s">
        <v>876</v>
      </c>
      <c r="P459" s="49" t="s">
        <v>885</v>
      </c>
      <c r="Q459" s="49" t="s">
        <v>885</v>
      </c>
      <c r="R459" s="49" t="s">
        <v>885</v>
      </c>
      <c r="S459" s="49" t="s">
        <v>885</v>
      </c>
      <c r="T459" s="49" t="s">
        <v>856</v>
      </c>
      <c r="U459" s="18" t="s">
        <v>898</v>
      </c>
      <c r="V459" s="49" t="s">
        <v>856</v>
      </c>
      <c r="W459" s="49" t="s">
        <v>856</v>
      </c>
      <c r="X459" s="49" t="s">
        <v>856</v>
      </c>
      <c r="Y459" s="49" t="s">
        <v>915</v>
      </c>
      <c r="Z459" s="49" t="s">
        <v>915</v>
      </c>
      <c r="AA459" s="49" t="s">
        <v>926</v>
      </c>
      <c r="AB459" s="18" t="s">
        <v>926</v>
      </c>
      <c r="AC459" s="49" t="s">
        <v>926</v>
      </c>
      <c r="AD459" s="49" t="s">
        <v>926</v>
      </c>
      <c r="AE459" s="49" t="s">
        <v>926</v>
      </c>
      <c r="AF459" s="49" t="s">
        <v>937</v>
      </c>
      <c r="AG459" s="49" t="s">
        <v>937</v>
      </c>
      <c r="AH459" s="49" t="s">
        <v>937</v>
      </c>
      <c r="AI459" s="18" t="s">
        <v>937</v>
      </c>
      <c r="AJ459" s="68" t="s">
        <v>949</v>
      </c>
      <c r="AK459" s="68"/>
      <c r="AL459" s="68"/>
      <c r="AM459" s="45">
        <f>ROUND(SUM(H459:AL459),2)</f>
        <v>0</v>
      </c>
      <c r="AN459" s="45">
        <f>COUNTIF(H459:AL459,"F")+COUNTIF(H459:AL459,"LV/F")*4/8+COUNTIF(H459:AL459,"F/2")*4/8</f>
        <v>0</v>
      </c>
      <c r="AO459" s="45">
        <f>COUNTIF(H459:AL459,"O")+COUNTIF(H459:AL459,"LV/O")*4/8+COUNTIF(H459:AL459,"O/2")*4/8</f>
        <v>0</v>
      </c>
      <c r="AP459" s="45">
        <f>COUNTIF(H459:AL459,$AP$4)</f>
        <v>0</v>
      </c>
      <c r="AQ459" s="45">
        <f>COUNTIF(H459:AL459,$AQ$4)</f>
        <v>2</v>
      </c>
      <c r="AR459" s="45">
        <f>COUNTIF(H459:AL459,$AR$4)</f>
        <v>0</v>
      </c>
      <c r="AS459" s="45">
        <f>COUNTIF(H459:AL459,"B")+COUNTIF(H459:AL459,"LV/B")*4/8+COUNTIF(H459:AL459,"B/2")*4/8</f>
        <v>0</v>
      </c>
      <c r="AT459" s="45">
        <f>COUNTIF(H459:AL459,"BL")+COUNTIF(H459:AL459,"LV/BL")*4/8+COUNTIF(H459:AL459,"BL/2")*4/8</f>
        <v>0</v>
      </c>
      <c r="AU459" s="45">
        <f>COUNTIF(H459:AL459,$AU$4)</f>
        <v>0</v>
      </c>
      <c r="AV459" s="45">
        <f>COUNTIF(H459:AL459,$AV$4)</f>
        <v>0</v>
      </c>
      <c r="AW459" s="45">
        <f>COUNTIF(H459:AL459,$AW$4)</f>
        <v>0</v>
      </c>
      <c r="AX459" s="45">
        <f>COUNTIF(H459:AL459,$AX$4)</f>
        <v>0</v>
      </c>
      <c r="AY459" s="45">
        <f>COUNTIF(H459:AL459,$AY$4)</f>
        <v>0</v>
      </c>
      <c r="AZ459" s="45">
        <f>COUNTIF(H459:AL459,$AZ$4)</f>
        <v>0</v>
      </c>
      <c r="BA459" s="45">
        <f>COUNTIF(H459:AL459,$BA$4)</f>
        <v>27</v>
      </c>
      <c r="BB459" s="45">
        <f>COUNTIF(H459:AL459,$BB$4)</f>
        <v>0</v>
      </c>
      <c r="BC459" s="45">
        <f>COUNTIF(H459:AL459,$BC$4)</f>
        <v>0</v>
      </c>
      <c r="BD459" s="45">
        <f>COUNTIF(H459:AL459,$BD$4)</f>
        <v>0</v>
      </c>
      <c r="BE459" s="45">
        <f>COUNTIF(H459:AL459,$BE$4)</f>
        <v>0</v>
      </c>
      <c r="BF459" s="45">
        <f>COUNTIF(H459:AL459,$BF$4)</f>
        <v>0</v>
      </c>
      <c r="BG459" s="60" t="e">
        <f>VLOOKUP(B459,[2]Analyse!$A$2:$N$255,6,0)</f>
        <v>#N/A</v>
      </c>
      <c r="BH459" s="60"/>
      <c r="BI459" s="54"/>
    </row>
    <row r="460" spans="1:61">
      <c r="A460" s="73"/>
      <c r="B460" s="29"/>
      <c r="C460" s="26"/>
      <c r="D460" s="30"/>
      <c r="E460" s="32"/>
      <c r="F460" s="28"/>
      <c r="G460" s="28"/>
      <c r="H460" s="49"/>
      <c r="I460" s="49"/>
      <c r="J460" s="49"/>
      <c r="K460" s="49"/>
      <c r="L460" s="49"/>
      <c r="M460" s="49"/>
      <c r="N460" s="18"/>
      <c r="O460" s="49"/>
      <c r="P460" s="49"/>
      <c r="Q460" s="49"/>
      <c r="R460" s="49"/>
      <c r="S460" s="49"/>
      <c r="T460" s="49"/>
      <c r="U460" s="18"/>
      <c r="V460" s="49"/>
      <c r="W460" s="49"/>
      <c r="X460" s="49"/>
      <c r="Y460" s="49"/>
      <c r="Z460" s="49"/>
      <c r="AA460" s="49"/>
      <c r="AB460" s="18"/>
      <c r="AC460" s="49"/>
      <c r="AD460" s="49"/>
      <c r="AE460" s="49"/>
      <c r="AF460" s="49"/>
      <c r="AG460" s="49"/>
      <c r="AH460" s="49"/>
      <c r="AI460" s="18"/>
      <c r="AJ460" s="68"/>
      <c r="AK460" s="68"/>
      <c r="AL460" s="68"/>
      <c r="AM460" s="46">
        <f>+SUM(H460:AL460)</f>
        <v>0</v>
      </c>
      <c r="AN460" s="46"/>
      <c r="AO460" s="46"/>
      <c r="AP460" s="48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54"/>
      <c r="BH460" s="60" t="e">
        <f>VLOOKUP(B459,[2]Analyse!$A$2:$N$255,5,0)</f>
        <v>#N/A</v>
      </c>
      <c r="BI460" s="54"/>
    </row>
    <row r="461" spans="1:61">
      <c r="A461" s="72">
        <v>229</v>
      </c>
      <c r="B461" s="21" t="s">
        <v>737</v>
      </c>
      <c r="C461" s="21" t="s">
        <v>36</v>
      </c>
      <c r="D461" s="21" t="s">
        <v>37</v>
      </c>
      <c r="E461" s="32">
        <v>44061</v>
      </c>
      <c r="F461" s="21" t="s">
        <v>720</v>
      </c>
      <c r="G461" s="22" t="s">
        <v>754</v>
      </c>
      <c r="H461" s="49" t="s">
        <v>855</v>
      </c>
      <c r="I461" s="49" t="s">
        <v>848</v>
      </c>
      <c r="J461" s="49" t="s">
        <v>848</v>
      </c>
      <c r="K461" s="49" t="s">
        <v>861</v>
      </c>
      <c r="L461" s="49" t="s">
        <v>870</v>
      </c>
      <c r="M461" s="49" t="s">
        <v>870</v>
      </c>
      <c r="N461" s="18" t="s">
        <v>875</v>
      </c>
      <c r="O461" s="49" t="s">
        <v>870</v>
      </c>
      <c r="P461" s="49" t="s">
        <v>878</v>
      </c>
      <c r="Q461" s="49" t="s">
        <v>878</v>
      </c>
      <c r="R461" s="49" t="s">
        <v>878</v>
      </c>
      <c r="S461" s="49" t="s">
        <v>878</v>
      </c>
      <c r="T461" s="49" t="s">
        <v>889</v>
      </c>
      <c r="U461" s="18" t="s">
        <v>896</v>
      </c>
      <c r="V461" s="49" t="s">
        <v>901</v>
      </c>
      <c r="W461" s="49" t="s">
        <v>901</v>
      </c>
      <c r="X461" s="49" t="s">
        <v>900</v>
      </c>
      <c r="Y461" s="49" t="s">
        <v>909</v>
      </c>
      <c r="Z461" s="49" t="s">
        <v>909</v>
      </c>
      <c r="AA461" s="49" t="s">
        <v>919</v>
      </c>
      <c r="AB461" s="18" t="s">
        <v>925</v>
      </c>
      <c r="AC461" s="49" t="s">
        <v>919</v>
      </c>
      <c r="AD461" s="49" t="s">
        <v>919</v>
      </c>
      <c r="AE461" s="49" t="s">
        <v>919</v>
      </c>
      <c r="AF461" s="49" t="s">
        <v>930</v>
      </c>
      <c r="AG461" s="49" t="s">
        <v>930</v>
      </c>
      <c r="AH461" s="49" t="s">
        <v>930</v>
      </c>
      <c r="AI461" s="18" t="s">
        <v>936</v>
      </c>
      <c r="AJ461" s="68" t="s">
        <v>941</v>
      </c>
      <c r="AK461" s="68"/>
      <c r="AL461" s="68"/>
      <c r="AM461" s="45">
        <f>ROUND(SUM(H461:AL461),2)</f>
        <v>0</v>
      </c>
      <c r="AN461" s="45">
        <f>COUNTIF(H461:AL461,"F")+COUNTIF(H461:AL461,"LV/F")*4/8+COUNTIF(H461:AL461,"F/2")*4/8</f>
        <v>2</v>
      </c>
      <c r="AO461" s="45">
        <f>COUNTIF(H461:AL461,"O")+COUNTIF(H461:AL461,"LV/O")*4/8+COUNTIF(H461:AL461,"O/2")*4/8</f>
        <v>0</v>
      </c>
      <c r="AP461" s="45">
        <f>COUNTIF(H461:AL461,$AP$4)</f>
        <v>22</v>
      </c>
      <c r="AQ461" s="45">
        <f>COUNTIF(H461:AL461,$AQ$4)</f>
        <v>0</v>
      </c>
      <c r="AR461" s="45">
        <f>COUNTIF(H461:AL461,$AR$4)</f>
        <v>0</v>
      </c>
      <c r="AS461" s="45">
        <f>COUNTIF(H461:AL461,"B")+COUNTIF(H461:AL461,"LV/B")*4/8+COUNTIF(H461:AL461,"B/2")*4/8</f>
        <v>0</v>
      </c>
      <c r="AT461" s="45">
        <f>COUNTIF(H461:AL461,"BL")+COUNTIF(H461:AL461,"LV/BL")*4/8+COUNTIF(H461:AL461,"BL/2")*4/8</f>
        <v>0</v>
      </c>
      <c r="AU461" s="45">
        <f>COUNTIF(H461:AL461,$AU$4)</f>
        <v>0</v>
      </c>
      <c r="AV461" s="45">
        <f>COUNTIF(H461:AL461,$AV$4)</f>
        <v>0</v>
      </c>
      <c r="AW461" s="45">
        <f>COUNTIF(H461:AL461,$AW$4)</f>
        <v>5</v>
      </c>
      <c r="AX461" s="45">
        <f>COUNTIF(H461:AL461,$AX$4)</f>
        <v>0</v>
      </c>
      <c r="AY461" s="45">
        <f>COUNTIF(H461:AL461,$AY$4)</f>
        <v>0</v>
      </c>
      <c r="AZ461" s="45">
        <f>COUNTIF(H461:AL461,$AZ$4)</f>
        <v>0</v>
      </c>
      <c r="BA461" s="45">
        <f>COUNTIF(H461:AL461,$BA$4)</f>
        <v>0</v>
      </c>
      <c r="BB461" s="45">
        <f>COUNTIF(H461:AL461,$BB$4)</f>
        <v>0</v>
      </c>
      <c r="BC461" s="45">
        <f>COUNTIF(H461:AL461,$BC$4)</f>
        <v>0</v>
      </c>
      <c r="BD461" s="45">
        <f>COUNTIF(H461:AL461,$BD$4)</f>
        <v>0</v>
      </c>
      <c r="BE461" s="45">
        <f>COUNTIF(H461:AL461,$BE$4)</f>
        <v>0</v>
      </c>
      <c r="BF461" s="45">
        <f>COUNTIF(H461:AL461,$BF$4)</f>
        <v>0</v>
      </c>
      <c r="BG461" s="60" t="str">
        <f>VLOOKUP(B461,[2]Analyse!$A$2:$N$255,6,0)</f>
        <v>正常</v>
      </c>
      <c r="BH461" s="60"/>
      <c r="BI461" s="54"/>
    </row>
    <row r="462" spans="1:61">
      <c r="A462" s="73"/>
      <c r="B462" s="29"/>
      <c r="C462" s="26"/>
      <c r="D462" s="30"/>
      <c r="E462" s="32"/>
      <c r="F462" s="28"/>
      <c r="G462" s="28"/>
      <c r="H462" s="49"/>
      <c r="I462" s="49">
        <v>5.5</v>
      </c>
      <c r="J462" s="49">
        <v>5.5</v>
      </c>
      <c r="K462" s="49">
        <v>5.5</v>
      </c>
      <c r="L462" s="49">
        <v>5.5</v>
      </c>
      <c r="M462" s="49">
        <v>5.5</v>
      </c>
      <c r="N462" s="18"/>
      <c r="O462" s="49">
        <v>5.5</v>
      </c>
      <c r="P462" s="49">
        <v>5.5</v>
      </c>
      <c r="Q462" s="49">
        <v>5.5</v>
      </c>
      <c r="R462" s="49">
        <v>5.5</v>
      </c>
      <c r="S462" s="49">
        <v>5.5</v>
      </c>
      <c r="T462" s="49">
        <v>5.5</v>
      </c>
      <c r="U462" s="18"/>
      <c r="V462" s="49"/>
      <c r="W462" s="49"/>
      <c r="X462" s="49">
        <v>5.5</v>
      </c>
      <c r="Y462" s="49">
        <v>5.5</v>
      </c>
      <c r="Z462" s="49">
        <v>5.5</v>
      </c>
      <c r="AA462" s="49">
        <v>5.5</v>
      </c>
      <c r="AB462" s="18"/>
      <c r="AC462" s="49">
        <v>5.5</v>
      </c>
      <c r="AD462" s="49">
        <v>5.5</v>
      </c>
      <c r="AE462" s="49">
        <v>5.5</v>
      </c>
      <c r="AF462" s="49">
        <v>5.5</v>
      </c>
      <c r="AG462" s="49">
        <v>5.5</v>
      </c>
      <c r="AH462" s="49">
        <v>5.5</v>
      </c>
      <c r="AI462" s="18"/>
      <c r="AJ462" s="68">
        <v>5.5</v>
      </c>
      <c r="AK462" s="68"/>
      <c r="AL462" s="68"/>
      <c r="AM462" s="46">
        <f>+SUM(H462:AL462)</f>
        <v>121</v>
      </c>
      <c r="AN462" s="46"/>
      <c r="AO462" s="46"/>
      <c r="AP462" s="48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54"/>
      <c r="BH462" s="60" t="str">
        <f>VLOOKUP(B461,[2]Analyse!$A$2:$N$255,5,0)</f>
        <v>N</v>
      </c>
      <c r="BI462" s="54"/>
    </row>
    <row r="463" spans="1:61">
      <c r="A463" s="72">
        <v>230</v>
      </c>
      <c r="B463" s="21" t="s">
        <v>738</v>
      </c>
      <c r="C463" s="21" t="s">
        <v>36</v>
      </c>
      <c r="D463" s="21" t="s">
        <v>37</v>
      </c>
      <c r="E463" s="32">
        <v>44061</v>
      </c>
      <c r="F463" s="21" t="s">
        <v>721</v>
      </c>
      <c r="G463" s="22" t="s">
        <v>755</v>
      </c>
      <c r="H463" s="49" t="s">
        <v>855</v>
      </c>
      <c r="I463" s="49" t="s">
        <v>848</v>
      </c>
      <c r="J463" s="49" t="s">
        <v>848</v>
      </c>
      <c r="K463" s="49" t="s">
        <v>861</v>
      </c>
      <c r="L463" s="49" t="s">
        <v>870</v>
      </c>
      <c r="M463" s="49" t="s">
        <v>870</v>
      </c>
      <c r="N463" s="18" t="s">
        <v>870</v>
      </c>
      <c r="O463" s="49" t="s">
        <v>875</v>
      </c>
      <c r="P463" s="49" t="s">
        <v>878</v>
      </c>
      <c r="Q463" s="49" t="s">
        <v>878</v>
      </c>
      <c r="R463" s="49" t="s">
        <v>878</v>
      </c>
      <c r="S463" s="49" t="s">
        <v>878</v>
      </c>
      <c r="T463" s="49" t="s">
        <v>889</v>
      </c>
      <c r="U463" s="18" t="s">
        <v>889</v>
      </c>
      <c r="V463" s="49" t="s">
        <v>906</v>
      </c>
      <c r="W463" s="49" t="s">
        <v>900</v>
      </c>
      <c r="X463" s="49" t="s">
        <v>900</v>
      </c>
      <c r="Y463" s="49" t="s">
        <v>909</v>
      </c>
      <c r="Z463" s="49" t="s">
        <v>909</v>
      </c>
      <c r="AA463" s="49" t="s">
        <v>919</v>
      </c>
      <c r="AB463" s="18" t="s">
        <v>919</v>
      </c>
      <c r="AC463" s="49" t="s">
        <v>925</v>
      </c>
      <c r="AD463" s="49" t="s">
        <v>919</v>
      </c>
      <c r="AE463" s="49" t="s">
        <v>919</v>
      </c>
      <c r="AF463" s="49" t="s">
        <v>930</v>
      </c>
      <c r="AG463" s="49" t="s">
        <v>930</v>
      </c>
      <c r="AH463" s="49" t="s">
        <v>930</v>
      </c>
      <c r="AI463" s="18" t="s">
        <v>930</v>
      </c>
      <c r="AJ463" s="68" t="s">
        <v>948</v>
      </c>
      <c r="AK463" s="68"/>
      <c r="AL463" s="68"/>
      <c r="AM463" s="45">
        <f>ROUND(SUM(H463:AL463),2)</f>
        <v>0</v>
      </c>
      <c r="AN463" s="45">
        <f>COUNTIF(H463:AL463,"F")+COUNTIF(H463:AL463,"LV/F")*4/8+COUNTIF(H463:AL463,"F/2")*4/8</f>
        <v>0</v>
      </c>
      <c r="AO463" s="45">
        <f>COUNTIF(H463:AL463,"O")+COUNTIF(H463:AL463,"LV/O")*4/8+COUNTIF(H463:AL463,"O/2")*4/8</f>
        <v>0</v>
      </c>
      <c r="AP463" s="45">
        <f>COUNTIF(H463:AL463,$AP$4)</f>
        <v>24</v>
      </c>
      <c r="AQ463" s="45">
        <f>COUNTIF(H463:AL463,$AQ$4)</f>
        <v>0</v>
      </c>
      <c r="AR463" s="45">
        <f>COUNTIF(H463:AL463,$AR$4)</f>
        <v>0</v>
      </c>
      <c r="AS463" s="45">
        <f>COUNTIF(H463:AL463,"B")+COUNTIF(H463:AL463,"LV/B")*4/8+COUNTIF(H463:AL463,"B/2")*4/8</f>
        <v>0</v>
      </c>
      <c r="AT463" s="45">
        <f>COUNTIF(H463:AL463,"BL")+COUNTIF(H463:AL463,"LV/BL")*4/8+COUNTIF(H463:AL463,"BL/2")*4/8</f>
        <v>0</v>
      </c>
      <c r="AU463" s="45">
        <f>COUNTIF(H463:AL463,$AU$4)</f>
        <v>0</v>
      </c>
      <c r="AV463" s="45">
        <f>COUNTIF(H463:AL463,$AV$4)</f>
        <v>0</v>
      </c>
      <c r="AW463" s="45">
        <f>COUNTIF(H463:AL463,$AW$4)</f>
        <v>5</v>
      </c>
      <c r="AX463" s="45">
        <f>COUNTIF(H463:AL463,$AX$4)</f>
        <v>0</v>
      </c>
      <c r="AY463" s="45">
        <f>COUNTIF(H463:AL463,$AY$4)</f>
        <v>0</v>
      </c>
      <c r="AZ463" s="45">
        <f>COUNTIF(H463:AL463,$AZ$4)</f>
        <v>0</v>
      </c>
      <c r="BA463" s="45">
        <f>COUNTIF(H463:AL463,$BA$4)</f>
        <v>0</v>
      </c>
      <c r="BB463" s="45">
        <f>COUNTIF(H463:AL463,$BB$4)</f>
        <v>0</v>
      </c>
      <c r="BC463" s="45">
        <f>COUNTIF(H463:AL463,$BC$4)</f>
        <v>0</v>
      </c>
      <c r="BD463" s="45">
        <f>COUNTIF(H463:AL463,$BD$4)</f>
        <v>0</v>
      </c>
      <c r="BE463" s="45">
        <f>COUNTIF(H463:AL463,$BE$4)</f>
        <v>0</v>
      </c>
      <c r="BF463" s="45">
        <f>COUNTIF(H463:AL463,$BF$4)</f>
        <v>0</v>
      </c>
      <c r="BG463" s="60" t="str">
        <f>VLOOKUP(B463,[2]Analyse!$A$2:$N$255,6,0)</f>
        <v>輪班休息</v>
      </c>
      <c r="BH463" s="60"/>
      <c r="BI463" s="54"/>
    </row>
    <row r="464" spans="1:61">
      <c r="A464" s="73"/>
      <c r="B464" s="29"/>
      <c r="C464" s="26"/>
      <c r="D464" s="30"/>
      <c r="E464" s="32"/>
      <c r="F464" s="28"/>
      <c r="G464" s="28"/>
      <c r="H464" s="49"/>
      <c r="I464" s="49"/>
      <c r="J464" s="49"/>
      <c r="K464" s="49"/>
      <c r="L464" s="49"/>
      <c r="M464" s="49"/>
      <c r="N464" s="18"/>
      <c r="O464" s="49"/>
      <c r="P464" s="49"/>
      <c r="Q464" s="49"/>
      <c r="R464" s="49"/>
      <c r="S464" s="49"/>
      <c r="T464" s="49"/>
      <c r="U464" s="18"/>
      <c r="V464" s="49"/>
      <c r="W464" s="49"/>
      <c r="X464" s="49"/>
      <c r="Y464" s="49"/>
      <c r="Z464" s="49"/>
      <c r="AA464" s="49"/>
      <c r="AB464" s="18"/>
      <c r="AC464" s="49"/>
      <c r="AD464" s="49"/>
      <c r="AE464" s="49"/>
      <c r="AF464" s="49"/>
      <c r="AG464" s="49"/>
      <c r="AH464" s="49"/>
      <c r="AI464" s="18"/>
      <c r="AJ464" s="68"/>
      <c r="AK464" s="68"/>
      <c r="AL464" s="68"/>
      <c r="AM464" s="46">
        <f>+SUM(H464:AL464)</f>
        <v>0</v>
      </c>
      <c r="AN464" s="46"/>
      <c r="AO464" s="46"/>
      <c r="AP464" s="48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54"/>
      <c r="BH464" s="60" t="str">
        <f>VLOOKUP(B463,[2]Analyse!$A$2:$N$255,5,0)</f>
        <v>GWSMT-DC</v>
      </c>
      <c r="BI464" s="54"/>
    </row>
    <row r="465" spans="1:61">
      <c r="A465" s="72">
        <v>231</v>
      </c>
      <c r="B465" s="29" t="s">
        <v>739</v>
      </c>
      <c r="C465" s="21" t="s">
        <v>36</v>
      </c>
      <c r="D465" s="21" t="s">
        <v>37</v>
      </c>
      <c r="E465" s="32">
        <v>44061</v>
      </c>
      <c r="F465" s="21" t="s">
        <v>722</v>
      </c>
      <c r="G465" s="22" t="s">
        <v>756</v>
      </c>
      <c r="H465" s="49" t="s">
        <v>848</v>
      </c>
      <c r="I465" s="49" t="s">
        <v>848</v>
      </c>
      <c r="J465" s="49" t="s">
        <v>848</v>
      </c>
      <c r="K465" s="49" t="s">
        <v>861</v>
      </c>
      <c r="L465" s="49" t="s">
        <v>870</v>
      </c>
      <c r="M465" s="49" t="s">
        <v>870</v>
      </c>
      <c r="N465" s="18" t="s">
        <v>875</v>
      </c>
      <c r="O465" s="49" t="s">
        <v>870</v>
      </c>
      <c r="P465" s="49" t="s">
        <v>878</v>
      </c>
      <c r="Q465" s="49" t="s">
        <v>878</v>
      </c>
      <c r="R465" s="49" t="s">
        <v>878</v>
      </c>
      <c r="S465" s="49" t="s">
        <v>878</v>
      </c>
      <c r="T465" s="49" t="s">
        <v>889</v>
      </c>
      <c r="U465" s="18" t="s">
        <v>896</v>
      </c>
      <c r="V465" s="49" t="s">
        <v>900</v>
      </c>
      <c r="W465" s="49" t="s">
        <v>900</v>
      </c>
      <c r="X465" s="49" t="s">
        <v>900</v>
      </c>
      <c r="Y465" s="49" t="s">
        <v>909</v>
      </c>
      <c r="Z465" s="49" t="s">
        <v>909</v>
      </c>
      <c r="AA465" s="49" t="s">
        <v>919</v>
      </c>
      <c r="AB465" s="18" t="s">
        <v>925</v>
      </c>
      <c r="AC465" s="49" t="s">
        <v>919</v>
      </c>
      <c r="AD465" s="49" t="s">
        <v>919</v>
      </c>
      <c r="AE465" s="49" t="s">
        <v>919</v>
      </c>
      <c r="AF465" s="49" t="s">
        <v>930</v>
      </c>
      <c r="AG465" s="49" t="s">
        <v>930</v>
      </c>
      <c r="AH465" s="49" t="s">
        <v>930</v>
      </c>
      <c r="AI465" s="18" t="s">
        <v>936</v>
      </c>
      <c r="AJ465" s="68" t="s">
        <v>941</v>
      </c>
      <c r="AK465" s="68"/>
      <c r="AL465" s="68"/>
      <c r="AM465" s="45">
        <f>ROUND(SUM(H465:AL465),2)</f>
        <v>0</v>
      </c>
      <c r="AN465" s="45">
        <f>COUNTIF(H465:AL465,"F")+COUNTIF(H465:AL465,"LV/F")*4/8+COUNTIF(H465:AL465,"F/2")*4/8</f>
        <v>0</v>
      </c>
      <c r="AO465" s="45">
        <f>COUNTIF(H465:AL465,"O")+COUNTIF(H465:AL465,"LV/O")*4/8+COUNTIF(H465:AL465,"O/2")*4/8</f>
        <v>0</v>
      </c>
      <c r="AP465" s="45">
        <f>COUNTIF(H465:AL465,$AP$4)</f>
        <v>25</v>
      </c>
      <c r="AQ465" s="45">
        <f>COUNTIF(H465:AL465,$AQ$4)</f>
        <v>0</v>
      </c>
      <c r="AR465" s="45">
        <f>COUNTIF(H465:AL465,$AR$4)</f>
        <v>0</v>
      </c>
      <c r="AS465" s="45">
        <f>COUNTIF(H465:AL465,"B")+COUNTIF(H465:AL465,"LV/B")*4/8+COUNTIF(H465:AL465,"B/2")*4/8</f>
        <v>0</v>
      </c>
      <c r="AT465" s="45">
        <f>COUNTIF(H465:AL465,"BL")+COUNTIF(H465:AL465,"LV/BL")*4/8+COUNTIF(H465:AL465,"BL/2")*4/8</f>
        <v>0</v>
      </c>
      <c r="AU465" s="45">
        <f>COUNTIF(H465:AL465,$AU$4)</f>
        <v>0</v>
      </c>
      <c r="AV465" s="45">
        <f>COUNTIF(H465:AL465,$AV$4)</f>
        <v>0</v>
      </c>
      <c r="AW465" s="45">
        <f>COUNTIF(H465:AL465,$AW$4)</f>
        <v>4</v>
      </c>
      <c r="AX465" s="45">
        <f>COUNTIF(H465:AL465,$AX$4)</f>
        <v>0</v>
      </c>
      <c r="AY465" s="45">
        <f>COUNTIF(H465:AL465,$AY$4)</f>
        <v>0</v>
      </c>
      <c r="AZ465" s="45">
        <f>COUNTIF(H465:AL465,$AZ$4)</f>
        <v>0</v>
      </c>
      <c r="BA465" s="45">
        <f>COUNTIF(H465:AL465,$BA$4)</f>
        <v>0</v>
      </c>
      <c r="BB465" s="45">
        <f>COUNTIF(H465:AL465,$BB$4)</f>
        <v>0</v>
      </c>
      <c r="BC465" s="45">
        <f>COUNTIF(H465:AL465,$BC$4)</f>
        <v>0</v>
      </c>
      <c r="BD465" s="45">
        <f>COUNTIF(H465:AL465,$BD$4)</f>
        <v>0</v>
      </c>
      <c r="BE465" s="45">
        <f>COUNTIF(H465:AL465,$BE$4)</f>
        <v>0</v>
      </c>
      <c r="BF465" s="45">
        <f>COUNTIF(H465:AL465,$BF$4)</f>
        <v>0</v>
      </c>
      <c r="BG465" s="60" t="str">
        <f>VLOOKUP(B465,[2]Analyse!$A$2:$N$255,6,0)</f>
        <v>正常</v>
      </c>
      <c r="BH465" s="60"/>
      <c r="BI465" s="54"/>
    </row>
    <row r="466" spans="1:61">
      <c r="A466" s="73"/>
      <c r="B466" s="29"/>
      <c r="C466" s="26"/>
      <c r="D466" s="30"/>
      <c r="E466" s="32"/>
      <c r="F466" s="28"/>
      <c r="G466" s="28"/>
      <c r="H466" s="49"/>
      <c r="I466" s="49"/>
      <c r="J466" s="49"/>
      <c r="K466" s="49"/>
      <c r="L466" s="49"/>
      <c r="M466" s="49"/>
      <c r="N466" s="18"/>
      <c r="O466" s="49"/>
      <c r="P466" s="49"/>
      <c r="Q466" s="49"/>
      <c r="R466" s="49"/>
      <c r="S466" s="49"/>
      <c r="T466" s="49"/>
      <c r="U466" s="18"/>
      <c r="V466" s="49"/>
      <c r="W466" s="49"/>
      <c r="X466" s="49"/>
      <c r="Y466" s="49"/>
      <c r="Z466" s="49"/>
      <c r="AA466" s="49"/>
      <c r="AB466" s="18"/>
      <c r="AC466" s="49"/>
      <c r="AD466" s="49"/>
      <c r="AE466" s="49"/>
      <c r="AF466" s="49"/>
      <c r="AG466" s="49"/>
      <c r="AH466" s="49"/>
      <c r="AI466" s="18"/>
      <c r="AJ466" s="68"/>
      <c r="AK466" s="68"/>
      <c r="AL466" s="68"/>
      <c r="AM466" s="46">
        <f>+SUM(H466:AL466)</f>
        <v>0</v>
      </c>
      <c r="AN466" s="46"/>
      <c r="AO466" s="46"/>
      <c r="AP466" s="48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54"/>
      <c r="BH466" s="60" t="str">
        <f>VLOOKUP(B465,[2]Analyse!$A$2:$N$255,5,0)</f>
        <v>GWSI-D</v>
      </c>
      <c r="BI466" s="54"/>
    </row>
    <row r="467" spans="1:61">
      <c r="A467" s="72">
        <v>232</v>
      </c>
      <c r="B467" s="29" t="s">
        <v>740</v>
      </c>
      <c r="C467" s="21" t="s">
        <v>36</v>
      </c>
      <c r="D467" s="21" t="s">
        <v>37</v>
      </c>
      <c r="E467" s="32">
        <v>44061</v>
      </c>
      <c r="F467" s="21" t="s">
        <v>723</v>
      </c>
      <c r="G467" s="22" t="s">
        <v>757</v>
      </c>
      <c r="H467" s="49" t="s">
        <v>848</v>
      </c>
      <c r="I467" s="49" t="s">
        <v>848</v>
      </c>
      <c r="J467" s="49" t="s">
        <v>855</v>
      </c>
      <c r="K467" s="49" t="s">
        <v>861</v>
      </c>
      <c r="L467" s="49" t="s">
        <v>870</v>
      </c>
      <c r="M467" s="49" t="s">
        <v>870</v>
      </c>
      <c r="N467" s="18" t="s">
        <v>870</v>
      </c>
      <c r="O467" s="49" t="s">
        <v>870</v>
      </c>
      <c r="P467" s="49" t="s">
        <v>878</v>
      </c>
      <c r="Q467" s="49" t="s">
        <v>884</v>
      </c>
      <c r="R467" s="49" t="s">
        <v>878</v>
      </c>
      <c r="S467" s="49" t="s">
        <v>878</v>
      </c>
      <c r="T467" s="49" t="s">
        <v>889</v>
      </c>
      <c r="U467" s="18" t="s">
        <v>889</v>
      </c>
      <c r="V467" s="49" t="s">
        <v>900</v>
      </c>
      <c r="W467" s="49" t="s">
        <v>900</v>
      </c>
      <c r="X467" s="49" t="s">
        <v>906</v>
      </c>
      <c r="Y467" s="49" t="s">
        <v>909</v>
      </c>
      <c r="Z467" s="49" t="s">
        <v>909</v>
      </c>
      <c r="AA467" s="49" t="s">
        <v>919</v>
      </c>
      <c r="AB467" s="18" t="s">
        <v>919</v>
      </c>
      <c r="AC467" s="49" t="s">
        <v>919</v>
      </c>
      <c r="AD467" s="49" t="s">
        <v>919</v>
      </c>
      <c r="AE467" s="49" t="s">
        <v>925</v>
      </c>
      <c r="AF467" s="49" t="s">
        <v>930</v>
      </c>
      <c r="AG467" s="49" t="s">
        <v>930</v>
      </c>
      <c r="AH467" s="49" t="s">
        <v>930</v>
      </c>
      <c r="AI467" s="18" t="s">
        <v>930</v>
      </c>
      <c r="AJ467" s="68" t="s">
        <v>941</v>
      </c>
      <c r="AK467" s="68"/>
      <c r="AL467" s="68"/>
      <c r="AM467" s="45">
        <f>ROUND(SUM(H467:AL467),2)</f>
        <v>0</v>
      </c>
      <c r="AN467" s="45">
        <f>COUNTIF(H467:AL467,"F")+COUNTIF(H467:AL467,"LV/F")*4/8+COUNTIF(H467:AL467,"F/2")*4/8</f>
        <v>0</v>
      </c>
      <c r="AO467" s="45">
        <f>COUNTIF(H467:AL467,"O")+COUNTIF(H467:AL467,"LV/O")*4/8+COUNTIF(H467:AL467,"O/2")*4/8</f>
        <v>0</v>
      </c>
      <c r="AP467" s="45">
        <f>COUNTIF(H467:AL467,$AP$4)</f>
        <v>25</v>
      </c>
      <c r="AQ467" s="45">
        <f>COUNTIF(H467:AL467,$AQ$4)</f>
        <v>0</v>
      </c>
      <c r="AR467" s="45">
        <f>COUNTIF(H467:AL467,$AR$4)</f>
        <v>0</v>
      </c>
      <c r="AS467" s="45">
        <f>COUNTIF(H467:AL467,"B")+COUNTIF(H467:AL467,"LV/B")*4/8+COUNTIF(H467:AL467,"B/2")*4/8</f>
        <v>0</v>
      </c>
      <c r="AT467" s="45">
        <f>COUNTIF(H467:AL467,"BL")+COUNTIF(H467:AL467,"LV/BL")*4/8+COUNTIF(H467:AL467,"BL/2")*4/8</f>
        <v>0</v>
      </c>
      <c r="AU467" s="45">
        <f>COUNTIF(H467:AL467,$AU$4)</f>
        <v>0</v>
      </c>
      <c r="AV467" s="45">
        <f>COUNTIF(H467:AL467,$AV$4)</f>
        <v>0</v>
      </c>
      <c r="AW467" s="45">
        <f>COUNTIF(H467:AL467,$AW$4)</f>
        <v>4</v>
      </c>
      <c r="AX467" s="45">
        <f>COUNTIF(H467:AL467,$AX$4)</f>
        <v>0</v>
      </c>
      <c r="AY467" s="45">
        <f>COUNTIF(H467:AL467,$AY$4)</f>
        <v>0</v>
      </c>
      <c r="AZ467" s="45">
        <f>COUNTIF(H467:AL467,$AZ$4)</f>
        <v>0</v>
      </c>
      <c r="BA467" s="45">
        <f>COUNTIF(H467:AL467,$BA$4)</f>
        <v>0</v>
      </c>
      <c r="BB467" s="45">
        <f>COUNTIF(H467:AL467,$BB$4)</f>
        <v>0</v>
      </c>
      <c r="BC467" s="45">
        <f>COUNTIF(H467:AL467,$BC$4)</f>
        <v>0</v>
      </c>
      <c r="BD467" s="45">
        <f>COUNTIF(H467:AL467,$BD$4)</f>
        <v>0</v>
      </c>
      <c r="BE467" s="45">
        <f>COUNTIF(H467:AL467,$BE$4)</f>
        <v>0</v>
      </c>
      <c r="BF467" s="45">
        <f>COUNTIF(H467:AL467,$BF$4)</f>
        <v>0</v>
      </c>
      <c r="BG467" s="60" t="str">
        <f>VLOOKUP(B467,[2]Analyse!$A$2:$N$255,6,0)</f>
        <v>正常</v>
      </c>
      <c r="BH467" s="60"/>
      <c r="BI467" s="54"/>
    </row>
    <row r="468" spans="1:61">
      <c r="A468" s="73"/>
      <c r="B468" s="29"/>
      <c r="C468" s="26"/>
      <c r="D468" s="30"/>
      <c r="E468" s="32"/>
      <c r="F468" s="28"/>
      <c r="G468" s="28"/>
      <c r="H468" s="49">
        <v>5.5</v>
      </c>
      <c r="I468" s="49">
        <v>5.5</v>
      </c>
      <c r="J468" s="49"/>
      <c r="K468" s="49">
        <v>5.5</v>
      </c>
      <c r="L468" s="49">
        <v>5.5</v>
      </c>
      <c r="M468" s="49">
        <v>5.5</v>
      </c>
      <c r="N468" s="18">
        <v>5.5</v>
      </c>
      <c r="O468" s="49">
        <v>5.5</v>
      </c>
      <c r="P468" s="49">
        <v>5.5</v>
      </c>
      <c r="Q468" s="49"/>
      <c r="R468" s="49">
        <v>5.5</v>
      </c>
      <c r="S468" s="49">
        <v>5.5</v>
      </c>
      <c r="T468" s="49">
        <v>5.5</v>
      </c>
      <c r="U468" s="18">
        <v>5.5</v>
      </c>
      <c r="V468" s="49">
        <v>5.5</v>
      </c>
      <c r="W468" s="49">
        <v>5.5</v>
      </c>
      <c r="X468" s="49"/>
      <c r="Y468" s="49">
        <v>5.5</v>
      </c>
      <c r="Z468" s="49">
        <v>5.5</v>
      </c>
      <c r="AA468" s="49">
        <v>5.5</v>
      </c>
      <c r="AB468" s="18">
        <v>5.5</v>
      </c>
      <c r="AC468" s="49">
        <v>5.5</v>
      </c>
      <c r="AD468" s="49">
        <v>5.5</v>
      </c>
      <c r="AE468" s="49"/>
      <c r="AF468" s="49">
        <v>5.5</v>
      </c>
      <c r="AG468" s="49">
        <v>5.5</v>
      </c>
      <c r="AH468" s="49">
        <v>5.5</v>
      </c>
      <c r="AI468" s="18">
        <v>5.5</v>
      </c>
      <c r="AJ468" s="68">
        <v>5.5</v>
      </c>
      <c r="AK468" s="68"/>
      <c r="AL468" s="68"/>
      <c r="AM468" s="46">
        <f>+SUM(H468:AL468)</f>
        <v>137.5</v>
      </c>
      <c r="AN468" s="46"/>
      <c r="AO468" s="46"/>
      <c r="AP468" s="48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54"/>
      <c r="BH468" s="60" t="str">
        <f>VLOOKUP(B467,[2]Analyse!$A$2:$N$255,5,0)</f>
        <v>N</v>
      </c>
      <c r="BI468" s="54"/>
    </row>
    <row r="469" spans="1:61">
      <c r="A469" s="72">
        <v>233</v>
      </c>
      <c r="B469" s="29" t="s">
        <v>741</v>
      </c>
      <c r="C469" s="21" t="s">
        <v>36</v>
      </c>
      <c r="D469" s="21" t="s">
        <v>37</v>
      </c>
      <c r="E469" s="32">
        <v>44061</v>
      </c>
      <c r="F469" s="21" t="s">
        <v>724</v>
      </c>
      <c r="G469" s="22" t="s">
        <v>758</v>
      </c>
      <c r="H469" s="49" t="s">
        <v>848</v>
      </c>
      <c r="I469" s="49" t="s">
        <v>855</v>
      </c>
      <c r="J469" s="49" t="s">
        <v>848</v>
      </c>
      <c r="K469" s="49" t="s">
        <v>861</v>
      </c>
      <c r="L469" s="49" t="s">
        <v>870</v>
      </c>
      <c r="M469" s="49" t="s">
        <v>870</v>
      </c>
      <c r="N469" s="18" t="s">
        <v>870</v>
      </c>
      <c r="O469" s="49" t="s">
        <v>870</v>
      </c>
      <c r="P469" s="49" t="s">
        <v>884</v>
      </c>
      <c r="Q469" s="49" t="s">
        <v>878</v>
      </c>
      <c r="R469" s="49" t="s">
        <v>878</v>
      </c>
      <c r="S469" s="49" t="s">
        <v>878</v>
      </c>
      <c r="T469" s="49" t="s">
        <v>889</v>
      </c>
      <c r="U469" s="18" t="s">
        <v>889</v>
      </c>
      <c r="V469" s="49" t="s">
        <v>900</v>
      </c>
      <c r="W469" s="49" t="s">
        <v>906</v>
      </c>
      <c r="X469" s="49" t="s">
        <v>900</v>
      </c>
      <c r="Y469" s="49" t="s">
        <v>909</v>
      </c>
      <c r="Z469" s="49" t="s">
        <v>909</v>
      </c>
      <c r="AA469" s="49" t="s">
        <v>919</v>
      </c>
      <c r="AB469" s="18" t="s">
        <v>919</v>
      </c>
      <c r="AC469" s="49" t="s">
        <v>919</v>
      </c>
      <c r="AD469" s="49" t="s">
        <v>925</v>
      </c>
      <c r="AE469" s="49" t="s">
        <v>919</v>
      </c>
      <c r="AF469" s="49" t="s">
        <v>930</v>
      </c>
      <c r="AG469" s="49" t="s">
        <v>930</v>
      </c>
      <c r="AH469" s="49" t="s">
        <v>930</v>
      </c>
      <c r="AI469" s="18" t="s">
        <v>930</v>
      </c>
      <c r="AJ469" s="68" t="s">
        <v>941</v>
      </c>
      <c r="AK469" s="68"/>
      <c r="AL469" s="68"/>
      <c r="AM469" s="45">
        <f>ROUND(SUM(H469:AL469),2)</f>
        <v>0</v>
      </c>
      <c r="AN469" s="45">
        <f>COUNTIF(H469:AL469,"F")+COUNTIF(H469:AL469,"LV/F")*4/8+COUNTIF(H469:AL469,"F/2")*4/8</f>
        <v>0</v>
      </c>
      <c r="AO469" s="45">
        <f>COUNTIF(H469:AL469,"O")+COUNTIF(H469:AL469,"LV/O")*4/8+COUNTIF(H469:AL469,"O/2")*4/8</f>
        <v>0</v>
      </c>
      <c r="AP469" s="45">
        <f>COUNTIF(H469:AL469,$AP$4)</f>
        <v>25</v>
      </c>
      <c r="AQ469" s="45">
        <f>COUNTIF(H469:AL469,$AQ$4)</f>
        <v>0</v>
      </c>
      <c r="AR469" s="45">
        <f>COUNTIF(H469:AL469,$AR$4)</f>
        <v>0</v>
      </c>
      <c r="AS469" s="45">
        <f>COUNTIF(H469:AL469,"B")+COUNTIF(H469:AL469,"LV/B")*4/8+COUNTIF(H469:AL469,"B/2")*4/8</f>
        <v>0</v>
      </c>
      <c r="AT469" s="45">
        <f>COUNTIF(H469:AL469,"BL")+COUNTIF(H469:AL469,"LV/BL")*4/8+COUNTIF(H469:AL469,"BL/2")*4/8</f>
        <v>0</v>
      </c>
      <c r="AU469" s="45">
        <f>COUNTIF(H469:AL469,$AU$4)</f>
        <v>0</v>
      </c>
      <c r="AV469" s="45">
        <f>COUNTIF(H469:AL469,$AV$4)</f>
        <v>0</v>
      </c>
      <c r="AW469" s="45">
        <f>COUNTIF(H469:AL469,$AW$4)</f>
        <v>4</v>
      </c>
      <c r="AX469" s="45">
        <f>COUNTIF(H469:AL469,$AX$4)</f>
        <v>0</v>
      </c>
      <c r="AY469" s="45">
        <f>COUNTIF(H469:AL469,$AY$4)</f>
        <v>0</v>
      </c>
      <c r="AZ469" s="45">
        <f>COUNTIF(H469:AL469,$AZ$4)</f>
        <v>0</v>
      </c>
      <c r="BA469" s="45">
        <f>COUNTIF(H469:AL469,$BA$4)</f>
        <v>0</v>
      </c>
      <c r="BB469" s="45">
        <f>COUNTIF(H469:AL469,$BB$4)</f>
        <v>0</v>
      </c>
      <c r="BC469" s="45">
        <f>COUNTIF(H469:AL469,$BC$4)</f>
        <v>0</v>
      </c>
      <c r="BD469" s="45">
        <f>COUNTIF(H469:AL469,$BD$4)</f>
        <v>0</v>
      </c>
      <c r="BE469" s="45">
        <f>COUNTIF(H469:AL469,$BE$4)</f>
        <v>0</v>
      </c>
      <c r="BF469" s="45">
        <f>COUNTIF(H469:AL469,$BF$4)</f>
        <v>0</v>
      </c>
      <c r="BG469" s="60" t="str">
        <f>VLOOKUP(B469,[2]Analyse!$A$2:$N$255,6,0)</f>
        <v>正常</v>
      </c>
      <c r="BH469" s="60"/>
      <c r="BI469" s="54"/>
    </row>
    <row r="470" spans="1:61">
      <c r="A470" s="73"/>
      <c r="B470" s="29"/>
      <c r="C470" s="26"/>
      <c r="D470" s="30"/>
      <c r="E470" s="32"/>
      <c r="F470" s="28"/>
      <c r="G470" s="28"/>
      <c r="H470" s="49"/>
      <c r="I470" s="49"/>
      <c r="J470" s="49"/>
      <c r="K470" s="49"/>
      <c r="L470" s="49"/>
      <c r="M470" s="49"/>
      <c r="N470" s="18"/>
      <c r="O470" s="49"/>
      <c r="P470" s="49"/>
      <c r="Q470" s="49"/>
      <c r="R470" s="49"/>
      <c r="S470" s="49"/>
      <c r="T470" s="49"/>
      <c r="U470" s="18"/>
      <c r="V470" s="49"/>
      <c r="W470" s="49"/>
      <c r="X470" s="49"/>
      <c r="Y470" s="49"/>
      <c r="Z470" s="49"/>
      <c r="AA470" s="49"/>
      <c r="AB470" s="18"/>
      <c r="AC470" s="49"/>
      <c r="AD470" s="49"/>
      <c r="AE470" s="49"/>
      <c r="AF470" s="49"/>
      <c r="AG470" s="49"/>
      <c r="AH470" s="49"/>
      <c r="AI470" s="18"/>
      <c r="AJ470" s="68"/>
      <c r="AK470" s="68"/>
      <c r="AL470" s="68"/>
      <c r="AM470" s="46">
        <f>+SUM(H470:AL470)</f>
        <v>0</v>
      </c>
      <c r="AN470" s="46"/>
      <c r="AO470" s="46"/>
      <c r="AP470" s="48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54"/>
      <c r="BH470" s="60" t="str">
        <f>VLOOKUP(B469,[2]Analyse!$A$2:$N$255,5,0)</f>
        <v>GWSI-D</v>
      </c>
      <c r="BI470" s="54"/>
    </row>
    <row r="471" spans="1:61">
      <c r="A471" s="72">
        <v>234</v>
      </c>
      <c r="B471" s="21" t="s">
        <v>742</v>
      </c>
      <c r="C471" s="21" t="s">
        <v>36</v>
      </c>
      <c r="D471" s="21" t="s">
        <v>37</v>
      </c>
      <c r="E471" s="32">
        <v>44061</v>
      </c>
      <c r="F471" s="21" t="s">
        <v>725</v>
      </c>
      <c r="G471" s="22" t="s">
        <v>759</v>
      </c>
      <c r="H471" s="49" t="s">
        <v>848</v>
      </c>
      <c r="I471" s="49" t="s">
        <v>848</v>
      </c>
      <c r="J471" s="49" t="s">
        <v>848</v>
      </c>
      <c r="K471" s="49" t="s">
        <v>867</v>
      </c>
      <c r="L471" s="49" t="s">
        <v>870</v>
      </c>
      <c r="M471" s="49" t="s">
        <v>870</v>
      </c>
      <c r="N471" s="18" t="s">
        <v>870</v>
      </c>
      <c r="O471" s="49" t="s">
        <v>870</v>
      </c>
      <c r="P471" s="49" t="s">
        <v>878</v>
      </c>
      <c r="Q471" s="49" t="s">
        <v>878</v>
      </c>
      <c r="R471" s="49" t="s">
        <v>884</v>
      </c>
      <c r="S471" s="49" t="s">
        <v>878</v>
      </c>
      <c r="T471" s="49" t="s">
        <v>889</v>
      </c>
      <c r="U471" s="18" t="s">
        <v>889</v>
      </c>
      <c r="V471" s="49" t="s">
        <v>900</v>
      </c>
      <c r="W471" s="49" t="s">
        <v>900</v>
      </c>
      <c r="X471" s="49" t="s">
        <v>900</v>
      </c>
      <c r="Y471" s="49" t="s">
        <v>914</v>
      </c>
      <c r="Z471" s="49" t="s">
        <v>909</v>
      </c>
      <c r="AA471" s="49" t="s">
        <v>919</v>
      </c>
      <c r="AB471" s="18" t="s">
        <v>919</v>
      </c>
      <c r="AC471" s="49" t="s">
        <v>919</v>
      </c>
      <c r="AD471" s="49" t="s">
        <v>919</v>
      </c>
      <c r="AE471" s="49" t="s">
        <v>919</v>
      </c>
      <c r="AF471" s="49" t="s">
        <v>936</v>
      </c>
      <c r="AG471" s="49" t="s">
        <v>930</v>
      </c>
      <c r="AH471" s="49" t="s">
        <v>930</v>
      </c>
      <c r="AI471" s="18" t="s">
        <v>930</v>
      </c>
      <c r="AJ471" s="68" t="s">
        <v>941</v>
      </c>
      <c r="AK471" s="68"/>
      <c r="AL471" s="68"/>
      <c r="AM471" s="45">
        <f>ROUND(SUM(H471:AL471),2)</f>
        <v>0</v>
      </c>
      <c r="AN471" s="45">
        <f>COUNTIF(H471:AL471,"F")+COUNTIF(H471:AL471,"LV/F")*4/8+COUNTIF(H471:AL471,"F/2")*4/8</f>
        <v>0</v>
      </c>
      <c r="AO471" s="45">
        <f>COUNTIF(H471:AL471,"O")+COUNTIF(H471:AL471,"LV/O")*4/8+COUNTIF(H471:AL471,"O/2")*4/8</f>
        <v>0</v>
      </c>
      <c r="AP471" s="45">
        <f>COUNTIF(H471:AL471,$AP$4)</f>
        <v>25</v>
      </c>
      <c r="AQ471" s="45">
        <f>COUNTIF(H471:AL471,$AQ$4)</f>
        <v>0</v>
      </c>
      <c r="AR471" s="45">
        <f>COUNTIF(H471:AL471,$AR$4)</f>
        <v>0</v>
      </c>
      <c r="AS471" s="45">
        <f>COUNTIF(H471:AL471,"B")+COUNTIF(H471:AL471,"LV/B")*4/8+COUNTIF(H471:AL471,"B/2")*4/8</f>
        <v>0</v>
      </c>
      <c r="AT471" s="45">
        <f>COUNTIF(H471:AL471,"BL")+COUNTIF(H471:AL471,"LV/BL")*4/8+COUNTIF(H471:AL471,"BL/2")*4/8</f>
        <v>0</v>
      </c>
      <c r="AU471" s="45">
        <f>COUNTIF(H471:AL471,$AU$4)</f>
        <v>0</v>
      </c>
      <c r="AV471" s="45">
        <f>COUNTIF(H471:AL471,$AV$4)</f>
        <v>0</v>
      </c>
      <c r="AW471" s="45">
        <f>COUNTIF(H471:AL471,$AW$4)</f>
        <v>4</v>
      </c>
      <c r="AX471" s="45">
        <f>COUNTIF(H471:AL471,$AX$4)</f>
        <v>0</v>
      </c>
      <c r="AY471" s="45">
        <f>COUNTIF(H471:AL471,$AY$4)</f>
        <v>0</v>
      </c>
      <c r="AZ471" s="45">
        <f>COUNTIF(H471:AL471,$AZ$4)</f>
        <v>0</v>
      </c>
      <c r="BA471" s="45">
        <f>COUNTIF(H471:AL471,$BA$4)</f>
        <v>0</v>
      </c>
      <c r="BB471" s="45">
        <f>COUNTIF(H471:AL471,$BB$4)</f>
        <v>0</v>
      </c>
      <c r="BC471" s="45">
        <f>COUNTIF(H471:AL471,$BC$4)</f>
        <v>0</v>
      </c>
      <c r="BD471" s="45">
        <f>COUNTIF(H471:AL471,$BD$4)</f>
        <v>0</v>
      </c>
      <c r="BE471" s="45">
        <f>COUNTIF(H471:AL471,$BE$4)</f>
        <v>0</v>
      </c>
      <c r="BF471" s="45">
        <f>COUNTIF(H471:AL471,$BF$4)</f>
        <v>0</v>
      </c>
      <c r="BG471" s="60" t="str">
        <f>VLOOKUP(B471,[2]Analyse!$A$2:$N$255,6,0)</f>
        <v>LV</v>
      </c>
      <c r="BH471" s="60"/>
      <c r="BI471" s="54"/>
    </row>
    <row r="472" spans="1:61">
      <c r="A472" s="73"/>
      <c r="B472" s="29"/>
      <c r="C472" s="26"/>
      <c r="D472" s="30"/>
      <c r="E472" s="32"/>
      <c r="F472" s="28"/>
      <c r="G472" s="28"/>
      <c r="H472" s="49"/>
      <c r="I472" s="49"/>
      <c r="J472" s="49"/>
      <c r="K472" s="49"/>
      <c r="L472" s="49"/>
      <c r="M472" s="49"/>
      <c r="N472" s="18"/>
      <c r="O472" s="49"/>
      <c r="P472" s="49"/>
      <c r="Q472" s="49"/>
      <c r="R472" s="49"/>
      <c r="S472" s="49"/>
      <c r="T472" s="49"/>
      <c r="U472" s="18"/>
      <c r="V472" s="49"/>
      <c r="W472" s="49"/>
      <c r="X472" s="49"/>
      <c r="Y472" s="49"/>
      <c r="Z472" s="49"/>
      <c r="AA472" s="49"/>
      <c r="AB472" s="18"/>
      <c r="AC472" s="49"/>
      <c r="AD472" s="49"/>
      <c r="AE472" s="49"/>
      <c r="AF472" s="49"/>
      <c r="AG472" s="49"/>
      <c r="AH472" s="49"/>
      <c r="AI472" s="18"/>
      <c r="AJ472" s="68"/>
      <c r="AK472" s="68"/>
      <c r="AL472" s="68"/>
      <c r="AM472" s="46">
        <f>+SUM(H472:AL472)</f>
        <v>0</v>
      </c>
      <c r="AN472" s="46"/>
      <c r="AO472" s="46"/>
      <c r="AP472" s="48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54"/>
      <c r="BH472" s="60" t="str">
        <f>VLOOKUP(B471,[2]Analyse!$A$2:$N$255,5,0)</f>
        <v>GWSI-D</v>
      </c>
      <c r="BI472" s="54"/>
    </row>
    <row r="473" spans="1:61">
      <c r="A473" s="72">
        <v>235</v>
      </c>
      <c r="B473" s="21" t="s">
        <v>743</v>
      </c>
      <c r="C473" s="21" t="s">
        <v>36</v>
      </c>
      <c r="D473" s="21" t="s">
        <v>37</v>
      </c>
      <c r="E473" s="32">
        <v>44061</v>
      </c>
      <c r="F473" s="21" t="s">
        <v>726</v>
      </c>
      <c r="G473" s="22" t="s">
        <v>760</v>
      </c>
      <c r="H473" s="49" t="s">
        <v>855</v>
      </c>
      <c r="I473" s="49" t="s">
        <v>848</v>
      </c>
      <c r="J473" s="49" t="s">
        <v>848</v>
      </c>
      <c r="K473" s="49" t="s">
        <v>861</v>
      </c>
      <c r="L473" s="49" t="s">
        <v>870</v>
      </c>
      <c r="M473" s="49" t="s">
        <v>870</v>
      </c>
      <c r="N473" s="18" t="s">
        <v>870</v>
      </c>
      <c r="O473" s="49" t="s">
        <v>875</v>
      </c>
      <c r="P473" s="49" t="s">
        <v>878</v>
      </c>
      <c r="Q473" s="49" t="s">
        <v>878</v>
      </c>
      <c r="R473" s="49" t="s">
        <v>878</v>
      </c>
      <c r="S473" s="49" t="s">
        <v>878</v>
      </c>
      <c r="T473" s="49" t="s">
        <v>889</v>
      </c>
      <c r="U473" s="18" t="s">
        <v>889</v>
      </c>
      <c r="V473" s="49" t="s">
        <v>906</v>
      </c>
      <c r="W473" s="49" t="s">
        <v>900</v>
      </c>
      <c r="X473" s="49" t="s">
        <v>900</v>
      </c>
      <c r="Y473" s="49" t="s">
        <v>909</v>
      </c>
      <c r="Z473" s="49" t="s">
        <v>909</v>
      </c>
      <c r="AA473" s="49" t="s">
        <v>919</v>
      </c>
      <c r="AB473" s="18" t="s">
        <v>919</v>
      </c>
      <c r="AC473" s="49" t="s">
        <v>925</v>
      </c>
      <c r="AD473" s="49" t="s">
        <v>919</v>
      </c>
      <c r="AE473" s="49" t="s">
        <v>920</v>
      </c>
      <c r="AF473" s="49" t="s">
        <v>930</v>
      </c>
      <c r="AG473" s="49" t="s">
        <v>930</v>
      </c>
      <c r="AH473" s="49" t="s">
        <v>930</v>
      </c>
      <c r="AI473" s="18" t="s">
        <v>930</v>
      </c>
      <c r="AJ473" s="68" t="s">
        <v>948</v>
      </c>
      <c r="AK473" s="68"/>
      <c r="AL473" s="68"/>
      <c r="AM473" s="45">
        <f>ROUND(SUM(H473:AL473),2)</f>
        <v>0</v>
      </c>
      <c r="AN473" s="45">
        <f>COUNTIF(H473:AL473,"F")+COUNTIF(H473:AL473,"LV/F")*4/8+COUNTIF(H473:AL473,"F/2")*4/8</f>
        <v>1</v>
      </c>
      <c r="AO473" s="45">
        <f>COUNTIF(H473:AL473,"O")+COUNTIF(H473:AL473,"LV/O")*4/8+COUNTIF(H473:AL473,"O/2")*4/8</f>
        <v>0</v>
      </c>
      <c r="AP473" s="45">
        <f>COUNTIF(H473:AL473,$AP$4)</f>
        <v>23</v>
      </c>
      <c r="AQ473" s="45">
        <f>COUNTIF(H473:AL473,$AQ$4)</f>
        <v>0</v>
      </c>
      <c r="AR473" s="45">
        <f>COUNTIF(H473:AL473,$AR$4)</f>
        <v>0</v>
      </c>
      <c r="AS473" s="45">
        <f>COUNTIF(H473:AL473,"B")+COUNTIF(H473:AL473,"LV/B")*4/8+COUNTIF(H473:AL473,"B/2")*4/8</f>
        <v>0</v>
      </c>
      <c r="AT473" s="45">
        <f>COUNTIF(H473:AL473,"BL")+COUNTIF(H473:AL473,"LV/BL")*4/8+COUNTIF(H473:AL473,"BL/2")*4/8</f>
        <v>0</v>
      </c>
      <c r="AU473" s="45">
        <f>COUNTIF(H473:AL473,$AU$4)</f>
        <v>0</v>
      </c>
      <c r="AV473" s="45">
        <f>COUNTIF(H473:AL473,$AV$4)</f>
        <v>0</v>
      </c>
      <c r="AW473" s="45">
        <f>COUNTIF(H473:AL473,$AW$4)</f>
        <v>5</v>
      </c>
      <c r="AX473" s="45">
        <f>COUNTIF(H473:AL473,$AX$4)</f>
        <v>0</v>
      </c>
      <c r="AY473" s="45">
        <f>COUNTIF(H473:AL473,$AY$4)</f>
        <v>0</v>
      </c>
      <c r="AZ473" s="45">
        <f>COUNTIF(H473:AL473,$AZ$4)</f>
        <v>0</v>
      </c>
      <c r="BA473" s="45">
        <f>COUNTIF(H473:AL473,$BA$4)</f>
        <v>0</v>
      </c>
      <c r="BB473" s="45">
        <f>COUNTIF(H473:AL473,$BB$4)</f>
        <v>0</v>
      </c>
      <c r="BC473" s="45">
        <f>COUNTIF(H473:AL473,$BC$4)</f>
        <v>0</v>
      </c>
      <c r="BD473" s="45">
        <f>COUNTIF(H473:AL473,$BD$4)</f>
        <v>0</v>
      </c>
      <c r="BE473" s="45">
        <f>COUNTIF(H473:AL473,$BE$4)</f>
        <v>0</v>
      </c>
      <c r="BF473" s="45">
        <f>COUNTIF(H473:AL473,$BF$4)</f>
        <v>0</v>
      </c>
      <c r="BG473" s="60" t="str">
        <f>VLOOKUP(B473,[2]Analyse!$A$2:$N$255,6,0)</f>
        <v>輪班休息</v>
      </c>
      <c r="BH473" s="60"/>
      <c r="BI473" s="54"/>
    </row>
    <row r="474" spans="1:61">
      <c r="A474" s="73"/>
      <c r="B474" s="29"/>
      <c r="C474" s="26"/>
      <c r="D474" s="30"/>
      <c r="E474" s="32"/>
      <c r="F474" s="28"/>
      <c r="G474" s="28"/>
      <c r="H474" s="49"/>
      <c r="I474" s="49"/>
      <c r="J474" s="49"/>
      <c r="K474" s="49"/>
      <c r="L474" s="49"/>
      <c r="M474" s="49"/>
      <c r="N474" s="18"/>
      <c r="O474" s="49"/>
      <c r="P474" s="49"/>
      <c r="Q474" s="49"/>
      <c r="R474" s="49"/>
      <c r="S474" s="49"/>
      <c r="T474" s="49"/>
      <c r="U474" s="18"/>
      <c r="V474" s="49"/>
      <c r="W474" s="49"/>
      <c r="X474" s="49"/>
      <c r="Y474" s="49"/>
      <c r="Z474" s="49"/>
      <c r="AA474" s="49"/>
      <c r="AB474" s="18"/>
      <c r="AC474" s="49"/>
      <c r="AD474" s="49"/>
      <c r="AE474" s="49"/>
      <c r="AF474" s="49"/>
      <c r="AG474" s="49"/>
      <c r="AH474" s="49"/>
      <c r="AI474" s="18"/>
      <c r="AJ474" s="68"/>
      <c r="AK474" s="68"/>
      <c r="AL474" s="68"/>
      <c r="AM474" s="46">
        <f>+SUM(H474:AL474)</f>
        <v>0</v>
      </c>
      <c r="AN474" s="46"/>
      <c r="AO474" s="46"/>
      <c r="AP474" s="48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54"/>
      <c r="BH474" s="60" t="str">
        <f>VLOOKUP(B473,[2]Analyse!$A$2:$N$255,5,0)</f>
        <v>GWSI-D</v>
      </c>
      <c r="BI474" s="54"/>
    </row>
    <row r="475" spans="1:61">
      <c r="A475" s="72">
        <v>236</v>
      </c>
      <c r="B475" s="21" t="s">
        <v>744</v>
      </c>
      <c r="C475" s="21" t="s">
        <v>36</v>
      </c>
      <c r="D475" s="21" t="s">
        <v>37</v>
      </c>
      <c r="E475" s="32">
        <v>44061</v>
      </c>
      <c r="F475" s="21" t="s">
        <v>727</v>
      </c>
      <c r="G475" s="22" t="s">
        <v>761</v>
      </c>
      <c r="H475" s="49" t="s">
        <v>855</v>
      </c>
      <c r="I475" s="49" t="s">
        <v>848</v>
      </c>
      <c r="J475" s="49" t="s">
        <v>848</v>
      </c>
      <c r="K475" s="49" t="s">
        <v>861</v>
      </c>
      <c r="L475" s="49" t="s">
        <v>870</v>
      </c>
      <c r="M475" s="49" t="s">
        <v>870</v>
      </c>
      <c r="N475" s="18" t="s">
        <v>870</v>
      </c>
      <c r="O475" s="49" t="s">
        <v>875</v>
      </c>
      <c r="P475" s="49" t="s">
        <v>878</v>
      </c>
      <c r="Q475" s="49" t="s">
        <v>878</v>
      </c>
      <c r="R475" s="49" t="s">
        <v>878</v>
      </c>
      <c r="S475" s="49" t="s">
        <v>878</v>
      </c>
      <c r="T475" s="49" t="s">
        <v>889</v>
      </c>
      <c r="U475" s="18" t="s">
        <v>889</v>
      </c>
      <c r="V475" s="49" t="s">
        <v>906</v>
      </c>
      <c r="W475" s="49" t="s">
        <v>900</v>
      </c>
      <c r="X475" s="49" t="s">
        <v>900</v>
      </c>
      <c r="Y475" s="49" t="s">
        <v>909</v>
      </c>
      <c r="Z475" s="49" t="s">
        <v>909</v>
      </c>
      <c r="AA475" s="49" t="s">
        <v>919</v>
      </c>
      <c r="AB475" s="18" t="s">
        <v>919</v>
      </c>
      <c r="AC475" s="49" t="s">
        <v>925</v>
      </c>
      <c r="AD475" s="49" t="s">
        <v>920</v>
      </c>
      <c r="AE475" s="49" t="s">
        <v>919</v>
      </c>
      <c r="AF475" s="49" t="s">
        <v>930</v>
      </c>
      <c r="AG475" s="49" t="s">
        <v>930</v>
      </c>
      <c r="AH475" s="49" t="s">
        <v>930</v>
      </c>
      <c r="AI475" s="18" t="s">
        <v>930</v>
      </c>
      <c r="AJ475" s="68" t="s">
        <v>948</v>
      </c>
      <c r="AK475" s="68"/>
      <c r="AL475" s="68"/>
      <c r="AM475" s="45">
        <f>ROUND(SUM(H475:AL475),2)</f>
        <v>0</v>
      </c>
      <c r="AN475" s="45">
        <f>COUNTIF(H475:AL475,"F")+COUNTIF(H475:AL475,"LV/F")*4/8+COUNTIF(H475:AL475,"F/2")*4/8</f>
        <v>1</v>
      </c>
      <c r="AO475" s="45">
        <f>COUNTIF(H475:AL475,"O")+COUNTIF(H475:AL475,"LV/O")*4/8+COUNTIF(H475:AL475,"O/2")*4/8</f>
        <v>0</v>
      </c>
      <c r="AP475" s="45">
        <f>COUNTIF(H475:AL475,$AP$4)</f>
        <v>23</v>
      </c>
      <c r="AQ475" s="45">
        <f>COUNTIF(H475:AL475,$AQ$4)</f>
        <v>0</v>
      </c>
      <c r="AR475" s="45">
        <f>COUNTIF(H475:AL475,$AR$4)</f>
        <v>0</v>
      </c>
      <c r="AS475" s="45">
        <f>COUNTIF(H475:AL475,"B")+COUNTIF(H475:AL475,"LV/B")*4/8+COUNTIF(H475:AL475,"B/2")*4/8</f>
        <v>0</v>
      </c>
      <c r="AT475" s="45">
        <f>COUNTIF(H475:AL475,"BL")+COUNTIF(H475:AL475,"LV/BL")*4/8+COUNTIF(H475:AL475,"BL/2")*4/8</f>
        <v>0</v>
      </c>
      <c r="AU475" s="45">
        <f>COUNTIF(H475:AL475,$AU$4)</f>
        <v>0</v>
      </c>
      <c r="AV475" s="45">
        <f>COUNTIF(H475:AL475,$AV$4)</f>
        <v>0</v>
      </c>
      <c r="AW475" s="45">
        <f>COUNTIF(H475:AL475,$AW$4)</f>
        <v>5</v>
      </c>
      <c r="AX475" s="45">
        <f>COUNTIF(H475:AL475,$AX$4)</f>
        <v>0</v>
      </c>
      <c r="AY475" s="45">
        <f>COUNTIF(H475:AL475,$AY$4)</f>
        <v>0</v>
      </c>
      <c r="AZ475" s="45">
        <f>COUNTIF(H475:AL475,$AZ$4)</f>
        <v>0</v>
      </c>
      <c r="BA475" s="45">
        <f>COUNTIF(H475:AL475,$BA$4)</f>
        <v>0</v>
      </c>
      <c r="BB475" s="45">
        <f>COUNTIF(H475:AL475,$BB$4)</f>
        <v>0</v>
      </c>
      <c r="BC475" s="45">
        <f>COUNTIF(H475:AL475,$BC$4)</f>
        <v>0</v>
      </c>
      <c r="BD475" s="45">
        <f>COUNTIF(H475:AL475,$BD$4)</f>
        <v>0</v>
      </c>
      <c r="BE475" s="45">
        <f>COUNTIF(H475:AL475,$BE$4)</f>
        <v>0</v>
      </c>
      <c r="BF475" s="45">
        <f>COUNTIF(H475:AL475,$BF$4)</f>
        <v>0</v>
      </c>
      <c r="BG475" s="60" t="str">
        <f>VLOOKUP(B475,[2]Analyse!$A$2:$N$255,6,0)</f>
        <v>輪班休息</v>
      </c>
      <c r="BH475" s="60"/>
      <c r="BI475" s="54"/>
    </row>
    <row r="476" spans="1:61">
      <c r="A476" s="73"/>
      <c r="B476" s="29"/>
      <c r="C476" s="26"/>
      <c r="D476" s="30"/>
      <c r="E476" s="32"/>
      <c r="F476" s="28"/>
      <c r="G476" s="28"/>
      <c r="H476" s="49"/>
      <c r="I476" s="49">
        <v>5.5</v>
      </c>
      <c r="J476" s="49">
        <v>5.5</v>
      </c>
      <c r="K476" s="49">
        <v>5.5</v>
      </c>
      <c r="L476" s="49">
        <v>5.5</v>
      </c>
      <c r="M476" s="49">
        <v>5.5</v>
      </c>
      <c r="N476" s="18">
        <v>5.5</v>
      </c>
      <c r="O476" s="49"/>
      <c r="P476" s="49">
        <v>5.5</v>
      </c>
      <c r="Q476" s="49">
        <v>5.5</v>
      </c>
      <c r="R476" s="49">
        <v>5.5</v>
      </c>
      <c r="S476" s="49">
        <v>5.5</v>
      </c>
      <c r="T476" s="49">
        <v>5.5</v>
      </c>
      <c r="U476" s="18">
        <v>5.5</v>
      </c>
      <c r="V476" s="49"/>
      <c r="W476" s="49">
        <v>5.5</v>
      </c>
      <c r="X476" s="49">
        <v>5.5</v>
      </c>
      <c r="Y476" s="49">
        <v>5.5</v>
      </c>
      <c r="Z476" s="49">
        <v>5.5</v>
      </c>
      <c r="AA476" s="49">
        <v>5.5</v>
      </c>
      <c r="AB476" s="18">
        <v>5.5</v>
      </c>
      <c r="AC476" s="49"/>
      <c r="AD476" s="49"/>
      <c r="AE476" s="49">
        <v>5.5</v>
      </c>
      <c r="AF476" s="49">
        <v>5.5</v>
      </c>
      <c r="AG476" s="49">
        <v>5.5</v>
      </c>
      <c r="AH476" s="49">
        <v>5.5</v>
      </c>
      <c r="AI476" s="18">
        <v>5.5</v>
      </c>
      <c r="AJ476" s="68"/>
      <c r="AK476" s="68"/>
      <c r="AL476" s="68"/>
      <c r="AM476" s="46">
        <f>+SUM(H476:AL476)</f>
        <v>126.5</v>
      </c>
      <c r="AN476" s="46"/>
      <c r="AO476" s="46"/>
      <c r="AP476" s="48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54"/>
      <c r="BH476" s="60" t="str">
        <f>VLOOKUP(B475,[2]Analyse!$A$2:$N$255,5,0)</f>
        <v>GWSI-N</v>
      </c>
      <c r="BI476" s="54"/>
    </row>
    <row r="477" spans="1:61">
      <c r="A477" s="72">
        <v>237</v>
      </c>
      <c r="B477" s="21" t="s">
        <v>745</v>
      </c>
      <c r="C477" s="21" t="s">
        <v>36</v>
      </c>
      <c r="D477" s="21" t="s">
        <v>37</v>
      </c>
      <c r="E477" s="32">
        <v>44061</v>
      </c>
      <c r="F477" s="21" t="s">
        <v>728</v>
      </c>
      <c r="G477" s="22" t="s">
        <v>762</v>
      </c>
      <c r="H477" s="49" t="s">
        <v>848</v>
      </c>
      <c r="I477" s="49" t="s">
        <v>848</v>
      </c>
      <c r="J477" s="49" t="s">
        <v>848</v>
      </c>
      <c r="K477" s="49" t="s">
        <v>867</v>
      </c>
      <c r="L477" s="49" t="s">
        <v>870</v>
      </c>
      <c r="M477" s="49" t="s">
        <v>870</v>
      </c>
      <c r="N477" s="18" t="s">
        <v>870</v>
      </c>
      <c r="O477" s="49" t="s">
        <v>870</v>
      </c>
      <c r="P477" s="49" t="s">
        <v>878</v>
      </c>
      <c r="Q477" s="49" t="s">
        <v>878</v>
      </c>
      <c r="R477" s="49" t="s">
        <v>884</v>
      </c>
      <c r="S477" s="49" t="s">
        <v>878</v>
      </c>
      <c r="T477" s="49" t="s">
        <v>889</v>
      </c>
      <c r="U477" s="18" t="s">
        <v>889</v>
      </c>
      <c r="V477" s="49" t="s">
        <v>900</v>
      </c>
      <c r="W477" s="49" t="s">
        <v>899</v>
      </c>
      <c r="X477" s="49" t="s">
        <v>900</v>
      </c>
      <c r="Y477" s="49" t="s">
        <v>914</v>
      </c>
      <c r="Z477" s="49" t="s">
        <v>909</v>
      </c>
      <c r="AA477" s="49" t="s">
        <v>919</v>
      </c>
      <c r="AB477" s="18" t="s">
        <v>928</v>
      </c>
      <c r="AC477" s="49" t="s">
        <v>919</v>
      </c>
      <c r="AD477" s="49" t="s">
        <v>919</v>
      </c>
      <c r="AE477" s="49" t="s">
        <v>919</v>
      </c>
      <c r="AF477" s="49" t="s">
        <v>936</v>
      </c>
      <c r="AG477" s="49" t="s">
        <v>930</v>
      </c>
      <c r="AH477" s="49" t="s">
        <v>930</v>
      </c>
      <c r="AI477" s="18" t="s">
        <v>930</v>
      </c>
      <c r="AJ477" s="68" t="s">
        <v>941</v>
      </c>
      <c r="AK477" s="68"/>
      <c r="AL477" s="68"/>
      <c r="AM477" s="45">
        <f>ROUND(SUM(H477:AL477),2)</f>
        <v>0</v>
      </c>
      <c r="AN477" s="45">
        <f>COUNTIF(H477:AL477,"F")+COUNTIF(H477:AL477,"LV/F")*4/8+COUNTIF(H477:AL477,"F/2")*4/8</f>
        <v>0.5</v>
      </c>
      <c r="AO477" s="45">
        <f>COUNTIF(H477:AL477,"O")+COUNTIF(H477:AL477,"LV/O")*4/8+COUNTIF(H477:AL477,"O/2")*4/8</f>
        <v>0</v>
      </c>
      <c r="AP477" s="45">
        <f>COUNTIF(H477:AL477,$AP$4)+4/8</f>
        <v>23.5</v>
      </c>
      <c r="AQ477" s="45">
        <f>COUNTIF(H477:AL477,$AQ$4)</f>
        <v>1</v>
      </c>
      <c r="AR477" s="45">
        <f>COUNTIF(H477:AL477,$AR$4)</f>
        <v>0</v>
      </c>
      <c r="AS477" s="45">
        <f>COUNTIF(H477:AL477,"B")+COUNTIF(H477:AL477,"LV/B")*4/8+COUNTIF(H477:AL477,"B/2")*4/8</f>
        <v>0</v>
      </c>
      <c r="AT477" s="45">
        <f>COUNTIF(H477:AL477,"BL")+COUNTIF(H477:AL477,"LV/BL")*4/8+COUNTIF(H477:AL477,"BL/2")*4/8</f>
        <v>0</v>
      </c>
      <c r="AU477" s="45">
        <f>COUNTIF(H477:AL477,$AU$4)</f>
        <v>0</v>
      </c>
      <c r="AV477" s="45">
        <f>COUNTIF(H477:AL477,$AV$4)</f>
        <v>0</v>
      </c>
      <c r="AW477" s="45">
        <f>COUNTIF(H477:AL477,$AW$4)</f>
        <v>4</v>
      </c>
      <c r="AX477" s="45">
        <f>COUNTIF(H477:AL477,$AX$4)</f>
        <v>0</v>
      </c>
      <c r="AY477" s="45">
        <f>COUNTIF(H477:AL477,$AY$4)</f>
        <v>0</v>
      </c>
      <c r="AZ477" s="45">
        <f>COUNTIF(H477:AL477,$AZ$4)</f>
        <v>0</v>
      </c>
      <c r="BA477" s="45">
        <f>COUNTIF(H477:AL477,$BA$4)</f>
        <v>0</v>
      </c>
      <c r="BB477" s="45">
        <f>COUNTIF(H477:AL477,$BB$4)</f>
        <v>0</v>
      </c>
      <c r="BC477" s="45">
        <f>COUNTIF(H477:AL477,$BC$4)</f>
        <v>0</v>
      </c>
      <c r="BD477" s="45">
        <f>COUNTIF(H477:AL477,$BD$4)</f>
        <v>0</v>
      </c>
      <c r="BE477" s="45">
        <f>COUNTIF(H477:AL477,$BE$4)</f>
        <v>0</v>
      </c>
      <c r="BF477" s="45">
        <f>COUNTIF(H477:AL477,$BF$4)</f>
        <v>0</v>
      </c>
      <c r="BG477" s="60" t="str">
        <f>VLOOKUP(B477,[2]Analyse!$A$2:$N$255,6,0)</f>
        <v>正常</v>
      </c>
      <c r="BH477" s="60"/>
      <c r="BI477" s="54"/>
    </row>
    <row r="478" spans="1:61">
      <c r="A478" s="73"/>
      <c r="B478" s="29"/>
      <c r="C478" s="26"/>
      <c r="D478" s="30"/>
      <c r="E478" s="32"/>
      <c r="F478" s="28"/>
      <c r="G478" s="28"/>
      <c r="H478" s="49"/>
      <c r="I478" s="49"/>
      <c r="J478" s="49"/>
      <c r="K478" s="49"/>
      <c r="L478" s="49"/>
      <c r="M478" s="49"/>
      <c r="N478" s="18"/>
      <c r="O478" s="49"/>
      <c r="P478" s="49"/>
      <c r="Q478" s="49"/>
      <c r="R478" s="49"/>
      <c r="S478" s="49"/>
      <c r="T478" s="49"/>
      <c r="U478" s="18"/>
      <c r="V478" s="49"/>
      <c r="W478" s="49"/>
      <c r="X478" s="49"/>
      <c r="Y478" s="49"/>
      <c r="Z478" s="49"/>
      <c r="AA478" s="49"/>
      <c r="AB478" s="18"/>
      <c r="AC478" s="49"/>
      <c r="AD478" s="49"/>
      <c r="AE478" s="49"/>
      <c r="AF478" s="49"/>
      <c r="AG478" s="49"/>
      <c r="AH478" s="49"/>
      <c r="AI478" s="18"/>
      <c r="AJ478" s="68"/>
      <c r="AK478" s="68"/>
      <c r="AL478" s="68"/>
      <c r="AM478" s="46">
        <f>+SUM(H478:AL478)</f>
        <v>0</v>
      </c>
      <c r="AN478" s="46"/>
      <c r="AO478" s="46"/>
      <c r="AP478" s="48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54"/>
      <c r="BH478" s="60" t="str">
        <f>VLOOKUP(B477,[2]Analyse!$A$2:$N$255,5,0)</f>
        <v>GWSI-D</v>
      </c>
      <c r="BI478" s="54"/>
    </row>
    <row r="479" spans="1:61">
      <c r="A479" s="72">
        <v>238</v>
      </c>
      <c r="B479" s="21" t="s">
        <v>797</v>
      </c>
      <c r="C479" s="21" t="s">
        <v>36</v>
      </c>
      <c r="D479" s="21" t="s">
        <v>37</v>
      </c>
      <c r="E479" s="32">
        <v>44061</v>
      </c>
      <c r="F479" s="21" t="s">
        <v>729</v>
      </c>
      <c r="G479" s="22" t="s">
        <v>763</v>
      </c>
      <c r="H479" s="49" t="s">
        <v>849</v>
      </c>
      <c r="I479" s="49" t="s">
        <v>857</v>
      </c>
      <c r="J479" s="49" t="s">
        <v>857</v>
      </c>
      <c r="K479" s="49" t="s">
        <v>864</v>
      </c>
      <c r="L479" s="49" t="s">
        <v>875</v>
      </c>
      <c r="M479" s="49" t="s">
        <v>870</v>
      </c>
      <c r="N479" s="18" t="s">
        <v>870</v>
      </c>
      <c r="O479" s="49" t="s">
        <v>870</v>
      </c>
      <c r="P479" s="49" t="s">
        <v>878</v>
      </c>
      <c r="Q479" s="49" t="s">
        <v>878</v>
      </c>
      <c r="R479" s="49" t="s">
        <v>884</v>
      </c>
      <c r="S479" s="49" t="s">
        <v>887</v>
      </c>
      <c r="T479" s="49" t="s">
        <v>889</v>
      </c>
      <c r="U479" s="18" t="s">
        <v>889</v>
      </c>
      <c r="V479" s="49" t="s">
        <v>900</v>
      </c>
      <c r="W479" s="49" t="s">
        <v>900</v>
      </c>
      <c r="X479" s="49" t="s">
        <v>900</v>
      </c>
      <c r="Y479" s="49" t="s">
        <v>914</v>
      </c>
      <c r="Z479" s="49" t="s">
        <v>909</v>
      </c>
      <c r="AA479" s="49" t="s">
        <v>919</v>
      </c>
      <c r="AB479" s="18" t="s">
        <v>919</v>
      </c>
      <c r="AC479" s="49" t="s">
        <v>919</v>
      </c>
      <c r="AD479" s="49" t="s">
        <v>919</v>
      </c>
      <c r="AE479" s="49" t="s">
        <v>919</v>
      </c>
      <c r="AF479" s="49" t="s">
        <v>936</v>
      </c>
      <c r="AG479" s="49" t="s">
        <v>930</v>
      </c>
      <c r="AH479" s="49" t="s">
        <v>930</v>
      </c>
      <c r="AI479" s="18" t="s">
        <v>931</v>
      </c>
      <c r="AJ479" s="68" t="s">
        <v>941</v>
      </c>
      <c r="AK479" s="68"/>
      <c r="AL479" s="68"/>
      <c r="AM479" s="45">
        <f>ROUND(SUM(H479:AL479),2)</f>
        <v>0</v>
      </c>
      <c r="AN479" s="45">
        <f>COUNTIF(H479:AL479,"F")+COUNTIF(H479:AL479,"LV/F")*4/8+COUNTIF(H479:AL479,"F/2")*4/8</f>
        <v>1.5</v>
      </c>
      <c r="AO479" s="45">
        <f>COUNTIF(H479:AL479,"O")+COUNTIF(H479:AL479,"LV/O")*4/8+COUNTIF(H479:AL479,"O/2")*4/8</f>
        <v>0</v>
      </c>
      <c r="AP479" s="45">
        <f>COUNTIF(H479:AL479,$AP$4)+4/8</f>
        <v>19.5</v>
      </c>
      <c r="AQ479" s="45">
        <f>COUNTIF(H479:AL479,$AQ$4)</f>
        <v>0</v>
      </c>
      <c r="AR479" s="45">
        <f>COUNTIF(H479:AL479,$AR$4)</f>
        <v>3</v>
      </c>
      <c r="AS479" s="45">
        <f>COUNTIF(H479:AL479,"B")+COUNTIF(H479:AL479,"LV/B")*4/8+COUNTIF(H479:AL479,"B/2")*4/8</f>
        <v>0</v>
      </c>
      <c r="AT479" s="45">
        <f>COUNTIF(H479:AL479,"BL")+COUNTIF(H479:AL479,"LV/BL")*4/8+COUNTIF(H479:AL479,"BL/2")*4/8</f>
        <v>0</v>
      </c>
      <c r="AU479" s="45">
        <f>COUNTIF(H479:AL479,$AU$4)</f>
        <v>0</v>
      </c>
      <c r="AV479" s="45">
        <f>COUNTIF(H479:AL479,$AV$4)</f>
        <v>1</v>
      </c>
      <c r="AW479" s="45">
        <f>COUNTIF(H479:AL479,$AW$4)</f>
        <v>4</v>
      </c>
      <c r="AX479" s="45">
        <f>COUNTIF(H479:AL479,$AX$4)</f>
        <v>0</v>
      </c>
      <c r="AY479" s="45">
        <f>COUNTIF(H479:AL479,$AY$4)</f>
        <v>0</v>
      </c>
      <c r="AZ479" s="45">
        <f>COUNTIF(H479:AL479,$AZ$4)</f>
        <v>0</v>
      </c>
      <c r="BA479" s="45">
        <f>COUNTIF(H479:AL479,$BA$4)</f>
        <v>0</v>
      </c>
      <c r="BB479" s="45">
        <f>COUNTIF(H479:AL479,$BB$4)</f>
        <v>0</v>
      </c>
      <c r="BC479" s="45">
        <f>COUNTIF(H479:AL479,$BC$4)</f>
        <v>0</v>
      </c>
      <c r="BD479" s="45">
        <f>COUNTIF(H479:AL479,$BD$4)</f>
        <v>0</v>
      </c>
      <c r="BE479" s="45">
        <f>COUNTIF(H479:AL479,$BE$4)</f>
        <v>0</v>
      </c>
      <c r="BF479" s="45">
        <f>COUNTIF(H479:AL479,$BF$4)</f>
        <v>0</v>
      </c>
      <c r="BG479" s="60" t="str">
        <f>VLOOKUP(B479,[2]Analyse!$A$2:$N$255,6,0)</f>
        <v>正常</v>
      </c>
      <c r="BH479" s="60"/>
      <c r="BI479" s="54"/>
    </row>
    <row r="480" spans="1:61">
      <c r="A480" s="73"/>
      <c r="B480" s="29"/>
      <c r="C480" s="26"/>
      <c r="D480" s="30"/>
      <c r="E480" s="32"/>
      <c r="F480" s="28"/>
      <c r="G480" s="28"/>
      <c r="H480" s="49"/>
      <c r="I480" s="49"/>
      <c r="J480" s="49"/>
      <c r="K480" s="49"/>
      <c r="L480" s="49"/>
      <c r="M480" s="49"/>
      <c r="N480" s="18"/>
      <c r="O480" s="49"/>
      <c r="P480" s="49"/>
      <c r="Q480" s="49"/>
      <c r="R480" s="49"/>
      <c r="S480" s="49"/>
      <c r="T480" s="49"/>
      <c r="U480" s="18"/>
      <c r="V480" s="49"/>
      <c r="W480" s="49"/>
      <c r="X480" s="49"/>
      <c r="Y480" s="49"/>
      <c r="Z480" s="49"/>
      <c r="AA480" s="49"/>
      <c r="AB480" s="18"/>
      <c r="AC480" s="49"/>
      <c r="AD480" s="49"/>
      <c r="AE480" s="49"/>
      <c r="AF480" s="49"/>
      <c r="AG480" s="49"/>
      <c r="AH480" s="49"/>
      <c r="AI480" s="18"/>
      <c r="AJ480" s="68"/>
      <c r="AK480" s="68"/>
      <c r="AL480" s="68"/>
      <c r="AM480" s="46">
        <f>+SUM(H480:AL480)</f>
        <v>0</v>
      </c>
      <c r="AN480" s="46"/>
      <c r="AO480" s="46"/>
      <c r="AP480" s="48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54"/>
      <c r="BH480" s="60" t="str">
        <f>VLOOKUP(B479,[2]Analyse!$A$2:$N$255,5,0)</f>
        <v>GWSI-D</v>
      </c>
      <c r="BI480" s="54"/>
    </row>
    <row r="481" spans="1:61">
      <c r="A481" s="72">
        <v>239</v>
      </c>
      <c r="B481" s="21" t="s">
        <v>747</v>
      </c>
      <c r="C481" s="21" t="s">
        <v>36</v>
      </c>
      <c r="D481" s="21" t="s">
        <v>37</v>
      </c>
      <c r="E481" s="32">
        <v>44061</v>
      </c>
      <c r="F481" s="21" t="s">
        <v>730</v>
      </c>
      <c r="G481" s="22" t="s">
        <v>764</v>
      </c>
      <c r="H481" s="49" t="s">
        <v>855</v>
      </c>
      <c r="I481" s="49" t="s">
        <v>848</v>
      </c>
      <c r="J481" s="49" t="s">
        <v>850</v>
      </c>
      <c r="K481" s="49" t="s">
        <v>862</v>
      </c>
      <c r="L481" s="49" t="s">
        <v>870</v>
      </c>
      <c r="M481" s="49" t="s">
        <v>870</v>
      </c>
      <c r="N481" s="18" t="s">
        <v>870</v>
      </c>
      <c r="O481" s="49" t="s">
        <v>875</v>
      </c>
      <c r="P481" s="49" t="s">
        <v>878</v>
      </c>
      <c r="Q481" s="49" t="s">
        <v>878</v>
      </c>
      <c r="R481" s="49" t="s">
        <v>878</v>
      </c>
      <c r="S481" s="49" t="s">
        <v>878</v>
      </c>
      <c r="T481" s="49" t="s">
        <v>889</v>
      </c>
      <c r="U481" s="18" t="s">
        <v>889</v>
      </c>
      <c r="V481" s="49" t="s">
        <v>906</v>
      </c>
      <c r="W481" s="49" t="s">
        <v>900</v>
      </c>
      <c r="X481" s="49" t="s">
        <v>900</v>
      </c>
      <c r="Y481" s="49" t="s">
        <v>909</v>
      </c>
      <c r="Z481" s="49" t="s">
        <v>909</v>
      </c>
      <c r="AA481" s="49" t="s">
        <v>919</v>
      </c>
      <c r="AB481" s="18" t="s">
        <v>919</v>
      </c>
      <c r="AC481" s="49" t="s">
        <v>925</v>
      </c>
      <c r="AD481" s="49" t="s">
        <v>919</v>
      </c>
      <c r="AE481" s="49" t="s">
        <v>919</v>
      </c>
      <c r="AF481" s="49" t="s">
        <v>930</v>
      </c>
      <c r="AG481" s="49" t="s">
        <v>930</v>
      </c>
      <c r="AH481" s="49" t="s">
        <v>930</v>
      </c>
      <c r="AI481" s="18" t="s">
        <v>930</v>
      </c>
      <c r="AJ481" s="68" t="s">
        <v>948</v>
      </c>
      <c r="AK481" s="68"/>
      <c r="AL481" s="68"/>
      <c r="AM481" s="45">
        <f>ROUND(SUM(H481:AL481),2)</f>
        <v>0</v>
      </c>
      <c r="AN481" s="45">
        <f>COUNTIF(H481:AL481,"F")+COUNTIF(H481:AL481,"LV/F")*4/8+COUNTIF(H481:AL481,"F/2")*4/8</f>
        <v>2</v>
      </c>
      <c r="AO481" s="45">
        <f>COUNTIF(H481:AL481,"O")+COUNTIF(H481:AL481,"LV/O")*4/8+COUNTIF(H481:AL481,"O/2")*4/8</f>
        <v>0</v>
      </c>
      <c r="AP481" s="45">
        <f>COUNTIF(H481:AL481,$AP$4)</f>
        <v>22</v>
      </c>
      <c r="AQ481" s="45">
        <f>COUNTIF(H481:AL481,$AQ$4)</f>
        <v>0</v>
      </c>
      <c r="AR481" s="45">
        <f>COUNTIF(H481:AL481,$AR$4)</f>
        <v>0</v>
      </c>
      <c r="AS481" s="45">
        <f>COUNTIF(H481:AL481,"B")+COUNTIF(H481:AL481,"LV/B")*4/8+COUNTIF(H481:AL481,"B/2")*4/8</f>
        <v>0</v>
      </c>
      <c r="AT481" s="45">
        <f>COUNTIF(H481:AL481,"BL")+COUNTIF(H481:AL481,"LV/BL")*4/8+COUNTIF(H481:AL481,"BL/2")*4/8</f>
        <v>0</v>
      </c>
      <c r="AU481" s="45">
        <f>COUNTIF(H481:AL481,$AU$4)</f>
        <v>0</v>
      </c>
      <c r="AV481" s="45">
        <f>COUNTIF(H481:AL481,$AV$4)</f>
        <v>0</v>
      </c>
      <c r="AW481" s="45">
        <f>COUNTIF(H481:AL481,$AW$4)</f>
        <v>5</v>
      </c>
      <c r="AX481" s="45">
        <f>COUNTIF(H481:AL481,$AX$4)</f>
        <v>0</v>
      </c>
      <c r="AY481" s="45">
        <f>COUNTIF(H481:AL481,$AY$4)</f>
        <v>0</v>
      </c>
      <c r="AZ481" s="45">
        <f>COUNTIF(H481:AL481,$AZ$4)</f>
        <v>0</v>
      </c>
      <c r="BA481" s="45">
        <f>COUNTIF(H481:AL481,$BA$4)</f>
        <v>0</v>
      </c>
      <c r="BB481" s="45">
        <f>COUNTIF(H481:AL481,$BB$4)</f>
        <v>0</v>
      </c>
      <c r="BC481" s="45">
        <f>COUNTIF(H481:AL481,$BC$4)</f>
        <v>0</v>
      </c>
      <c r="BD481" s="45">
        <f>COUNTIF(H481:AL481,$BD$4)</f>
        <v>0</v>
      </c>
      <c r="BE481" s="45">
        <f>COUNTIF(H481:AL481,$BE$4)</f>
        <v>0</v>
      </c>
      <c r="BF481" s="45">
        <f>COUNTIF(H481:AL481,$BF$4)</f>
        <v>0</v>
      </c>
      <c r="BG481" s="60" t="str">
        <f>VLOOKUP(B481,[2]Analyse!$A$2:$N$255,6,0)</f>
        <v>輪班休息</v>
      </c>
      <c r="BH481" s="60"/>
      <c r="BI481" s="54"/>
    </row>
    <row r="482" spans="1:61">
      <c r="A482" s="73"/>
      <c r="B482" s="29"/>
      <c r="C482" s="26"/>
      <c r="D482" s="30"/>
      <c r="E482" s="32"/>
      <c r="F482" s="28"/>
      <c r="G482" s="28"/>
      <c r="H482" s="49"/>
      <c r="I482" s="49">
        <v>5.5</v>
      </c>
      <c r="J482" s="49"/>
      <c r="K482" s="49"/>
      <c r="L482" s="49">
        <v>5.5</v>
      </c>
      <c r="M482" s="49">
        <v>5.5</v>
      </c>
      <c r="N482" s="18">
        <v>5.5</v>
      </c>
      <c r="O482" s="49"/>
      <c r="P482" s="49">
        <v>5.5</v>
      </c>
      <c r="Q482" s="49">
        <v>5.5</v>
      </c>
      <c r="R482" s="49">
        <v>5.5</v>
      </c>
      <c r="S482" s="49">
        <v>5.5</v>
      </c>
      <c r="T482" s="49">
        <v>5.5</v>
      </c>
      <c r="U482" s="18">
        <v>5.5</v>
      </c>
      <c r="V482" s="49"/>
      <c r="W482" s="49">
        <v>5.5</v>
      </c>
      <c r="X482" s="49">
        <v>5.5</v>
      </c>
      <c r="Y482" s="49">
        <v>5.5</v>
      </c>
      <c r="Z482" s="49">
        <v>5.5</v>
      </c>
      <c r="AA482" s="49">
        <v>5.5</v>
      </c>
      <c r="AB482" s="18">
        <v>5.5</v>
      </c>
      <c r="AC482" s="49"/>
      <c r="AD482" s="49">
        <v>5.5</v>
      </c>
      <c r="AE482" s="49">
        <v>5.5</v>
      </c>
      <c r="AF482" s="49">
        <v>5.5</v>
      </c>
      <c r="AG482" s="49">
        <v>5.5</v>
      </c>
      <c r="AH482" s="49">
        <v>5.5</v>
      </c>
      <c r="AI482" s="18">
        <v>5.5</v>
      </c>
      <c r="AJ482" s="68"/>
      <c r="AK482" s="68"/>
      <c r="AL482" s="68"/>
      <c r="AM482" s="46">
        <f>+SUM(H482:AL482)</f>
        <v>121</v>
      </c>
      <c r="AN482" s="46"/>
      <c r="AO482" s="46"/>
      <c r="AP482" s="48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54"/>
      <c r="BH482" s="60" t="str">
        <f>VLOOKUP(B481,[2]Analyse!$A$2:$N$255,5,0)</f>
        <v>GWSI-N</v>
      </c>
      <c r="BI482" s="54"/>
    </row>
    <row r="483" spans="1:61">
      <c r="A483" s="72">
        <v>240</v>
      </c>
      <c r="B483" s="21" t="s">
        <v>748</v>
      </c>
      <c r="C483" s="21" t="s">
        <v>36</v>
      </c>
      <c r="D483" s="21" t="s">
        <v>37</v>
      </c>
      <c r="E483" s="32">
        <v>44061</v>
      </c>
      <c r="F483" s="21" t="s">
        <v>731</v>
      </c>
      <c r="G483" s="22" t="s">
        <v>765</v>
      </c>
      <c r="H483" s="49" t="s">
        <v>855</v>
      </c>
      <c r="I483" s="49" t="s">
        <v>848</v>
      </c>
      <c r="J483" s="49" t="s">
        <v>848</v>
      </c>
      <c r="K483" s="49" t="s">
        <v>861</v>
      </c>
      <c r="L483" s="49" t="s">
        <v>870</v>
      </c>
      <c r="M483" s="49" t="s">
        <v>870</v>
      </c>
      <c r="N483" s="18" t="s">
        <v>870</v>
      </c>
      <c r="O483" s="49" t="s">
        <v>875</v>
      </c>
      <c r="P483" s="49" t="s">
        <v>878</v>
      </c>
      <c r="Q483" s="49" t="s">
        <v>878</v>
      </c>
      <c r="R483" s="49" t="s">
        <v>878</v>
      </c>
      <c r="S483" s="49" t="s">
        <v>878</v>
      </c>
      <c r="T483" s="49" t="s">
        <v>889</v>
      </c>
      <c r="U483" s="18" t="s">
        <v>889</v>
      </c>
      <c r="V483" s="49" t="s">
        <v>906</v>
      </c>
      <c r="W483" s="49" t="s">
        <v>900</v>
      </c>
      <c r="X483" s="49" t="s">
        <v>900</v>
      </c>
      <c r="Y483" s="49" t="s">
        <v>909</v>
      </c>
      <c r="Z483" s="49" t="s">
        <v>909</v>
      </c>
      <c r="AA483" s="49" t="s">
        <v>919</v>
      </c>
      <c r="AB483" s="18" t="s">
        <v>919</v>
      </c>
      <c r="AC483" s="49" t="s">
        <v>925</v>
      </c>
      <c r="AD483" s="49" t="s">
        <v>919</v>
      </c>
      <c r="AE483" s="49" t="s">
        <v>919</v>
      </c>
      <c r="AF483" s="49" t="s">
        <v>930</v>
      </c>
      <c r="AG483" s="49" t="s">
        <v>930</v>
      </c>
      <c r="AH483" s="49" t="s">
        <v>930</v>
      </c>
      <c r="AI483" s="18" t="s">
        <v>930</v>
      </c>
      <c r="AJ483" s="68" t="s">
        <v>948</v>
      </c>
      <c r="AK483" s="68"/>
      <c r="AL483" s="68"/>
      <c r="AM483" s="45">
        <f>ROUND(SUM(H483:AL483),2)</f>
        <v>0</v>
      </c>
      <c r="AN483" s="45">
        <f>COUNTIF(H483:AL483,"F")+COUNTIF(H483:AL483,"LV/F")*4/8+COUNTIF(H483:AL483,"F/2")*4/8</f>
        <v>0</v>
      </c>
      <c r="AO483" s="45">
        <f>COUNTIF(H483:AL483,"O")+COUNTIF(H483:AL483,"LV/O")*4/8+COUNTIF(H483:AL483,"O/2")*4/8</f>
        <v>0</v>
      </c>
      <c r="AP483" s="45">
        <f>COUNTIF(H483:AL483,$AP$4)</f>
        <v>24</v>
      </c>
      <c r="AQ483" s="45">
        <f>COUNTIF(H483:AL483,$AQ$4)</f>
        <v>0</v>
      </c>
      <c r="AR483" s="45">
        <f>COUNTIF(H483:AL483,$AR$4)</f>
        <v>0</v>
      </c>
      <c r="AS483" s="45">
        <f>COUNTIF(H483:AL483,"B")+COUNTIF(H483:AL483,"LV/B")*4/8+COUNTIF(H483:AL483,"B/2")*4/8</f>
        <v>0</v>
      </c>
      <c r="AT483" s="45">
        <f>COUNTIF(H483:AL483,"BL")+COUNTIF(H483:AL483,"LV/BL")*4/8+COUNTIF(H483:AL483,"BL/2")*4/8</f>
        <v>0</v>
      </c>
      <c r="AU483" s="45">
        <f>COUNTIF(H483:AL483,$AU$4)</f>
        <v>0</v>
      </c>
      <c r="AV483" s="45">
        <f>COUNTIF(H483:AL483,$AV$4)</f>
        <v>0</v>
      </c>
      <c r="AW483" s="45">
        <f>COUNTIF(H483:AL483,$AW$4)</f>
        <v>5</v>
      </c>
      <c r="AX483" s="45">
        <f>COUNTIF(H483:AL483,$AX$4)</f>
        <v>0</v>
      </c>
      <c r="AY483" s="45">
        <f>COUNTIF(H483:AL483,$AY$4)</f>
        <v>0</v>
      </c>
      <c r="AZ483" s="45">
        <f>COUNTIF(H483:AL483,$AZ$4)</f>
        <v>0</v>
      </c>
      <c r="BA483" s="45">
        <f>COUNTIF(H483:AL483,$BA$4)</f>
        <v>0</v>
      </c>
      <c r="BB483" s="45">
        <f>COUNTIF(H483:AL483,$BB$4)</f>
        <v>0</v>
      </c>
      <c r="BC483" s="45">
        <f>COUNTIF(H483:AL483,$BC$4)</f>
        <v>0</v>
      </c>
      <c r="BD483" s="45">
        <f>COUNTIF(H483:AL483,$BD$4)</f>
        <v>0</v>
      </c>
      <c r="BE483" s="45">
        <f>COUNTIF(H483:AL483,$BE$4)</f>
        <v>0</v>
      </c>
      <c r="BF483" s="45">
        <f>COUNTIF(H483:AL483,$BF$4)</f>
        <v>0</v>
      </c>
      <c r="BG483" s="60" t="str">
        <f>VLOOKUP(B483,[2]Analyse!$A$2:$N$255,6,0)</f>
        <v>輪班休息</v>
      </c>
      <c r="BH483" s="60"/>
      <c r="BI483" s="54"/>
    </row>
    <row r="484" spans="1:61">
      <c r="A484" s="73"/>
      <c r="B484" s="29"/>
      <c r="C484" s="26"/>
      <c r="D484" s="30"/>
      <c r="E484" s="32"/>
      <c r="F484" s="28"/>
      <c r="G484" s="28"/>
      <c r="H484" s="49"/>
      <c r="I484" s="49">
        <v>5.5</v>
      </c>
      <c r="J484" s="49">
        <v>5.5</v>
      </c>
      <c r="K484" s="49">
        <v>5.5</v>
      </c>
      <c r="L484" s="49">
        <v>5.5</v>
      </c>
      <c r="M484" s="49">
        <v>5.5</v>
      </c>
      <c r="N484" s="18">
        <v>5.5</v>
      </c>
      <c r="O484" s="49"/>
      <c r="P484" s="49">
        <v>5.5</v>
      </c>
      <c r="Q484" s="49">
        <v>5.5</v>
      </c>
      <c r="R484" s="49">
        <v>5.5</v>
      </c>
      <c r="S484" s="49">
        <v>5.5</v>
      </c>
      <c r="T484" s="49">
        <v>5.5</v>
      </c>
      <c r="U484" s="18">
        <v>5.5</v>
      </c>
      <c r="V484" s="49"/>
      <c r="W484" s="49">
        <v>5.5</v>
      </c>
      <c r="X484" s="49">
        <v>5.5</v>
      </c>
      <c r="Y484" s="49">
        <v>5.5</v>
      </c>
      <c r="Z484" s="49">
        <v>5.5</v>
      </c>
      <c r="AA484" s="49">
        <v>5.5</v>
      </c>
      <c r="AB484" s="18">
        <v>5.5</v>
      </c>
      <c r="AC484" s="49"/>
      <c r="AD484" s="49">
        <v>5.5</v>
      </c>
      <c r="AE484" s="49">
        <v>5.5</v>
      </c>
      <c r="AF484" s="49">
        <v>5.5</v>
      </c>
      <c r="AG484" s="49">
        <v>5.5</v>
      </c>
      <c r="AH484" s="49">
        <v>5.5</v>
      </c>
      <c r="AI484" s="18">
        <v>5.5</v>
      </c>
      <c r="AJ484" s="68"/>
      <c r="AK484" s="68"/>
      <c r="AL484" s="68"/>
      <c r="AM484" s="46">
        <f>+SUM(H484:AL484)</f>
        <v>132</v>
      </c>
      <c r="AN484" s="46"/>
      <c r="AO484" s="46"/>
      <c r="AP484" s="48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54"/>
      <c r="BH484" s="60" t="str">
        <f>VLOOKUP(B483,[2]Analyse!$A$2:$N$255,5,0)</f>
        <v>GWSI-N</v>
      </c>
      <c r="BI484" s="54"/>
    </row>
    <row r="485" spans="1:61">
      <c r="A485" s="72">
        <v>241</v>
      </c>
      <c r="B485" s="29" t="s">
        <v>768</v>
      </c>
      <c r="C485" s="21" t="s">
        <v>36</v>
      </c>
      <c r="D485" s="21" t="s">
        <v>37</v>
      </c>
      <c r="E485" s="32" t="s">
        <v>767</v>
      </c>
      <c r="F485" s="21" t="s">
        <v>766</v>
      </c>
      <c r="G485" s="21" t="s">
        <v>769</v>
      </c>
      <c r="H485" s="49" t="s">
        <v>848</v>
      </c>
      <c r="I485" s="49" t="s">
        <v>848</v>
      </c>
      <c r="J485" s="49" t="s">
        <v>848</v>
      </c>
      <c r="K485" s="49" t="s">
        <v>861</v>
      </c>
      <c r="L485" s="49" t="s">
        <v>870</v>
      </c>
      <c r="M485" s="49" t="s">
        <v>870</v>
      </c>
      <c r="N485" s="18" t="s">
        <v>875</v>
      </c>
      <c r="O485" s="49" t="s">
        <v>870</v>
      </c>
      <c r="P485" s="49" t="s">
        <v>878</v>
      </c>
      <c r="Q485" s="49" t="s">
        <v>878</v>
      </c>
      <c r="R485" s="49" t="s">
        <v>878</v>
      </c>
      <c r="S485" s="49" t="s">
        <v>878</v>
      </c>
      <c r="T485" s="49" t="s">
        <v>889</v>
      </c>
      <c r="U485" s="18" t="s">
        <v>896</v>
      </c>
      <c r="V485" s="49" t="s">
        <v>900</v>
      </c>
      <c r="W485" s="49" t="s">
        <v>900</v>
      </c>
      <c r="X485" s="49" t="s">
        <v>900</v>
      </c>
      <c r="Y485" s="49" t="s">
        <v>909</v>
      </c>
      <c r="Z485" s="49" t="s">
        <v>909</v>
      </c>
      <c r="AA485" s="49" t="s">
        <v>919</v>
      </c>
      <c r="AB485" s="18" t="s">
        <v>925</v>
      </c>
      <c r="AC485" s="49" t="s">
        <v>919</v>
      </c>
      <c r="AD485" s="49" t="s">
        <v>920</v>
      </c>
      <c r="AE485" s="49" t="s">
        <v>919</v>
      </c>
      <c r="AF485" s="49" t="s">
        <v>930</v>
      </c>
      <c r="AG485" s="49" t="s">
        <v>930</v>
      </c>
      <c r="AH485" s="49" t="s">
        <v>930</v>
      </c>
      <c r="AI485" s="18" t="s">
        <v>936</v>
      </c>
      <c r="AJ485" s="68" t="s">
        <v>941</v>
      </c>
      <c r="AK485" s="68"/>
      <c r="AL485" s="68"/>
      <c r="AM485" s="45">
        <f>ROUND(SUM(H485:AL485),2)</f>
        <v>0</v>
      </c>
      <c r="AN485" s="45">
        <f>COUNTIF(H485:AL485,"F")+COUNTIF(H485:AL485,"LV/F")*4/8+COUNTIF(H485:AL485,"F/2")*4/8</f>
        <v>1</v>
      </c>
      <c r="AO485" s="45">
        <f>COUNTIF(H485:AL485,"O")+COUNTIF(H485:AL485,"LV/O")*4/8+COUNTIF(H485:AL485,"O/2")*4/8</f>
        <v>0</v>
      </c>
      <c r="AP485" s="45">
        <f>COUNTIF(H485:AL485,$AP$4)</f>
        <v>24</v>
      </c>
      <c r="AQ485" s="45">
        <f>COUNTIF(H485:AL485,$AQ$4)</f>
        <v>0</v>
      </c>
      <c r="AR485" s="45">
        <f>COUNTIF(H485:AL485,$AR$4)</f>
        <v>0</v>
      </c>
      <c r="AS485" s="45">
        <f>COUNTIF(H485:AL485,"B")+COUNTIF(H485:AL485,"LV/B")*4/8+COUNTIF(H485:AL485,"B/2")*4/8</f>
        <v>0</v>
      </c>
      <c r="AT485" s="45">
        <f>COUNTIF(H485:AL485,"BL")+COUNTIF(H485:AL485,"LV/BL")*4/8+COUNTIF(H485:AL485,"BL/2")*4/8</f>
        <v>0</v>
      </c>
      <c r="AU485" s="45">
        <f>COUNTIF(H485:AL485,$AU$4)</f>
        <v>0</v>
      </c>
      <c r="AV485" s="45">
        <f>COUNTIF(H485:AL485,$AV$4)</f>
        <v>0</v>
      </c>
      <c r="AW485" s="45">
        <f>COUNTIF(H485:AL485,$AW$4)</f>
        <v>4</v>
      </c>
      <c r="AX485" s="45">
        <f>COUNTIF(H485:AL485,$AX$4)</f>
        <v>0</v>
      </c>
      <c r="AY485" s="45">
        <f>COUNTIF(H485:AL485,$AY$4)</f>
        <v>0</v>
      </c>
      <c r="AZ485" s="45">
        <f>COUNTIF(H485:AL485,$AZ$4)</f>
        <v>0</v>
      </c>
      <c r="BA485" s="45">
        <f>COUNTIF(H485:AL485,$BA$4)</f>
        <v>0</v>
      </c>
      <c r="BB485" s="45">
        <f>COUNTIF(H485:AL485,$BB$4)</f>
        <v>0</v>
      </c>
      <c r="BC485" s="45">
        <f>COUNTIF(H485:AL485,$BC$4)</f>
        <v>0</v>
      </c>
      <c r="BD485" s="45">
        <f>COUNTIF(H485:AL485,$BD$4)</f>
        <v>0</v>
      </c>
      <c r="BE485" s="45">
        <f>COUNTIF(H485:AL485,$BE$4)</f>
        <v>0</v>
      </c>
      <c r="BF485" s="45">
        <f>COUNTIF(H485:AL485,$BF$4)</f>
        <v>0</v>
      </c>
      <c r="BG485" s="60" t="str">
        <f>VLOOKUP(B485,[2]Analyse!$A$2:$N$255,6,0)</f>
        <v>正常</v>
      </c>
      <c r="BH485" s="60"/>
      <c r="BI485" s="54"/>
    </row>
    <row r="486" spans="1:61">
      <c r="A486" s="73"/>
      <c r="B486" s="29"/>
      <c r="C486" s="26"/>
      <c r="D486" s="30"/>
      <c r="E486" s="32"/>
      <c r="F486" s="28"/>
      <c r="G486" s="28"/>
      <c r="H486" s="49"/>
      <c r="I486" s="49"/>
      <c r="J486" s="49"/>
      <c r="K486" s="49"/>
      <c r="L486" s="49"/>
      <c r="M486" s="49"/>
      <c r="N486" s="18"/>
      <c r="O486" s="49"/>
      <c r="P486" s="49"/>
      <c r="Q486" s="49"/>
      <c r="R486" s="49"/>
      <c r="S486" s="49"/>
      <c r="T486" s="49"/>
      <c r="U486" s="18"/>
      <c r="V486" s="49"/>
      <c r="W486" s="49"/>
      <c r="X486" s="49"/>
      <c r="Y486" s="49"/>
      <c r="Z486" s="49"/>
      <c r="AA486" s="49"/>
      <c r="AB486" s="18"/>
      <c r="AC486" s="49"/>
      <c r="AD486" s="49"/>
      <c r="AE486" s="49"/>
      <c r="AF486" s="49"/>
      <c r="AG486" s="49"/>
      <c r="AH486" s="49"/>
      <c r="AI486" s="18"/>
      <c r="AJ486" s="68"/>
      <c r="AK486" s="68"/>
      <c r="AL486" s="68"/>
      <c r="AM486" s="46">
        <f>+SUM(H486:AL486)</f>
        <v>0</v>
      </c>
      <c r="AN486" s="46"/>
      <c r="AO486" s="46"/>
      <c r="AP486" s="48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54"/>
      <c r="BH486" s="60" t="str">
        <f>VLOOKUP(B485,[2]Analyse!$A$2:$N$255,5,0)</f>
        <v>GWSI-D</v>
      </c>
      <c r="BI486" s="54"/>
    </row>
    <row r="487" spans="1:61">
      <c r="A487" s="72">
        <v>242</v>
      </c>
      <c r="B487" s="29" t="s">
        <v>773</v>
      </c>
      <c r="C487" s="21" t="s">
        <v>36</v>
      </c>
      <c r="D487" s="21" t="s">
        <v>37</v>
      </c>
      <c r="E487" s="32" t="s">
        <v>776</v>
      </c>
      <c r="F487" s="21" t="s">
        <v>774</v>
      </c>
      <c r="G487" s="21" t="s">
        <v>772</v>
      </c>
      <c r="H487" s="49" t="s">
        <v>848</v>
      </c>
      <c r="I487" s="49" t="s">
        <v>855</v>
      </c>
      <c r="J487" s="49" t="s">
        <v>848</v>
      </c>
      <c r="K487" s="49" t="s">
        <v>861</v>
      </c>
      <c r="L487" s="49" t="s">
        <v>870</v>
      </c>
      <c r="M487" s="49" t="s">
        <v>870</v>
      </c>
      <c r="N487" s="18" t="s">
        <v>870</v>
      </c>
      <c r="O487" s="49" t="s">
        <v>870</v>
      </c>
      <c r="P487" s="49" t="s">
        <v>884</v>
      </c>
      <c r="Q487" s="49" t="s">
        <v>878</v>
      </c>
      <c r="R487" s="49" t="s">
        <v>878</v>
      </c>
      <c r="S487" s="49" t="s">
        <v>878</v>
      </c>
      <c r="T487" s="49" t="s">
        <v>889</v>
      </c>
      <c r="U487" s="18" t="s">
        <v>889</v>
      </c>
      <c r="V487" s="49" t="s">
        <v>900</v>
      </c>
      <c r="W487" s="49" t="s">
        <v>906</v>
      </c>
      <c r="X487" s="49" t="s">
        <v>900</v>
      </c>
      <c r="Y487" s="49" t="s">
        <v>909</v>
      </c>
      <c r="Z487" s="49" t="s">
        <v>909</v>
      </c>
      <c r="AA487" s="49" t="s">
        <v>919</v>
      </c>
      <c r="AB487" s="18" t="s">
        <v>919</v>
      </c>
      <c r="AC487" s="49" t="s">
        <v>919</v>
      </c>
      <c r="AD487" s="49" t="s">
        <v>925</v>
      </c>
      <c r="AE487" s="49" t="s">
        <v>919</v>
      </c>
      <c r="AF487" s="49" t="s">
        <v>930</v>
      </c>
      <c r="AG487" s="49" t="s">
        <v>930</v>
      </c>
      <c r="AH487" s="49" t="s">
        <v>930</v>
      </c>
      <c r="AI487" s="18" t="s">
        <v>930</v>
      </c>
      <c r="AJ487" s="68" t="s">
        <v>941</v>
      </c>
      <c r="AK487" s="68"/>
      <c r="AL487" s="68"/>
      <c r="AM487" s="45">
        <f>ROUND(SUM(H487:AL487),2)</f>
        <v>0</v>
      </c>
      <c r="AN487" s="45">
        <f>COUNTIF(H487:AL487,"F")+COUNTIF(H487:AL487,"LV/F")*4/8+COUNTIF(H487:AL487,"F/2")*4/8</f>
        <v>0</v>
      </c>
      <c r="AO487" s="45">
        <f>COUNTIF(H487:AL487,"O")+COUNTIF(H487:AL487,"LV/O")*4/8+COUNTIF(H487:AL487,"O/2")*4/8</f>
        <v>0</v>
      </c>
      <c r="AP487" s="45">
        <f>COUNTIF(H487:AL487,$AP$4)</f>
        <v>25</v>
      </c>
      <c r="AQ487" s="45">
        <f>COUNTIF(H487:AL487,$AQ$4)</f>
        <v>0</v>
      </c>
      <c r="AR487" s="45">
        <f>COUNTIF(H487:AL487,$AR$4)</f>
        <v>0</v>
      </c>
      <c r="AS487" s="45">
        <f>COUNTIF(H487:AL487,"B")+COUNTIF(H487:AL487,"LV/B")*4/8+COUNTIF(H487:AL487,"B/2")*4/8</f>
        <v>0</v>
      </c>
      <c r="AT487" s="45">
        <f>COUNTIF(H487:AL487,"BL")+COUNTIF(H487:AL487,"LV/BL")*4/8+COUNTIF(H487:AL487,"BL/2")*4/8</f>
        <v>0</v>
      </c>
      <c r="AU487" s="45">
        <f>COUNTIF(H487:AL487,$AU$4)</f>
        <v>0</v>
      </c>
      <c r="AV487" s="45">
        <f>COUNTIF(H487:AL487,$AV$4)</f>
        <v>0</v>
      </c>
      <c r="AW487" s="45">
        <f>COUNTIF(H487:AL487,$AW$4)</f>
        <v>4</v>
      </c>
      <c r="AX487" s="45">
        <f>COUNTIF(H487:AL487,$AX$4)</f>
        <v>0</v>
      </c>
      <c r="AY487" s="45">
        <f>COUNTIF(H487:AL487,$AY$4)</f>
        <v>0</v>
      </c>
      <c r="AZ487" s="45">
        <f>COUNTIF(H487:AL487,$AZ$4)</f>
        <v>0</v>
      </c>
      <c r="BA487" s="45">
        <f>COUNTIF(H487:AL487,$BA$4)</f>
        <v>0</v>
      </c>
      <c r="BB487" s="45">
        <f>COUNTIF(H487:AL487,$BB$4)</f>
        <v>0</v>
      </c>
      <c r="BC487" s="45">
        <f>COUNTIF(H487:AL487,$BC$4)</f>
        <v>0</v>
      </c>
      <c r="BD487" s="45">
        <f>COUNTIF(H487:AL487,$BD$4)</f>
        <v>0</v>
      </c>
      <c r="BE487" s="45">
        <f>COUNTIF(H487:AL487,$BE$4)</f>
        <v>0</v>
      </c>
      <c r="BF487" s="45">
        <f>COUNTIF(H487:AL487,$BF$4)</f>
        <v>0</v>
      </c>
      <c r="BG487" s="60" t="str">
        <f>VLOOKUP(B487,[2]Analyse!$A$2:$N$255,6,0)</f>
        <v>正常</v>
      </c>
      <c r="BH487" s="60"/>
      <c r="BI487" s="54"/>
    </row>
    <row r="488" spans="1:61">
      <c r="A488" s="73"/>
      <c r="B488" s="29"/>
      <c r="C488" s="26"/>
      <c r="D488" s="30"/>
      <c r="E488" s="32"/>
      <c r="F488" s="28"/>
      <c r="G488" s="28"/>
      <c r="H488" s="49"/>
      <c r="I488" s="49"/>
      <c r="J488" s="49"/>
      <c r="K488" s="49"/>
      <c r="L488" s="49"/>
      <c r="M488" s="49"/>
      <c r="N488" s="18"/>
      <c r="O488" s="49"/>
      <c r="P488" s="49"/>
      <c r="Q488" s="49"/>
      <c r="R488" s="49"/>
      <c r="S488" s="49"/>
      <c r="T488" s="49"/>
      <c r="U488" s="18"/>
      <c r="V488" s="49"/>
      <c r="W488" s="49"/>
      <c r="X488" s="49"/>
      <c r="Y488" s="49"/>
      <c r="Z488" s="49"/>
      <c r="AA488" s="49"/>
      <c r="AB488" s="18"/>
      <c r="AC488" s="49"/>
      <c r="AD488" s="49"/>
      <c r="AE488" s="49"/>
      <c r="AF488" s="49"/>
      <c r="AG488" s="49"/>
      <c r="AH488" s="49"/>
      <c r="AI488" s="18"/>
      <c r="AJ488" s="68"/>
      <c r="AK488" s="68"/>
      <c r="AL488" s="68"/>
      <c r="AM488" s="46">
        <f>+SUM(H488:AL488)</f>
        <v>0</v>
      </c>
      <c r="AN488" s="46"/>
      <c r="AO488" s="46"/>
      <c r="AP488" s="48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54"/>
      <c r="BH488" s="60" t="str">
        <f>VLOOKUP(B487,[2]Analyse!$A$2:$N$255,5,0)</f>
        <v>GWSI-D</v>
      </c>
      <c r="BI488" s="54"/>
    </row>
    <row r="489" spans="1:61">
      <c r="A489" s="72">
        <v>243</v>
      </c>
      <c r="B489" s="29" t="s">
        <v>775</v>
      </c>
      <c r="C489" s="21" t="s">
        <v>36</v>
      </c>
      <c r="D489" s="21" t="s">
        <v>37</v>
      </c>
      <c r="E489" s="32" t="s">
        <v>777</v>
      </c>
      <c r="F489" s="21" t="s">
        <v>842</v>
      </c>
      <c r="G489" s="21" t="s">
        <v>779</v>
      </c>
      <c r="H489" s="49" t="s">
        <v>850</v>
      </c>
      <c r="I489" s="49" t="s">
        <v>850</v>
      </c>
      <c r="J489" s="49" t="s">
        <v>850</v>
      </c>
      <c r="K489" s="49">
        <v>1</v>
      </c>
      <c r="L489" s="49">
        <v>1</v>
      </c>
      <c r="M489" s="49">
        <v>1</v>
      </c>
      <c r="N489" s="18" t="s">
        <v>875</v>
      </c>
      <c r="O489" s="49">
        <v>1</v>
      </c>
      <c r="P489" s="49" t="s">
        <v>885</v>
      </c>
      <c r="Q489" s="49" t="s">
        <v>885</v>
      </c>
      <c r="R489" s="49" t="s">
        <v>885</v>
      </c>
      <c r="S489" s="49" t="s">
        <v>885</v>
      </c>
      <c r="T489" s="49" t="s">
        <v>856</v>
      </c>
      <c r="U489" s="18" t="s">
        <v>898</v>
      </c>
      <c r="V489" s="49" t="s">
        <v>856</v>
      </c>
      <c r="W489" s="49" t="s">
        <v>856</v>
      </c>
      <c r="X489" s="49" t="s">
        <v>856</v>
      </c>
      <c r="Y489" s="49" t="s">
        <v>915</v>
      </c>
      <c r="Z489" s="49" t="s">
        <v>915</v>
      </c>
      <c r="AA489" s="49" t="s">
        <v>926</v>
      </c>
      <c r="AB489" s="18" t="s">
        <v>926</v>
      </c>
      <c r="AC489" s="49" t="s">
        <v>926</v>
      </c>
      <c r="AD489" s="49" t="s">
        <v>926</v>
      </c>
      <c r="AE489" s="49" t="s">
        <v>926</v>
      </c>
      <c r="AF489" s="49" t="s">
        <v>937</v>
      </c>
      <c r="AG489" s="49" t="s">
        <v>937</v>
      </c>
      <c r="AH489" s="49" t="s">
        <v>937</v>
      </c>
      <c r="AI489" s="18" t="s">
        <v>937</v>
      </c>
      <c r="AJ489" s="68" t="s">
        <v>949</v>
      </c>
      <c r="AK489" s="68"/>
      <c r="AL489" s="68"/>
      <c r="AM489" s="45">
        <f>ROUND(SUM(H489:AL489),2)</f>
        <v>4</v>
      </c>
      <c r="AN489" s="45">
        <f>COUNTIF(H489:AL489,"F")+COUNTIF(H489:AL489,"LV/F")*4/8+COUNTIF(H489:AL489,"F/2")*4/8</f>
        <v>3</v>
      </c>
      <c r="AO489" s="45">
        <f>COUNTIF(H489:AL489,"O")+COUNTIF(H489:AL489,"LV/O")*4/8+COUNTIF(H489:AL489,"O/2")*4/8</f>
        <v>0</v>
      </c>
      <c r="AP489" s="45">
        <f>COUNTIF(H489:AL489,$AP$4)</f>
        <v>0</v>
      </c>
      <c r="AQ489" s="45">
        <f>COUNTIF(H489:AL489,$AQ$4)</f>
        <v>0</v>
      </c>
      <c r="AR489" s="45">
        <f>COUNTIF(H489:AL489,$AR$4)</f>
        <v>0</v>
      </c>
      <c r="AS489" s="45">
        <f>COUNTIF(H489:AL489,"B")+COUNTIF(H489:AL489,"LV/B")*4/8+COUNTIF(H489:AL489,"B/2")*4/8</f>
        <v>0</v>
      </c>
      <c r="AT489" s="45">
        <f>COUNTIF(H489:AL489,"BL")+COUNTIF(H489:AL489,"LV/BL")*4/8+COUNTIF(H489:AL489,"BL/2")*4/8</f>
        <v>0</v>
      </c>
      <c r="AU489" s="45">
        <f>COUNTIF(H489:AL489,$AU$4)</f>
        <v>0</v>
      </c>
      <c r="AV489" s="45">
        <f>COUNTIF(H489:AL489,$AV$4)</f>
        <v>0</v>
      </c>
      <c r="AW489" s="45">
        <f>COUNTIF(H489:AL489,$AW$4)</f>
        <v>1</v>
      </c>
      <c r="AX489" s="45">
        <f>COUNTIF(H489:AL489,$AX$4)</f>
        <v>0</v>
      </c>
      <c r="AY489" s="45">
        <f>COUNTIF(H489:AL489,$AY$4)</f>
        <v>0</v>
      </c>
      <c r="AZ489" s="45">
        <f>COUNTIF(H489:AL489,$AZ$4)</f>
        <v>0</v>
      </c>
      <c r="BA489" s="45">
        <f>COUNTIF(H489:AL489,$BA$4)</f>
        <v>21</v>
      </c>
      <c r="BB489" s="45">
        <f>COUNTIF(H489:AL489,$BB$4)</f>
        <v>0</v>
      </c>
      <c r="BC489" s="45">
        <f>COUNTIF(H489:AL489,$BC$4)</f>
        <v>0</v>
      </c>
      <c r="BD489" s="45">
        <f>COUNTIF(H489:AL489,$BD$4)</f>
        <v>0</v>
      </c>
      <c r="BE489" s="45">
        <f>COUNTIF(H489:AL489,$BE$4)</f>
        <v>0</v>
      </c>
      <c r="BF489" s="45">
        <f>COUNTIF(H489:AL489,$BF$4)</f>
        <v>0</v>
      </c>
      <c r="BG489" s="60" t="e">
        <f>VLOOKUP(B489,[2]Analyse!$A$2:$N$255,6,0)</f>
        <v>#N/A</v>
      </c>
      <c r="BH489" s="60"/>
      <c r="BI489" s="54"/>
    </row>
    <row r="490" spans="1:61" ht="17.25" customHeight="1">
      <c r="A490" s="73"/>
      <c r="B490" s="29"/>
      <c r="C490" s="26"/>
      <c r="D490" s="30"/>
      <c r="E490" s="32"/>
      <c r="F490" s="28"/>
      <c r="G490" s="28"/>
      <c r="H490" s="49"/>
      <c r="I490" s="49"/>
      <c r="J490" s="49"/>
      <c r="K490" s="49"/>
      <c r="L490" s="49"/>
      <c r="M490" s="49"/>
      <c r="N490" s="18"/>
      <c r="O490" s="49"/>
      <c r="P490" s="49"/>
      <c r="Q490" s="49"/>
      <c r="R490" s="49"/>
      <c r="S490" s="49"/>
      <c r="T490" s="49"/>
      <c r="U490" s="18"/>
      <c r="V490" s="49"/>
      <c r="W490" s="49"/>
      <c r="X490" s="49"/>
      <c r="Y490" s="49"/>
      <c r="Z490" s="49"/>
      <c r="AA490" s="49"/>
      <c r="AB490" s="18"/>
      <c r="AC490" s="49"/>
      <c r="AD490" s="49"/>
      <c r="AE490" s="49"/>
      <c r="AF490" s="49"/>
      <c r="AG490" s="49"/>
      <c r="AH490" s="49"/>
      <c r="AI490" s="18"/>
      <c r="AJ490" s="68"/>
      <c r="AK490" s="68"/>
      <c r="AL490" s="68"/>
      <c r="AM490" s="46">
        <f>+SUM(H490:AL490)</f>
        <v>0</v>
      </c>
      <c r="AN490" s="46"/>
      <c r="AO490" s="46"/>
      <c r="AP490" s="48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54"/>
      <c r="BH490" s="60" t="e">
        <f>VLOOKUP(B489,[2]Analyse!$A$2:$N$255,5,0)</f>
        <v>#N/A</v>
      </c>
      <c r="BI490" s="54"/>
    </row>
    <row r="491" spans="1:61">
      <c r="A491" s="72">
        <v>244</v>
      </c>
      <c r="B491" s="29" t="s">
        <v>780</v>
      </c>
      <c r="C491" s="21" t="s">
        <v>36</v>
      </c>
      <c r="D491" s="21" t="s">
        <v>37</v>
      </c>
      <c r="E491" s="32"/>
      <c r="F491" s="21" t="s">
        <v>781</v>
      </c>
      <c r="G491" s="50" t="s">
        <v>782</v>
      </c>
      <c r="H491" s="49" t="s">
        <v>848</v>
      </c>
      <c r="I491" s="49" t="s">
        <v>848</v>
      </c>
      <c r="J491" s="49" t="s">
        <v>848</v>
      </c>
      <c r="K491" s="49" t="s">
        <v>861</v>
      </c>
      <c r="L491" s="49" t="s">
        <v>875</v>
      </c>
      <c r="M491" s="49" t="s">
        <v>870</v>
      </c>
      <c r="N491" s="18" t="s">
        <v>870</v>
      </c>
      <c r="O491" s="49" t="s">
        <v>870</v>
      </c>
      <c r="P491" s="49" t="s">
        <v>878</v>
      </c>
      <c r="Q491" s="49" t="s">
        <v>878</v>
      </c>
      <c r="R491" s="49" t="s">
        <v>878</v>
      </c>
      <c r="S491" s="49" t="s">
        <v>884</v>
      </c>
      <c r="T491" s="49" t="s">
        <v>889</v>
      </c>
      <c r="U491" s="18" t="s">
        <v>889</v>
      </c>
      <c r="V491" s="49" t="s">
        <v>900</v>
      </c>
      <c r="W491" s="49" t="s">
        <v>900</v>
      </c>
      <c r="X491" s="49" t="s">
        <v>900</v>
      </c>
      <c r="Y491" s="49" t="s">
        <v>909</v>
      </c>
      <c r="Z491" s="49" t="s">
        <v>914</v>
      </c>
      <c r="AA491" s="49" t="s">
        <v>920</v>
      </c>
      <c r="AB491" s="18" t="s">
        <v>919</v>
      </c>
      <c r="AC491" s="49" t="s">
        <v>919</v>
      </c>
      <c r="AD491" s="49" t="s">
        <v>919</v>
      </c>
      <c r="AE491" s="49" t="s">
        <v>919</v>
      </c>
      <c r="AF491" s="49" t="s">
        <v>930</v>
      </c>
      <c r="AG491" s="49" t="s">
        <v>936</v>
      </c>
      <c r="AH491" s="49" t="s">
        <v>931</v>
      </c>
      <c r="AI491" s="18" t="s">
        <v>931</v>
      </c>
      <c r="AJ491" s="68" t="s">
        <v>941</v>
      </c>
      <c r="AK491" s="68"/>
      <c r="AL491" s="68"/>
      <c r="AM491" s="45">
        <f>ROUND(SUM(H491:AL491),2)</f>
        <v>0</v>
      </c>
      <c r="AN491" s="45">
        <f>COUNTIF(H491:AL491,"F")+COUNTIF(H491:AL491,"LV/F")*4/8+COUNTIF(H491:AL491,"F/2")*4/8</f>
        <v>3</v>
      </c>
      <c r="AO491" s="45">
        <f>COUNTIF(H491:AL491,"O")+COUNTIF(H491:AL491,"LV/O")*4/8+COUNTIF(H491:AL491,"O/2")*4/8</f>
        <v>0</v>
      </c>
      <c r="AP491" s="45">
        <f>COUNTIF(H491:AL491,$AP$4)</f>
        <v>22</v>
      </c>
      <c r="AQ491" s="45">
        <f>COUNTIF(H491:AL491,$AQ$4)</f>
        <v>0</v>
      </c>
      <c r="AR491" s="45">
        <f>COUNTIF(H491:AL491,$AR$4)</f>
        <v>0</v>
      </c>
      <c r="AS491" s="45">
        <f>COUNTIF(H491:AL491,"B")+COUNTIF(H491:AL491,"LV/B")*4/8+COUNTIF(H491:AL491,"B/2")*4/8</f>
        <v>0</v>
      </c>
      <c r="AT491" s="45">
        <f>COUNTIF(H491:AL491,"BL")+COUNTIF(H491:AL491,"LV/BL")*4/8+COUNTIF(H491:AL491,"BL/2")*4/8</f>
        <v>0</v>
      </c>
      <c r="AU491" s="45">
        <f>COUNTIF(H491:AL491,$AU$4)</f>
        <v>0</v>
      </c>
      <c r="AV491" s="45">
        <f>COUNTIF(H491:AL491,$AV$4)</f>
        <v>0</v>
      </c>
      <c r="AW491" s="45">
        <f>COUNTIF(H491:AL491,$AW$4)</f>
        <v>4</v>
      </c>
      <c r="AX491" s="45">
        <f>COUNTIF(H491:AL491,$AX$4)</f>
        <v>0</v>
      </c>
      <c r="AY491" s="45">
        <f>COUNTIF(H491:AL491,$AY$4)</f>
        <v>0</v>
      </c>
      <c r="AZ491" s="45">
        <f>COUNTIF(H491:AL491,$AZ$4)</f>
        <v>0</v>
      </c>
      <c r="BA491" s="45">
        <f>COUNTIF(H491:AL491,$BA$4)</f>
        <v>0</v>
      </c>
      <c r="BB491" s="45">
        <f>COUNTIF(H491:AL491,$BB$4)</f>
        <v>0</v>
      </c>
      <c r="BC491" s="45">
        <f>COUNTIF(H491:AL491,$BC$4)</f>
        <v>0</v>
      </c>
      <c r="BD491" s="45">
        <f>COUNTIF(H491:AL491,$BD$4)</f>
        <v>0</v>
      </c>
      <c r="BE491" s="45">
        <f>COUNTIF(H491:AL491,$BE$4)</f>
        <v>0</v>
      </c>
      <c r="BF491" s="45">
        <f>COUNTIF(H491:AL491,$BF$4)</f>
        <v>0</v>
      </c>
      <c r="BG491" s="60" t="str">
        <f>VLOOKUP(B491,[2]Analyse!$A$2:$N$255,6,0)</f>
        <v>正常</v>
      </c>
      <c r="BH491" s="60"/>
      <c r="BI491" s="54"/>
    </row>
    <row r="492" spans="1:61">
      <c r="A492" s="73"/>
      <c r="B492" s="29"/>
      <c r="C492" s="26"/>
      <c r="D492" s="30"/>
      <c r="E492" s="32"/>
      <c r="F492" s="28"/>
      <c r="G492" s="28"/>
      <c r="H492" s="49">
        <v>5.5</v>
      </c>
      <c r="I492" s="49">
        <v>5.5</v>
      </c>
      <c r="J492" s="49">
        <v>5.5</v>
      </c>
      <c r="K492" s="49">
        <v>5.5</v>
      </c>
      <c r="L492" s="49"/>
      <c r="M492" s="49">
        <v>5.5</v>
      </c>
      <c r="N492" s="18">
        <v>5.5</v>
      </c>
      <c r="O492" s="49">
        <v>5.5</v>
      </c>
      <c r="P492" s="49">
        <v>5.5</v>
      </c>
      <c r="Q492" s="49">
        <v>5.5</v>
      </c>
      <c r="R492" s="49">
        <v>5.5</v>
      </c>
      <c r="S492" s="49"/>
      <c r="T492" s="49">
        <v>5.5</v>
      </c>
      <c r="U492" s="18">
        <v>5.5</v>
      </c>
      <c r="V492" s="49">
        <v>5.5</v>
      </c>
      <c r="W492" s="49">
        <v>5.5</v>
      </c>
      <c r="X492" s="49">
        <v>5.5</v>
      </c>
      <c r="Y492" s="49">
        <v>5.5</v>
      </c>
      <c r="Z492" s="49"/>
      <c r="AA492" s="49"/>
      <c r="AB492" s="18">
        <v>5.5</v>
      </c>
      <c r="AC492" s="49">
        <v>5.5</v>
      </c>
      <c r="AD492" s="49">
        <v>5.5</v>
      </c>
      <c r="AE492" s="49">
        <v>5.5</v>
      </c>
      <c r="AF492" s="49">
        <v>5.5</v>
      </c>
      <c r="AG492" s="49"/>
      <c r="AH492" s="49"/>
      <c r="AI492" s="18"/>
      <c r="AJ492" s="68">
        <v>5.5</v>
      </c>
      <c r="AK492" s="68"/>
      <c r="AL492" s="68"/>
      <c r="AM492" s="46">
        <f>+SUM(H492:AL492)</f>
        <v>121</v>
      </c>
      <c r="AN492" s="46"/>
      <c r="AO492" s="46"/>
      <c r="AP492" s="48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54"/>
      <c r="BH492" s="60" t="str">
        <f>VLOOKUP(B491,[2]Analyse!$A$2:$N$255,5,0)</f>
        <v>N</v>
      </c>
      <c r="BI492" s="54"/>
    </row>
    <row r="493" spans="1:61">
      <c r="A493" s="72">
        <v>245</v>
      </c>
      <c r="B493" s="29" t="s">
        <v>783</v>
      </c>
      <c r="C493" s="21" t="s">
        <v>36</v>
      </c>
      <c r="D493" s="21" t="s">
        <v>37</v>
      </c>
      <c r="E493" s="32"/>
      <c r="F493" s="21" t="s">
        <v>785</v>
      </c>
      <c r="G493" s="50" t="s">
        <v>784</v>
      </c>
      <c r="H493" s="49" t="s">
        <v>848</v>
      </c>
      <c r="I493" s="49" t="s">
        <v>855</v>
      </c>
      <c r="J493" s="49" t="s">
        <v>848</v>
      </c>
      <c r="K493" s="49" t="s">
        <v>861</v>
      </c>
      <c r="L493" s="49" t="s">
        <v>870</v>
      </c>
      <c r="M493" s="49" t="s">
        <v>870</v>
      </c>
      <c r="N493" s="18" t="s">
        <v>870</v>
      </c>
      <c r="O493" s="49" t="s">
        <v>870</v>
      </c>
      <c r="P493" s="49" t="s">
        <v>884</v>
      </c>
      <c r="Q493" s="49" t="s">
        <v>878</v>
      </c>
      <c r="R493" s="49" t="s">
        <v>878</v>
      </c>
      <c r="S493" s="49" t="s">
        <v>878</v>
      </c>
      <c r="T493" s="49" t="s">
        <v>889</v>
      </c>
      <c r="U493" s="18" t="s">
        <v>889</v>
      </c>
      <c r="V493" s="49" t="s">
        <v>900</v>
      </c>
      <c r="W493" s="49" t="s">
        <v>906</v>
      </c>
      <c r="X493" s="49" t="s">
        <v>901</v>
      </c>
      <c r="Y493" s="49" t="s">
        <v>910</v>
      </c>
      <c r="Z493" s="49" t="s">
        <v>910</v>
      </c>
      <c r="AA493" s="49" t="s">
        <v>923</v>
      </c>
      <c r="AB493" s="18" t="s">
        <v>923</v>
      </c>
      <c r="AC493" s="49" t="s">
        <v>923</v>
      </c>
      <c r="AD493" s="49" t="s">
        <v>925</v>
      </c>
      <c r="AE493" s="49" t="s">
        <v>920</v>
      </c>
      <c r="AF493" s="49" t="s">
        <v>931</v>
      </c>
      <c r="AG493" s="49" t="s">
        <v>931</v>
      </c>
      <c r="AH493" s="49" t="s">
        <v>930</v>
      </c>
      <c r="AI493" s="18" t="s">
        <v>930</v>
      </c>
      <c r="AJ493" s="68" t="s">
        <v>941</v>
      </c>
      <c r="AK493" s="68"/>
      <c r="AL493" s="68"/>
      <c r="AM493" s="45">
        <f>ROUND(SUM(H493:AL493),2)</f>
        <v>0</v>
      </c>
      <c r="AN493" s="45">
        <f>COUNTIF(H493:AL493,"F")+COUNTIF(H493:AL493,"LV/F")*4/8+COUNTIF(H493:AL493,"F/2")*4/8</f>
        <v>6</v>
      </c>
      <c r="AO493" s="45">
        <f>COUNTIF(H493:AL493,"O")+COUNTIF(H493:AL493,"LV/O")*4/8+COUNTIF(H493:AL493,"O/2")*4/8</f>
        <v>0</v>
      </c>
      <c r="AP493" s="45">
        <f>COUNTIF(H493:AL493,$AP$4)</f>
        <v>16</v>
      </c>
      <c r="AQ493" s="45">
        <f>COUNTIF(H493:AL493,$AQ$4)</f>
        <v>0</v>
      </c>
      <c r="AR493" s="45">
        <f>COUNTIF(H493:AL493,$AR$4)</f>
        <v>3</v>
      </c>
      <c r="AS493" s="45">
        <f>COUNTIF(H493:AL493,"B")+COUNTIF(H493:AL493,"LV/B")*4/8+COUNTIF(H493:AL493,"B/2")*4/8</f>
        <v>0</v>
      </c>
      <c r="AT493" s="45">
        <f>COUNTIF(H493:AL493,"BL")+COUNTIF(H493:AL493,"LV/BL")*4/8+COUNTIF(H493:AL493,"BL/2")*4/8</f>
        <v>0</v>
      </c>
      <c r="AU493" s="45">
        <f>COUNTIF(H493:AL493,$AU$4)</f>
        <v>0</v>
      </c>
      <c r="AV493" s="45">
        <f>COUNTIF(H493:AL493,$AV$4)</f>
        <v>0</v>
      </c>
      <c r="AW493" s="45">
        <f>COUNTIF(H493:AL493,$AW$4)</f>
        <v>4</v>
      </c>
      <c r="AX493" s="45">
        <f>COUNTIF(H493:AL493,$AX$4)</f>
        <v>0</v>
      </c>
      <c r="AY493" s="45">
        <f>COUNTIF(H493:AL493,$AY$4)</f>
        <v>0</v>
      </c>
      <c r="AZ493" s="45">
        <f>COUNTIF(H493:AL493,$AZ$4)</f>
        <v>0</v>
      </c>
      <c r="BA493" s="45">
        <f>COUNTIF(H493:AL493,$BA$4)</f>
        <v>0</v>
      </c>
      <c r="BB493" s="45">
        <f>COUNTIF(H493:AL493,$BB$4)</f>
        <v>0</v>
      </c>
      <c r="BC493" s="45">
        <f>COUNTIF(H493:AL493,$BC$4)</f>
        <v>0</v>
      </c>
      <c r="BD493" s="45">
        <f>COUNTIF(H493:AL493,$BD$4)</f>
        <v>0</v>
      </c>
      <c r="BE493" s="45">
        <f>COUNTIF(H493:AL493,$BE$4)</f>
        <v>0</v>
      </c>
      <c r="BF493" s="45">
        <f>COUNTIF(H493:AL493,$BF$4)</f>
        <v>0</v>
      </c>
      <c r="BG493" s="60" t="str">
        <f>VLOOKUP(B493,[2]Analyse!$A$2:$N$255,6,0)</f>
        <v>正常</v>
      </c>
      <c r="BH493" s="60"/>
      <c r="BI493" s="54"/>
    </row>
    <row r="494" spans="1:61">
      <c r="A494" s="73"/>
      <c r="B494" s="29"/>
      <c r="C494" s="26"/>
      <c r="D494" s="30"/>
      <c r="E494" s="32"/>
      <c r="F494" s="28"/>
      <c r="G494" s="28"/>
      <c r="H494" s="49"/>
      <c r="I494" s="49"/>
      <c r="J494" s="49"/>
      <c r="K494" s="49"/>
      <c r="L494" s="49"/>
      <c r="M494" s="49"/>
      <c r="N494" s="18"/>
      <c r="O494" s="49"/>
      <c r="P494" s="49"/>
      <c r="Q494" s="49"/>
      <c r="R494" s="49"/>
      <c r="S494" s="49"/>
      <c r="T494" s="49"/>
      <c r="U494" s="18"/>
      <c r="V494" s="49"/>
      <c r="W494" s="49"/>
      <c r="X494" s="49"/>
      <c r="Y494" s="49"/>
      <c r="Z494" s="49"/>
      <c r="AA494" s="49"/>
      <c r="AB494" s="18"/>
      <c r="AC494" s="49"/>
      <c r="AD494" s="49"/>
      <c r="AE494" s="49"/>
      <c r="AF494" s="49"/>
      <c r="AG494" s="49"/>
      <c r="AH494" s="49"/>
      <c r="AI494" s="18"/>
      <c r="AJ494" s="68"/>
      <c r="AK494" s="68"/>
      <c r="AL494" s="68"/>
      <c r="AM494" s="46">
        <f>+SUM(H494:AL494)</f>
        <v>0</v>
      </c>
      <c r="AN494" s="46"/>
      <c r="AO494" s="46"/>
      <c r="AP494" s="48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54"/>
      <c r="BH494" s="60" t="str">
        <f>VLOOKUP(B493,[2]Analyse!$A$2:$N$255,5,0)</f>
        <v>GWSI-D</v>
      </c>
      <c r="BI494" s="54"/>
    </row>
    <row r="495" spans="1:61">
      <c r="A495" s="72">
        <v>246</v>
      </c>
      <c r="B495" s="21" t="s">
        <v>788</v>
      </c>
      <c r="C495" s="21" t="s">
        <v>36</v>
      </c>
      <c r="D495" s="21" t="s">
        <v>37</v>
      </c>
      <c r="E495" s="32">
        <v>44155</v>
      </c>
      <c r="F495" s="21" t="s">
        <v>790</v>
      </c>
      <c r="G495" s="51" t="s">
        <v>789</v>
      </c>
      <c r="H495" s="49" t="s">
        <v>848</v>
      </c>
      <c r="I495" s="49" t="s">
        <v>848</v>
      </c>
      <c r="J495" s="49" t="s">
        <v>848</v>
      </c>
      <c r="K495" s="49" t="s">
        <v>861</v>
      </c>
      <c r="L495" s="49" t="s">
        <v>875</v>
      </c>
      <c r="M495" s="49" t="s">
        <v>874</v>
      </c>
      <c r="N495" s="18" t="s">
        <v>870</v>
      </c>
      <c r="O495" s="49" t="s">
        <v>870</v>
      </c>
      <c r="P495" s="49" t="s">
        <v>878</v>
      </c>
      <c r="Q495" s="49" t="s">
        <v>878</v>
      </c>
      <c r="R495" s="49" t="s">
        <v>878</v>
      </c>
      <c r="S495" s="49" t="s">
        <v>884</v>
      </c>
      <c r="T495" s="49" t="s">
        <v>889</v>
      </c>
      <c r="U495" s="18" t="s">
        <v>897</v>
      </c>
      <c r="V495" s="49" t="s">
        <v>902</v>
      </c>
      <c r="W495" s="49" t="s">
        <v>902</v>
      </c>
      <c r="X495" s="49" t="s">
        <v>902</v>
      </c>
      <c r="Y495" s="49" t="s">
        <v>911</v>
      </c>
      <c r="Z495" s="49" t="s">
        <v>914</v>
      </c>
      <c r="AA495" s="49" t="s">
        <v>921</v>
      </c>
      <c r="AB495" s="18" t="s">
        <v>921</v>
      </c>
      <c r="AC495" s="49" t="s">
        <v>921</v>
      </c>
      <c r="AD495" s="49" t="s">
        <v>921</v>
      </c>
      <c r="AE495" s="49" t="s">
        <v>921</v>
      </c>
      <c r="AF495" s="49" t="s">
        <v>930</v>
      </c>
      <c r="AG495" s="49" t="s">
        <v>936</v>
      </c>
      <c r="AH495" s="49">
        <v>1</v>
      </c>
      <c r="AI495" s="18">
        <v>1</v>
      </c>
      <c r="AJ495" s="68">
        <v>1</v>
      </c>
      <c r="AK495" s="68"/>
      <c r="AL495" s="68"/>
      <c r="AM495" s="45">
        <f>ROUND(SUM(H495:AL495),2)</f>
        <v>3</v>
      </c>
      <c r="AN495" s="45">
        <f>COUNTIF(H495:AL495,"F")+COUNTIF(H495:AL495,"LV/F")*4/8+COUNTIF(H495:AL495,"F/2")*4/8</f>
        <v>0</v>
      </c>
      <c r="AO495" s="45">
        <f>COUNTIF(H495:AL495,"O")+COUNTIF(H495:AL495,"LV/O")*4/8+COUNTIF(H495:AL495,"O/2")*4/8</f>
        <v>9.5</v>
      </c>
      <c r="AP495" s="45">
        <f>COUNTIF(H495:AL495,$AP$4)+4/8</f>
        <v>11.5</v>
      </c>
      <c r="AQ495" s="45">
        <f>COUNTIF(H495:AL495,$AQ$4)</f>
        <v>0</v>
      </c>
      <c r="AR495" s="45">
        <f>COUNTIF(H495:AL495,$AR$4)</f>
        <v>0</v>
      </c>
      <c r="AS495" s="45">
        <f>COUNTIF(H495:AL495,"B")+COUNTIF(H495:AL495,"LV/B")*4/8+COUNTIF(H495:AL495,"B/2")*4/8</f>
        <v>0</v>
      </c>
      <c r="AT495" s="45">
        <f>COUNTIF(H495:AL495,"BL")+COUNTIF(H495:AL495,"LV/BL")*4/8+COUNTIF(H495:AL495,"BL/2")*4/8</f>
        <v>1</v>
      </c>
      <c r="AU495" s="45">
        <f>COUNTIF(H495:AL495,$AU$4)</f>
        <v>0</v>
      </c>
      <c r="AV495" s="45">
        <f>COUNTIF(H495:AL495,$AV$4)</f>
        <v>0</v>
      </c>
      <c r="AW495" s="45">
        <f>COUNTIF(H495:AL495,$AW$4)</f>
        <v>4</v>
      </c>
      <c r="AX495" s="45">
        <f>COUNTIF(H495:AL495,$AX$4)</f>
        <v>0</v>
      </c>
      <c r="AY495" s="45">
        <f>COUNTIF(H495:AL495,$AY$4)</f>
        <v>0</v>
      </c>
      <c r="AZ495" s="45">
        <f>COUNTIF(H495:AL495,$AZ$4)</f>
        <v>0</v>
      </c>
      <c r="BA495" s="45">
        <f>COUNTIF(H495:AL495,$BA$4)</f>
        <v>0</v>
      </c>
      <c r="BB495" s="45">
        <f>COUNTIF(H495:AL495,$BB$4)</f>
        <v>0</v>
      </c>
      <c r="BC495" s="45">
        <f>COUNTIF(H495:AL495,$BC$4)</f>
        <v>0</v>
      </c>
      <c r="BD495" s="45">
        <f>COUNTIF(H495:AL495,$BD$4)</f>
        <v>0</v>
      </c>
      <c r="BE495" s="45">
        <f>COUNTIF(H495:AL495,$BE$4)</f>
        <v>0</v>
      </c>
      <c r="BF495" s="45">
        <f>COUNTIF(H495:AL495,$BF$4)</f>
        <v>0</v>
      </c>
      <c r="BG495" s="60" t="str">
        <f>VLOOKUP(B495,[2]Analyse!$A$2:$N$255,6,0)</f>
        <v>事假</v>
      </c>
      <c r="BH495" s="60"/>
      <c r="BI495" s="54"/>
    </row>
    <row r="496" spans="1:61">
      <c r="A496" s="73"/>
      <c r="B496" s="29"/>
      <c r="C496" s="26"/>
      <c r="D496" s="30"/>
      <c r="E496" s="32"/>
      <c r="F496" s="28"/>
      <c r="G496" s="28"/>
      <c r="H496" s="49"/>
      <c r="I496" s="49"/>
      <c r="J496" s="49"/>
      <c r="K496" s="49"/>
      <c r="L496" s="49"/>
      <c r="M496" s="49"/>
      <c r="N496" s="18"/>
      <c r="O496" s="49"/>
      <c r="P496" s="49"/>
      <c r="Q496" s="49"/>
      <c r="R496" s="49"/>
      <c r="S496" s="49"/>
      <c r="T496" s="49"/>
      <c r="U496" s="18"/>
      <c r="V496" s="49"/>
      <c r="W496" s="49"/>
      <c r="X496" s="49"/>
      <c r="Y496" s="49"/>
      <c r="Z496" s="49"/>
      <c r="AA496" s="49"/>
      <c r="AB496" s="18"/>
      <c r="AC496" s="49"/>
      <c r="AD496" s="49"/>
      <c r="AE496" s="49"/>
      <c r="AF496" s="49"/>
      <c r="AG496" s="49"/>
      <c r="AH496" s="49"/>
      <c r="AI496" s="18"/>
      <c r="AJ496" s="68"/>
      <c r="AK496" s="68"/>
      <c r="AL496" s="68"/>
      <c r="AM496" s="46">
        <f>+SUM(H496:AL496)</f>
        <v>0</v>
      </c>
      <c r="AN496" s="46"/>
      <c r="AO496" s="46"/>
      <c r="AP496" s="48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54"/>
      <c r="BH496" s="60" t="str">
        <f>VLOOKUP(B495,[2]Analyse!$A$2:$N$255,5,0)</f>
        <v>GWSI-D</v>
      </c>
      <c r="BI496" s="54"/>
    </row>
    <row r="497" spans="1:61" s="54" customFormat="1">
      <c r="A497" s="72">
        <v>247</v>
      </c>
      <c r="B497" s="21" t="s">
        <v>798</v>
      </c>
      <c r="C497" s="21" t="s">
        <v>36</v>
      </c>
      <c r="D497" s="21" t="s">
        <v>37</v>
      </c>
      <c r="E497" s="32"/>
      <c r="F497" s="21" t="s">
        <v>809</v>
      </c>
      <c r="G497" s="51" t="s">
        <v>820</v>
      </c>
      <c r="H497" s="49" t="s">
        <v>848</v>
      </c>
      <c r="I497" s="49" t="s">
        <v>848</v>
      </c>
      <c r="J497" s="49" t="s">
        <v>855</v>
      </c>
      <c r="K497" s="49" t="s">
        <v>861</v>
      </c>
      <c r="L497" s="49" t="s">
        <v>870</v>
      </c>
      <c r="M497" s="49" t="s">
        <v>870</v>
      </c>
      <c r="N497" s="18" t="s">
        <v>870</v>
      </c>
      <c r="O497" s="49" t="s">
        <v>870</v>
      </c>
      <c r="P497" s="49" t="s">
        <v>878</v>
      </c>
      <c r="Q497" s="49" t="s">
        <v>884</v>
      </c>
      <c r="R497" s="49" t="s">
        <v>878</v>
      </c>
      <c r="S497" s="49" t="s">
        <v>878</v>
      </c>
      <c r="T497" s="49" t="s">
        <v>889</v>
      </c>
      <c r="U497" s="18" t="s">
        <v>889</v>
      </c>
      <c r="V497" s="49" t="s">
        <v>900</v>
      </c>
      <c r="W497" s="49" t="s">
        <v>900</v>
      </c>
      <c r="X497" s="49" t="s">
        <v>906</v>
      </c>
      <c r="Y497" s="49" t="s">
        <v>909</v>
      </c>
      <c r="Z497" s="49" t="s">
        <v>909</v>
      </c>
      <c r="AA497" s="49" t="s">
        <v>919</v>
      </c>
      <c r="AB497" s="18" t="s">
        <v>919</v>
      </c>
      <c r="AC497" s="49" t="s">
        <v>919</v>
      </c>
      <c r="AD497" s="49" t="s">
        <v>919</v>
      </c>
      <c r="AE497" s="49" t="s">
        <v>925</v>
      </c>
      <c r="AF497" s="49" t="s">
        <v>930</v>
      </c>
      <c r="AG497" s="49" t="s">
        <v>930</v>
      </c>
      <c r="AH497" s="49" t="s">
        <v>930</v>
      </c>
      <c r="AI497" s="18" t="s">
        <v>930</v>
      </c>
      <c r="AJ497" s="68" t="s">
        <v>941</v>
      </c>
      <c r="AK497" s="68"/>
      <c r="AL497" s="68"/>
      <c r="AM497" s="45">
        <f>ROUND(SUM(H497:AL497),2)</f>
        <v>0</v>
      </c>
      <c r="AN497" s="45">
        <f>COUNTIF(H497:AL497,"F")+COUNTIF(H497:AL497,"LV/F")*4/8+COUNTIF(H497:AL497,"F/2")*4/8</f>
        <v>0</v>
      </c>
      <c r="AO497" s="45">
        <f>COUNTIF(H497:AL497,"O")+COUNTIF(H497:AL497,"LV/O")*4/8+COUNTIF(H497:AL497,"O/2")*4/8</f>
        <v>0</v>
      </c>
      <c r="AP497" s="45">
        <f>COUNTIF(H497:AL497,$AP$4)</f>
        <v>25</v>
      </c>
      <c r="AQ497" s="45">
        <f>COUNTIF(H497:AL497,$AQ$4)</f>
        <v>0</v>
      </c>
      <c r="AR497" s="45">
        <f>COUNTIF(H497:AL497,$AR$4)</f>
        <v>0</v>
      </c>
      <c r="AS497" s="45">
        <f>COUNTIF(H497:AL497,"B")+COUNTIF(H497:AL497,"LV/B")*4/8+COUNTIF(H497:AL497,"B/2")*4/8</f>
        <v>0</v>
      </c>
      <c r="AT497" s="45">
        <f>COUNTIF(H497:AL497,"BL")+COUNTIF(H497:AL497,"LV/BL")*4/8+COUNTIF(H497:AL497,"BL/2")*4/8</f>
        <v>0</v>
      </c>
      <c r="AU497" s="45">
        <f>COUNTIF(H497:AL497,$AU$4)</f>
        <v>0</v>
      </c>
      <c r="AV497" s="45">
        <f>COUNTIF(H497:AL497,$AV$4)</f>
        <v>0</v>
      </c>
      <c r="AW497" s="45">
        <f>COUNTIF(H497:AL497,$AW$4)</f>
        <v>4</v>
      </c>
      <c r="AX497" s="45">
        <f>COUNTIF(H497:AL497,$AX$4)</f>
        <v>0</v>
      </c>
      <c r="AY497" s="45">
        <f>COUNTIF(H497:AL497,$AY$4)</f>
        <v>0</v>
      </c>
      <c r="AZ497" s="45">
        <f>COUNTIF(H497:AL497,$AZ$4)</f>
        <v>0</v>
      </c>
      <c r="BA497" s="45">
        <f>COUNTIF(H497:AL497,$BA$4)</f>
        <v>0</v>
      </c>
      <c r="BB497" s="45">
        <f>COUNTIF(H497:AL497,$BB$4)</f>
        <v>0</v>
      </c>
      <c r="BC497" s="45">
        <f>COUNTIF(H497:AL497,$BC$4)</f>
        <v>0</v>
      </c>
      <c r="BD497" s="45">
        <f>COUNTIF(H497:AL497,$BD$4)</f>
        <v>0</v>
      </c>
      <c r="BE497" s="45">
        <f>COUNTIF(H497:AL497,$BE$4)</f>
        <v>0</v>
      </c>
      <c r="BF497" s="45">
        <f>COUNTIF(H497:AL497,$BF$4)</f>
        <v>0</v>
      </c>
      <c r="BG497" s="60" t="str">
        <f>VLOOKUP(B497,[2]Analyse!$A$2:$N$255,6,0)</f>
        <v>正常</v>
      </c>
      <c r="BH497" s="60"/>
    </row>
    <row r="498" spans="1:61" s="54" customFormat="1">
      <c r="A498" s="73"/>
      <c r="B498" s="29"/>
      <c r="C498" s="26"/>
      <c r="D498" s="30"/>
      <c r="E498" s="32"/>
      <c r="F498" s="28"/>
      <c r="G498" s="28"/>
      <c r="H498" s="49"/>
      <c r="I498" s="49"/>
      <c r="J498" s="49"/>
      <c r="K498" s="49"/>
      <c r="L498" s="49"/>
      <c r="M498" s="49"/>
      <c r="N498" s="18"/>
      <c r="O498" s="49"/>
      <c r="P498" s="49"/>
      <c r="Q498" s="49"/>
      <c r="R498" s="49"/>
      <c r="S498" s="49"/>
      <c r="T498" s="49"/>
      <c r="U498" s="18"/>
      <c r="V498" s="49"/>
      <c r="W498" s="49"/>
      <c r="X498" s="49"/>
      <c r="Y498" s="49"/>
      <c r="Z498" s="49"/>
      <c r="AA498" s="49"/>
      <c r="AB498" s="18"/>
      <c r="AC498" s="49"/>
      <c r="AD498" s="49"/>
      <c r="AE498" s="49"/>
      <c r="AF498" s="49"/>
      <c r="AG498" s="49"/>
      <c r="AH498" s="49"/>
      <c r="AI498" s="18"/>
      <c r="AJ498" s="68"/>
      <c r="AK498" s="68"/>
      <c r="AL498" s="68"/>
      <c r="AM498" s="46">
        <f>+SUM(H498:AL498)</f>
        <v>0</v>
      </c>
      <c r="AN498" s="46"/>
      <c r="AO498" s="46"/>
      <c r="AP498" s="48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H498" s="60" t="str">
        <f>VLOOKUP(B497,[2]Analyse!$A$2:$N$255,5,0)</f>
        <v>GWSI-D</v>
      </c>
    </row>
    <row r="499" spans="1:61" s="54" customFormat="1">
      <c r="A499" s="72">
        <v>248</v>
      </c>
      <c r="B499" s="21" t="s">
        <v>799</v>
      </c>
      <c r="C499" s="21" t="s">
        <v>36</v>
      </c>
      <c r="D499" s="21" t="s">
        <v>37</v>
      </c>
      <c r="E499" s="32"/>
      <c r="F499" s="21" t="s">
        <v>810</v>
      </c>
      <c r="G499" s="51" t="s">
        <v>821</v>
      </c>
      <c r="H499" s="49" t="s">
        <v>848</v>
      </c>
      <c r="I499" s="49" t="s">
        <v>855</v>
      </c>
      <c r="J499" s="49" t="s">
        <v>848</v>
      </c>
      <c r="K499" s="49" t="s">
        <v>861</v>
      </c>
      <c r="L499" s="49" t="s">
        <v>870</v>
      </c>
      <c r="M499" s="49" t="s">
        <v>870</v>
      </c>
      <c r="N499" s="18" t="s">
        <v>870</v>
      </c>
      <c r="O499" s="49" t="s">
        <v>875</v>
      </c>
      <c r="P499" s="49" t="s">
        <v>878</v>
      </c>
      <c r="Q499" s="49" t="s">
        <v>878</v>
      </c>
      <c r="R499" s="49" t="s">
        <v>878</v>
      </c>
      <c r="S499" s="49" t="s">
        <v>878</v>
      </c>
      <c r="T499" s="49" t="s">
        <v>889</v>
      </c>
      <c r="U499" s="18" t="s">
        <v>889</v>
      </c>
      <c r="V499" s="49" t="s">
        <v>906</v>
      </c>
      <c r="W499" s="49" t="s">
        <v>900</v>
      </c>
      <c r="X499" s="49" t="s">
        <v>900</v>
      </c>
      <c r="Y499" s="49" t="s">
        <v>909</v>
      </c>
      <c r="Z499" s="49" t="s">
        <v>909</v>
      </c>
      <c r="AA499" s="49" t="s">
        <v>919</v>
      </c>
      <c r="AB499" s="18" t="s">
        <v>919</v>
      </c>
      <c r="AC499" s="49" t="s">
        <v>925</v>
      </c>
      <c r="AD499" s="49" t="s">
        <v>919</v>
      </c>
      <c r="AE499" s="49" t="s">
        <v>919</v>
      </c>
      <c r="AF499" s="49" t="s">
        <v>931</v>
      </c>
      <c r="AG499" s="49" t="s">
        <v>930</v>
      </c>
      <c r="AH499" s="49" t="s">
        <v>930</v>
      </c>
      <c r="AI499" s="18" t="s">
        <v>930</v>
      </c>
      <c r="AJ499" s="68" t="s">
        <v>948</v>
      </c>
      <c r="AK499" s="68"/>
      <c r="AL499" s="68"/>
      <c r="AM499" s="45">
        <f>ROUND(SUM(H499:AL499),2)</f>
        <v>0</v>
      </c>
      <c r="AN499" s="45">
        <f>COUNTIF(H499:AL499,"F")+COUNTIF(H499:AL499,"LV/F")*4/8+COUNTIF(H499:AL499,"F/2")*4/8</f>
        <v>1</v>
      </c>
      <c r="AO499" s="45">
        <f>COUNTIF(H499:AL499,"O")+COUNTIF(H499:AL499,"LV/O")*4/8+COUNTIF(H499:AL499,"O/2")*4/8</f>
        <v>0</v>
      </c>
      <c r="AP499" s="45">
        <f>COUNTIF(H499:AL499,$AP$4)</f>
        <v>23</v>
      </c>
      <c r="AQ499" s="45">
        <f>COUNTIF(H499:AL499,$AQ$4)</f>
        <v>0</v>
      </c>
      <c r="AR499" s="45">
        <f>COUNTIF(H499:AL499,$AR$4)</f>
        <v>0</v>
      </c>
      <c r="AS499" s="45">
        <f>COUNTIF(H499:AL499,"B")+COUNTIF(H499:AL499,"LV/B")*4/8+COUNTIF(H499:AL499,"B/2")*4/8</f>
        <v>0</v>
      </c>
      <c r="AT499" s="45">
        <f>COUNTIF(H499:AL499,"BL")+COUNTIF(H499:AL499,"LV/BL")*4/8+COUNTIF(H499:AL499,"BL/2")*4/8</f>
        <v>0</v>
      </c>
      <c r="AU499" s="45">
        <f>COUNTIF(H499:AL499,$AU$4)</f>
        <v>0</v>
      </c>
      <c r="AV499" s="45">
        <f>COUNTIF(H499:AL499,$AV$4)</f>
        <v>0</v>
      </c>
      <c r="AW499" s="45">
        <f>COUNTIF(H499:AL499,$AW$4)</f>
        <v>5</v>
      </c>
      <c r="AX499" s="45">
        <f>COUNTIF(H499:AL499,$AX$4)</f>
        <v>0</v>
      </c>
      <c r="AY499" s="45">
        <f>COUNTIF(H499:AL499,$AY$4)</f>
        <v>0</v>
      </c>
      <c r="AZ499" s="45">
        <f>COUNTIF(H499:AL499,$AZ$4)</f>
        <v>0</v>
      </c>
      <c r="BA499" s="45">
        <f>COUNTIF(H499:AL499,$BA$4)</f>
        <v>0</v>
      </c>
      <c r="BB499" s="45">
        <f>COUNTIF(H499:AL499,$BB$4)</f>
        <v>0</v>
      </c>
      <c r="BC499" s="45">
        <f>COUNTIF(H499:AL499,$BC$4)</f>
        <v>0</v>
      </c>
      <c r="BD499" s="45">
        <f>COUNTIF(H499:AL499,$BD$4)</f>
        <v>0</v>
      </c>
      <c r="BE499" s="45">
        <f>COUNTIF(H499:AL499,$BE$4)</f>
        <v>0</v>
      </c>
      <c r="BF499" s="45">
        <f>COUNTIF(H499:AL499,$BF$4)</f>
        <v>0</v>
      </c>
      <c r="BG499" s="60" t="str">
        <f>VLOOKUP(B499,[2]Analyse!$A$2:$N$255,6,0)</f>
        <v>輪班休息</v>
      </c>
      <c r="BH499" s="60"/>
    </row>
    <row r="500" spans="1:61" s="54" customFormat="1">
      <c r="A500" s="73"/>
      <c r="B500" s="29"/>
      <c r="C500" s="26"/>
      <c r="D500" s="30"/>
      <c r="E500" s="32"/>
      <c r="F500" s="28"/>
      <c r="G500" s="28"/>
      <c r="H500" s="49"/>
      <c r="I500" s="49"/>
      <c r="J500" s="49"/>
      <c r="K500" s="49"/>
      <c r="L500" s="49"/>
      <c r="M500" s="49"/>
      <c r="N500" s="18"/>
      <c r="O500" s="49"/>
      <c r="P500" s="49"/>
      <c r="Q500" s="49"/>
      <c r="R500" s="49"/>
      <c r="S500" s="49"/>
      <c r="T500" s="49"/>
      <c r="U500" s="18"/>
      <c r="V500" s="49"/>
      <c r="W500" s="49"/>
      <c r="X500" s="49"/>
      <c r="Y500" s="49"/>
      <c r="Z500" s="49"/>
      <c r="AA500" s="49"/>
      <c r="AB500" s="18"/>
      <c r="AC500" s="49"/>
      <c r="AD500" s="49"/>
      <c r="AE500" s="49"/>
      <c r="AF500" s="49"/>
      <c r="AG500" s="49"/>
      <c r="AH500" s="49"/>
      <c r="AI500" s="18"/>
      <c r="AJ500" s="68"/>
      <c r="AK500" s="68"/>
      <c r="AL500" s="68"/>
      <c r="AM500" s="46">
        <f>+SUM(H500:AL500)</f>
        <v>0</v>
      </c>
      <c r="AN500" s="46"/>
      <c r="AO500" s="46"/>
      <c r="AP500" s="48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H500" s="60" t="str">
        <f>VLOOKUP(B499,[2]Analyse!$A$2:$N$255,5,0)</f>
        <v>GWSI-D</v>
      </c>
    </row>
    <row r="501" spans="1:61" s="54" customFormat="1">
      <c r="A501" s="72">
        <v>249</v>
      </c>
      <c r="B501" s="21" t="s">
        <v>800</v>
      </c>
      <c r="C501" s="21" t="s">
        <v>36</v>
      </c>
      <c r="D501" s="21" t="s">
        <v>37</v>
      </c>
      <c r="E501" s="32"/>
      <c r="F501" s="21" t="s">
        <v>811</v>
      </c>
      <c r="G501" s="51" t="s">
        <v>822</v>
      </c>
      <c r="H501" s="49" t="s">
        <v>848</v>
      </c>
      <c r="I501" s="49" t="s">
        <v>855</v>
      </c>
      <c r="J501" s="49" t="s">
        <v>850</v>
      </c>
      <c r="K501" s="49" t="s">
        <v>861</v>
      </c>
      <c r="L501" s="49" t="s">
        <v>870</v>
      </c>
      <c r="M501" s="49" t="s">
        <v>870</v>
      </c>
      <c r="N501" s="18" t="s">
        <v>870</v>
      </c>
      <c r="O501" s="49" t="s">
        <v>870</v>
      </c>
      <c r="P501" s="49" t="s">
        <v>884</v>
      </c>
      <c r="Q501" s="49" t="s">
        <v>878</v>
      </c>
      <c r="R501" s="49" t="s">
        <v>878</v>
      </c>
      <c r="S501" s="49" t="s">
        <v>878</v>
      </c>
      <c r="T501" s="49" t="s">
        <v>889</v>
      </c>
      <c r="U501" s="18" t="s">
        <v>889</v>
      </c>
      <c r="V501" s="49" t="s">
        <v>900</v>
      </c>
      <c r="W501" s="49" t="s">
        <v>906</v>
      </c>
      <c r="X501" s="49" t="s">
        <v>900</v>
      </c>
      <c r="Y501" s="49" t="s">
        <v>910</v>
      </c>
      <c r="Z501" s="49" t="s">
        <v>909</v>
      </c>
      <c r="AA501" s="49" t="s">
        <v>919</v>
      </c>
      <c r="AB501" s="18" t="s">
        <v>919</v>
      </c>
      <c r="AC501" s="49" t="s">
        <v>919</v>
      </c>
      <c r="AD501" s="49" t="s">
        <v>925</v>
      </c>
      <c r="AE501" s="49" t="s">
        <v>919</v>
      </c>
      <c r="AF501" s="49" t="s">
        <v>930</v>
      </c>
      <c r="AG501" s="49" t="s">
        <v>930</v>
      </c>
      <c r="AH501" s="49" t="s">
        <v>930</v>
      </c>
      <c r="AI501" s="18" t="s">
        <v>930</v>
      </c>
      <c r="AJ501" s="68" t="s">
        <v>941</v>
      </c>
      <c r="AK501" s="68"/>
      <c r="AL501" s="68"/>
      <c r="AM501" s="45">
        <f>ROUND(SUM(H501:AL501),2)</f>
        <v>0</v>
      </c>
      <c r="AN501" s="45">
        <f>COUNTIF(H501:AL501,"F")+COUNTIF(H501:AL501,"LV/F")*4/8+COUNTIF(H501:AL501,"F/2")*4/8</f>
        <v>2</v>
      </c>
      <c r="AO501" s="45">
        <f>COUNTIF(H501:AL501,"O")+COUNTIF(H501:AL501,"LV/O")*4/8+COUNTIF(H501:AL501,"O/2")*4/8</f>
        <v>0</v>
      </c>
      <c r="AP501" s="45">
        <f>COUNTIF(H501:AL501,$AP$4)</f>
        <v>23</v>
      </c>
      <c r="AQ501" s="45">
        <f>COUNTIF(H501:AL501,$AQ$4)</f>
        <v>0</v>
      </c>
      <c r="AR501" s="45">
        <f>COUNTIF(H501:AL501,$AR$4)</f>
        <v>0</v>
      </c>
      <c r="AS501" s="45">
        <f>COUNTIF(H501:AL501,"B")+COUNTIF(H501:AL501,"LV/B")*4/8+COUNTIF(H501:AL501,"B/2")*4/8</f>
        <v>0</v>
      </c>
      <c r="AT501" s="45">
        <f>COUNTIF(H501:AL501,"BL")+COUNTIF(H501:AL501,"LV/BL")*4/8+COUNTIF(H501:AL501,"BL/2")*4/8</f>
        <v>0</v>
      </c>
      <c r="AU501" s="45">
        <f>COUNTIF(H501:AL501,$AU$4)</f>
        <v>0</v>
      </c>
      <c r="AV501" s="45">
        <f>COUNTIF(H501:AL501,$AV$4)</f>
        <v>0</v>
      </c>
      <c r="AW501" s="45">
        <f>COUNTIF(H501:AL501,$AW$4)</f>
        <v>4</v>
      </c>
      <c r="AX501" s="45">
        <f>COUNTIF(H501:AL501,$AX$4)</f>
        <v>0</v>
      </c>
      <c r="AY501" s="45">
        <f>COUNTIF(H501:AL501,$AY$4)</f>
        <v>0</v>
      </c>
      <c r="AZ501" s="45">
        <f>COUNTIF(H501:AL501,$AZ$4)</f>
        <v>0</v>
      </c>
      <c r="BA501" s="45">
        <f>COUNTIF(H501:AL501,$BA$4)</f>
        <v>0</v>
      </c>
      <c r="BB501" s="45">
        <f>COUNTIF(H501:AL501,$BB$4)</f>
        <v>0</v>
      </c>
      <c r="BC501" s="45">
        <f>COUNTIF(H501:AL501,$BC$4)</f>
        <v>0</v>
      </c>
      <c r="BD501" s="45">
        <f>COUNTIF(H501:AL501,$BD$4)</f>
        <v>0</v>
      </c>
      <c r="BE501" s="45">
        <f>COUNTIF(H501:AL501,$BE$4)</f>
        <v>0</v>
      </c>
      <c r="BF501" s="45">
        <f>COUNTIF(H501:AL501,$BF$4)</f>
        <v>0</v>
      </c>
      <c r="BG501" s="60" t="str">
        <f>VLOOKUP(B501,[2]Analyse!$A$2:$N$255,6,0)</f>
        <v>正常</v>
      </c>
      <c r="BH501" s="60"/>
    </row>
    <row r="502" spans="1:61" s="54" customFormat="1">
      <c r="A502" s="73"/>
      <c r="B502" s="29"/>
      <c r="C502" s="26"/>
      <c r="D502" s="30"/>
      <c r="E502" s="32"/>
      <c r="F502" s="28"/>
      <c r="G502" s="28"/>
      <c r="H502" s="49"/>
      <c r="I502" s="49"/>
      <c r="J502" s="49"/>
      <c r="K502" s="49"/>
      <c r="L502" s="49"/>
      <c r="M502" s="49"/>
      <c r="N502" s="18"/>
      <c r="O502" s="49"/>
      <c r="P502" s="49"/>
      <c r="Q502" s="49"/>
      <c r="R502" s="49"/>
      <c r="S502" s="49"/>
      <c r="T502" s="49"/>
      <c r="U502" s="18"/>
      <c r="V502" s="49"/>
      <c r="W502" s="49"/>
      <c r="X502" s="49"/>
      <c r="Y502" s="49"/>
      <c r="Z502" s="49"/>
      <c r="AA502" s="49"/>
      <c r="AB502" s="18"/>
      <c r="AC502" s="49"/>
      <c r="AD502" s="49"/>
      <c r="AE502" s="49"/>
      <c r="AF502" s="49"/>
      <c r="AG502" s="49"/>
      <c r="AH502" s="49"/>
      <c r="AI502" s="18"/>
      <c r="AJ502" s="68"/>
      <c r="AK502" s="68"/>
      <c r="AL502" s="68"/>
      <c r="AM502" s="46">
        <f>+SUM(H502:AL502)</f>
        <v>0</v>
      </c>
      <c r="AN502" s="46"/>
      <c r="AO502" s="46"/>
      <c r="AP502" s="48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H502" s="60" t="str">
        <f>VLOOKUP(B501,[2]Analyse!$A$2:$N$255,5,0)</f>
        <v>GWSI-D</v>
      </c>
    </row>
    <row r="503" spans="1:61" s="54" customFormat="1">
      <c r="A503" s="72">
        <v>250</v>
      </c>
      <c r="B503" s="21" t="s">
        <v>801</v>
      </c>
      <c r="C503" s="21" t="s">
        <v>36</v>
      </c>
      <c r="D503" s="21" t="s">
        <v>37</v>
      </c>
      <c r="E503" s="32"/>
      <c r="F503" s="21" t="s">
        <v>812</v>
      </c>
      <c r="G503" s="51" t="s">
        <v>823</v>
      </c>
      <c r="H503" s="49" t="s">
        <v>848</v>
      </c>
      <c r="I503" s="49" t="s">
        <v>848</v>
      </c>
      <c r="J503" s="49" t="s">
        <v>848</v>
      </c>
      <c r="K503" s="49" t="s">
        <v>861</v>
      </c>
      <c r="L503" s="49" t="s">
        <v>870</v>
      </c>
      <c r="M503" s="49" t="s">
        <v>875</v>
      </c>
      <c r="N503" s="18" t="s">
        <v>870</v>
      </c>
      <c r="O503" s="49" t="s">
        <v>870</v>
      </c>
      <c r="P503" s="49" t="s">
        <v>878</v>
      </c>
      <c r="Q503" s="49" t="s">
        <v>878</v>
      </c>
      <c r="R503" s="49" t="s">
        <v>878</v>
      </c>
      <c r="S503" s="49" t="s">
        <v>878</v>
      </c>
      <c r="T503" s="49" t="s">
        <v>896</v>
      </c>
      <c r="U503" s="18" t="s">
        <v>889</v>
      </c>
      <c r="V503" s="49" t="s">
        <v>900</v>
      </c>
      <c r="W503" s="49" t="s">
        <v>900</v>
      </c>
      <c r="X503" s="49" t="s">
        <v>900</v>
      </c>
      <c r="Y503" s="49" t="s">
        <v>909</v>
      </c>
      <c r="Z503" s="49" t="s">
        <v>909</v>
      </c>
      <c r="AA503" s="49" t="s">
        <v>925</v>
      </c>
      <c r="AB503" s="18" t="s">
        <v>919</v>
      </c>
      <c r="AC503" s="49" t="s">
        <v>919</v>
      </c>
      <c r="AD503" s="49" t="s">
        <v>919</v>
      </c>
      <c r="AE503" s="49" t="s">
        <v>919</v>
      </c>
      <c r="AF503" s="49" t="s">
        <v>930</v>
      </c>
      <c r="AG503" s="49" t="s">
        <v>930</v>
      </c>
      <c r="AH503" s="49" t="s">
        <v>936</v>
      </c>
      <c r="AI503" s="18" t="s">
        <v>930</v>
      </c>
      <c r="AJ503" s="68" t="s">
        <v>941</v>
      </c>
      <c r="AK503" s="68"/>
      <c r="AL503" s="68"/>
      <c r="AM503" s="45">
        <f>ROUND(SUM(H503:AL503),2)</f>
        <v>0</v>
      </c>
      <c r="AN503" s="45">
        <f>COUNTIF(H503:AL503,"F")+COUNTIF(H503:AL503,"LV/F")*4/8+COUNTIF(H503:AL503,"F/2")*4/8</f>
        <v>0</v>
      </c>
      <c r="AO503" s="45">
        <f>COUNTIF(H503:AL503,"O")+COUNTIF(H503:AL503,"LV/O")*4/8+COUNTIF(H503:AL503,"O/2")*4/8</f>
        <v>0</v>
      </c>
      <c r="AP503" s="45">
        <f>COUNTIF(H503:AL503,$AP$4)</f>
        <v>25</v>
      </c>
      <c r="AQ503" s="45">
        <f>COUNTIF(H503:AL503,$AQ$4)</f>
        <v>0</v>
      </c>
      <c r="AR503" s="45">
        <f>COUNTIF(H503:AL503,$AR$4)</f>
        <v>0</v>
      </c>
      <c r="AS503" s="45">
        <f>COUNTIF(H503:AL503,"B")+COUNTIF(H503:AL503,"LV/B")*4/8+COUNTIF(H503:AL503,"B/2")*4/8</f>
        <v>0</v>
      </c>
      <c r="AT503" s="45">
        <f>COUNTIF(H503:AL503,"BL")+COUNTIF(H503:AL503,"LV/BL")*4/8+COUNTIF(H503:AL503,"BL/2")*4/8</f>
        <v>0</v>
      </c>
      <c r="AU503" s="45">
        <f>COUNTIF(H503:AL503,$AU$4)</f>
        <v>0</v>
      </c>
      <c r="AV503" s="45">
        <f>COUNTIF(H503:AL503,$AV$4)</f>
        <v>0</v>
      </c>
      <c r="AW503" s="45">
        <f>COUNTIF(H503:AL503,$AW$4)</f>
        <v>4</v>
      </c>
      <c r="AX503" s="45">
        <f>COUNTIF(H503:AL503,$AX$4)</f>
        <v>0</v>
      </c>
      <c r="AY503" s="45">
        <f>COUNTIF(H503:AL503,$AY$4)</f>
        <v>0</v>
      </c>
      <c r="AZ503" s="45">
        <f>COUNTIF(H503:AL503,$AZ$4)</f>
        <v>0</v>
      </c>
      <c r="BA503" s="45">
        <f>COUNTIF(H503:AL503,$BA$4)</f>
        <v>0</v>
      </c>
      <c r="BB503" s="45">
        <f>COUNTIF(H503:AL503,$BB$4)</f>
        <v>0</v>
      </c>
      <c r="BC503" s="45">
        <f>COUNTIF(H503:AL503,$BC$4)</f>
        <v>0</v>
      </c>
      <c r="BD503" s="45">
        <f>COUNTIF(H503:AL503,$BD$4)</f>
        <v>0</v>
      </c>
      <c r="BE503" s="45">
        <f>COUNTIF(H503:AL503,$BE$4)</f>
        <v>0</v>
      </c>
      <c r="BF503" s="45">
        <f>COUNTIF(H503:AL503,$BF$4)</f>
        <v>0</v>
      </c>
      <c r="BG503" s="60" t="str">
        <f>VLOOKUP(B503,[2]Analyse!$A$2:$N$255,6,0)</f>
        <v>LV</v>
      </c>
      <c r="BH503" s="60"/>
    </row>
    <row r="504" spans="1:61" s="54" customFormat="1">
      <c r="A504" s="73"/>
      <c r="B504" s="29"/>
      <c r="C504" s="26"/>
      <c r="D504" s="30"/>
      <c r="E504" s="32"/>
      <c r="F504" s="28"/>
      <c r="G504" s="28"/>
      <c r="H504" s="49">
        <v>5.5</v>
      </c>
      <c r="I504" s="49">
        <v>5.5</v>
      </c>
      <c r="J504" s="49">
        <v>5.5</v>
      </c>
      <c r="K504" s="49">
        <v>5.5</v>
      </c>
      <c r="L504" s="49">
        <v>5.5</v>
      </c>
      <c r="M504" s="49"/>
      <c r="N504" s="18">
        <v>5.5</v>
      </c>
      <c r="O504" s="49">
        <v>5.5</v>
      </c>
      <c r="P504" s="49">
        <v>5.5</v>
      </c>
      <c r="Q504" s="49">
        <v>5.5</v>
      </c>
      <c r="R504" s="49">
        <v>5.5</v>
      </c>
      <c r="S504" s="49">
        <v>5.5</v>
      </c>
      <c r="T504" s="49"/>
      <c r="U504" s="18">
        <v>5.5</v>
      </c>
      <c r="V504" s="49">
        <v>5.5</v>
      </c>
      <c r="W504" s="49">
        <v>5.5</v>
      </c>
      <c r="X504" s="49">
        <v>5.5</v>
      </c>
      <c r="Y504" s="49">
        <v>5.5</v>
      </c>
      <c r="Z504" s="49">
        <v>5.5</v>
      </c>
      <c r="AA504" s="49"/>
      <c r="AB504" s="18">
        <v>5.5</v>
      </c>
      <c r="AC504" s="49">
        <v>5.5</v>
      </c>
      <c r="AD504" s="49">
        <v>5.5</v>
      </c>
      <c r="AE504" s="49">
        <v>5.5</v>
      </c>
      <c r="AF504" s="49">
        <v>5.5</v>
      </c>
      <c r="AG504" s="49">
        <v>5.5</v>
      </c>
      <c r="AH504" s="49"/>
      <c r="AI504" s="18">
        <v>5.5</v>
      </c>
      <c r="AJ504" s="68">
        <v>5.5</v>
      </c>
      <c r="AK504" s="68"/>
      <c r="AL504" s="68"/>
      <c r="AM504" s="46">
        <f>+SUM(H504:AL504)</f>
        <v>137.5</v>
      </c>
      <c r="AN504" s="46"/>
      <c r="AO504" s="46"/>
      <c r="AP504" s="48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H504" s="60" t="str">
        <f>VLOOKUP(B503,[2]Analyse!$A$2:$N$255,5,0)</f>
        <v>N</v>
      </c>
    </row>
    <row r="505" spans="1:61">
      <c r="A505" s="72">
        <v>251</v>
      </c>
      <c r="B505" s="21" t="s">
        <v>802</v>
      </c>
      <c r="C505" s="21" t="s">
        <v>36</v>
      </c>
      <c r="D505" s="21" t="s">
        <v>37</v>
      </c>
      <c r="E505" s="32"/>
      <c r="F505" s="21" t="s">
        <v>813</v>
      </c>
      <c r="G505" s="51" t="s">
        <v>824</v>
      </c>
      <c r="H505" s="49" t="s">
        <v>848</v>
      </c>
      <c r="I505" s="49" t="s">
        <v>848</v>
      </c>
      <c r="J505" s="49" t="s">
        <v>848</v>
      </c>
      <c r="K505" s="49" t="s">
        <v>861</v>
      </c>
      <c r="L505" s="49" t="s">
        <v>870</v>
      </c>
      <c r="M505" s="49" t="s">
        <v>875</v>
      </c>
      <c r="N505" s="18" t="s">
        <v>870</v>
      </c>
      <c r="O505" s="49" t="s">
        <v>870</v>
      </c>
      <c r="P505" s="49" t="s">
        <v>878</v>
      </c>
      <c r="Q505" s="49" t="s">
        <v>878</v>
      </c>
      <c r="R505" s="49" t="s">
        <v>878</v>
      </c>
      <c r="S505" s="49" t="s">
        <v>878</v>
      </c>
      <c r="T505" s="49" t="s">
        <v>896</v>
      </c>
      <c r="U505" s="18" t="s">
        <v>890</v>
      </c>
      <c r="V505" s="49" t="s">
        <v>900</v>
      </c>
      <c r="W505" s="49" t="s">
        <v>900</v>
      </c>
      <c r="X505" s="49" t="s">
        <v>900</v>
      </c>
      <c r="Y505" s="49" t="s">
        <v>909</v>
      </c>
      <c r="Z505" s="49" t="s">
        <v>909</v>
      </c>
      <c r="AA505" s="49" t="s">
        <v>925</v>
      </c>
      <c r="AB505" s="18" t="s">
        <v>919</v>
      </c>
      <c r="AC505" s="49" t="s">
        <v>919</v>
      </c>
      <c r="AD505" s="49" t="s">
        <v>919</v>
      </c>
      <c r="AE505" s="49" t="s">
        <v>919</v>
      </c>
      <c r="AF505" s="49" t="s">
        <v>930</v>
      </c>
      <c r="AG505" s="49" t="s">
        <v>930</v>
      </c>
      <c r="AH505" s="49" t="s">
        <v>936</v>
      </c>
      <c r="AI505" s="18" t="s">
        <v>930</v>
      </c>
      <c r="AJ505" s="68" t="s">
        <v>941</v>
      </c>
      <c r="AK505" s="68"/>
      <c r="AL505" s="68"/>
      <c r="AM505" s="45">
        <f>ROUND(SUM(H505:AL505),2)</f>
        <v>0</v>
      </c>
      <c r="AN505" s="45">
        <f>COUNTIF(H505:AL505,"F")+COUNTIF(H505:AL505,"LV/F")*4/8+COUNTIF(H505:AL505,"F/2")*4/8</f>
        <v>1</v>
      </c>
      <c r="AO505" s="45">
        <f>COUNTIF(H505:AL505,"O")+COUNTIF(H505:AL505,"LV/O")*4/8+COUNTIF(H505:AL505,"O/2")*4/8</f>
        <v>0</v>
      </c>
      <c r="AP505" s="45">
        <f>COUNTIF(H505:AL505,$AP$4)</f>
        <v>24</v>
      </c>
      <c r="AQ505" s="45">
        <f>COUNTIF(H505:AL505,$AQ$4)</f>
        <v>0</v>
      </c>
      <c r="AR505" s="45">
        <f>COUNTIF(H505:AL505,$AR$4)</f>
        <v>0</v>
      </c>
      <c r="AS505" s="45">
        <f>COUNTIF(H505:AL505,"B")+COUNTIF(H505:AL505,"LV/B")*4/8+COUNTIF(H505:AL505,"B/2")*4/8</f>
        <v>0</v>
      </c>
      <c r="AT505" s="45">
        <f>COUNTIF(H505:AL505,"BL")+COUNTIF(H505:AL505,"LV/BL")*4/8+COUNTIF(H505:AL505,"BL/2")*4/8</f>
        <v>0</v>
      </c>
      <c r="AU505" s="45">
        <f>COUNTIF(H505:AL505,$AU$4)</f>
        <v>0</v>
      </c>
      <c r="AV505" s="45">
        <f>COUNTIF(H505:AL505,$AV$4)</f>
        <v>0</v>
      </c>
      <c r="AW505" s="45">
        <f>COUNTIF(H505:AL505,$AW$4)</f>
        <v>4</v>
      </c>
      <c r="AX505" s="45">
        <f>COUNTIF(H505:AL505,$AX$4)</f>
        <v>0</v>
      </c>
      <c r="AY505" s="45">
        <f>COUNTIF(H505:AL505,$AY$4)</f>
        <v>0</v>
      </c>
      <c r="AZ505" s="45">
        <f>COUNTIF(H505:AL505,$AZ$4)</f>
        <v>0</v>
      </c>
      <c r="BA505" s="45">
        <f>COUNTIF(H505:AL505,$BA$4)</f>
        <v>0</v>
      </c>
      <c r="BB505" s="45">
        <f>COUNTIF(H505:AL505,$BB$4)</f>
        <v>0</v>
      </c>
      <c r="BC505" s="45">
        <f>COUNTIF(H505:AL505,$BC$4)</f>
        <v>0</v>
      </c>
      <c r="BD505" s="45">
        <f>COUNTIF(H505:AL505,$BD$4)</f>
        <v>0</v>
      </c>
      <c r="BE505" s="45">
        <f>COUNTIF(H505:AL505,$BE$4)</f>
        <v>0</v>
      </c>
      <c r="BF505" s="45">
        <f>COUNTIF(H505:AL505,$BF$4)</f>
        <v>0</v>
      </c>
      <c r="BG505" s="60" t="str">
        <f>VLOOKUP(B505,[2]Analyse!$A$2:$N$255,6,0)</f>
        <v>正常</v>
      </c>
      <c r="BH505" s="60"/>
      <c r="BI505" s="54"/>
    </row>
    <row r="506" spans="1:61">
      <c r="A506" s="73"/>
      <c r="B506" s="29"/>
      <c r="C506" s="26"/>
      <c r="D506" s="30"/>
      <c r="E506" s="32"/>
      <c r="F506" s="28"/>
      <c r="G506" s="28"/>
      <c r="H506" s="49">
        <v>5.5</v>
      </c>
      <c r="I506" s="49">
        <v>5.5</v>
      </c>
      <c r="J506" s="49">
        <v>5.5</v>
      </c>
      <c r="K506" s="49">
        <v>5.5</v>
      </c>
      <c r="L506" s="49">
        <v>5.5</v>
      </c>
      <c r="M506" s="49"/>
      <c r="N506" s="18">
        <v>5.5</v>
      </c>
      <c r="O506" s="49">
        <v>5.5</v>
      </c>
      <c r="P506" s="49">
        <v>5.5</v>
      </c>
      <c r="Q506" s="49">
        <v>5.5</v>
      </c>
      <c r="R506" s="49">
        <v>5.5</v>
      </c>
      <c r="S506" s="49">
        <v>5.5</v>
      </c>
      <c r="T506" s="49"/>
      <c r="U506" s="18"/>
      <c r="V506" s="49">
        <v>5.5</v>
      </c>
      <c r="W506" s="49">
        <v>5.5</v>
      </c>
      <c r="X506" s="49">
        <v>5.5</v>
      </c>
      <c r="Y506" s="49">
        <v>5.5</v>
      </c>
      <c r="Z506" s="49">
        <v>5.5</v>
      </c>
      <c r="AA506" s="49"/>
      <c r="AB506" s="18">
        <v>5.5</v>
      </c>
      <c r="AC506" s="49">
        <v>5.5</v>
      </c>
      <c r="AD506" s="49">
        <v>5.5</v>
      </c>
      <c r="AE506" s="49">
        <v>5.5</v>
      </c>
      <c r="AF506" s="49">
        <v>5.5</v>
      </c>
      <c r="AG506" s="49">
        <v>5.5</v>
      </c>
      <c r="AH506" s="49"/>
      <c r="AI506" s="18">
        <v>5.5</v>
      </c>
      <c r="AJ506" s="68">
        <v>5.5</v>
      </c>
      <c r="AK506" s="68"/>
      <c r="AL506" s="68"/>
      <c r="AM506" s="46">
        <f>+SUM(H506:AL506)</f>
        <v>132</v>
      </c>
      <c r="AN506" s="46"/>
      <c r="AO506" s="46"/>
      <c r="AP506" s="48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54"/>
      <c r="BH506" s="60" t="str">
        <f>VLOOKUP(B505,[2]Analyse!$A$2:$N$255,5,0)</f>
        <v>N</v>
      </c>
      <c r="BI506" s="54"/>
    </row>
    <row r="507" spans="1:61">
      <c r="A507" s="72">
        <v>252</v>
      </c>
      <c r="B507" s="21" t="s">
        <v>803</v>
      </c>
      <c r="C507" s="21" t="s">
        <v>36</v>
      </c>
      <c r="D507" s="21" t="s">
        <v>37</v>
      </c>
      <c r="E507" s="32"/>
      <c r="F507" s="21" t="s">
        <v>814</v>
      </c>
      <c r="G507" s="51" t="s">
        <v>825</v>
      </c>
      <c r="H507" s="49" t="s">
        <v>848</v>
      </c>
      <c r="I507" s="49" t="s">
        <v>848</v>
      </c>
      <c r="J507" s="49" t="s">
        <v>855</v>
      </c>
      <c r="K507" s="49" t="s">
        <v>861</v>
      </c>
      <c r="L507" s="49" t="s">
        <v>870</v>
      </c>
      <c r="M507" s="49" t="s">
        <v>870</v>
      </c>
      <c r="N507" s="18" t="s">
        <v>870</v>
      </c>
      <c r="O507" s="49" t="s">
        <v>870</v>
      </c>
      <c r="P507" s="49" t="s">
        <v>878</v>
      </c>
      <c r="Q507" s="49" t="s">
        <v>884</v>
      </c>
      <c r="R507" s="49" t="s">
        <v>878</v>
      </c>
      <c r="S507" s="49" t="s">
        <v>878</v>
      </c>
      <c r="T507" s="49" t="s">
        <v>889</v>
      </c>
      <c r="U507" s="18" t="s">
        <v>889</v>
      </c>
      <c r="V507" s="49" t="s">
        <v>900</v>
      </c>
      <c r="W507" s="49" t="s">
        <v>900</v>
      </c>
      <c r="X507" s="49" t="s">
        <v>906</v>
      </c>
      <c r="Y507" s="49" t="s">
        <v>909</v>
      </c>
      <c r="Z507" s="49" t="s">
        <v>909</v>
      </c>
      <c r="AA507" s="49" t="s">
        <v>919</v>
      </c>
      <c r="AB507" s="18" t="s">
        <v>919</v>
      </c>
      <c r="AC507" s="49" t="s">
        <v>919</v>
      </c>
      <c r="AD507" s="49" t="s">
        <v>919</v>
      </c>
      <c r="AE507" s="49" t="s">
        <v>925</v>
      </c>
      <c r="AF507" s="49" t="s">
        <v>930</v>
      </c>
      <c r="AG507" s="49" t="s">
        <v>930</v>
      </c>
      <c r="AH507" s="49" t="s">
        <v>930</v>
      </c>
      <c r="AI507" s="18" t="s">
        <v>930</v>
      </c>
      <c r="AJ507" s="68" t="s">
        <v>941</v>
      </c>
      <c r="AK507" s="68"/>
      <c r="AL507" s="68"/>
      <c r="AM507" s="45">
        <f>ROUND(SUM(H507:AL507),2)</f>
        <v>0</v>
      </c>
      <c r="AN507" s="45">
        <f>COUNTIF(H507:AL507,"F")+COUNTIF(H507:AL507,"LV/F")*4/8+COUNTIF(H507:AL507,"F/2")*4/8</f>
        <v>0</v>
      </c>
      <c r="AO507" s="45">
        <f>COUNTIF(H507:AL507,"O")+COUNTIF(H507:AL507,"LV/O")*4/8+COUNTIF(H507:AL507,"O/2")*4/8</f>
        <v>0</v>
      </c>
      <c r="AP507" s="45">
        <f>COUNTIF(H507:AL507,$AP$4)</f>
        <v>25</v>
      </c>
      <c r="AQ507" s="45">
        <f>COUNTIF(H507:AL507,$AQ$4)</f>
        <v>0</v>
      </c>
      <c r="AR507" s="45">
        <f>COUNTIF(H507:AL507,$AR$4)</f>
        <v>0</v>
      </c>
      <c r="AS507" s="45">
        <f>COUNTIF(H507:AL507,"B")+COUNTIF(H507:AL507,"LV/B")*4/8+COUNTIF(H507:AL507,"B/2")*4/8</f>
        <v>0</v>
      </c>
      <c r="AT507" s="45">
        <f>COUNTIF(H507:AL507,"BL")+COUNTIF(H507:AL507,"LV/BL")*4/8+COUNTIF(H507:AL507,"BL/2")*4/8</f>
        <v>0</v>
      </c>
      <c r="AU507" s="45">
        <f>COUNTIF(H507:AL507,$AU$4)</f>
        <v>0</v>
      </c>
      <c r="AV507" s="45">
        <f>COUNTIF(H507:AL507,$AV$4)</f>
        <v>0</v>
      </c>
      <c r="AW507" s="45">
        <f>COUNTIF(H507:AL507,$AW$4)</f>
        <v>4</v>
      </c>
      <c r="AX507" s="45">
        <f>COUNTIF(H507:AL507,$AX$4)</f>
        <v>0</v>
      </c>
      <c r="AY507" s="45">
        <f>COUNTIF(H507:AL507,$AY$4)</f>
        <v>0</v>
      </c>
      <c r="AZ507" s="45">
        <f>COUNTIF(H507:AL507,$AZ$4)</f>
        <v>0</v>
      </c>
      <c r="BA507" s="45">
        <f>COUNTIF(H507:AL507,$BA$4)</f>
        <v>0</v>
      </c>
      <c r="BB507" s="45">
        <f>COUNTIF(H507:AL507,$BB$4)</f>
        <v>0</v>
      </c>
      <c r="BC507" s="45">
        <f>COUNTIF(H507:AL507,$BC$4)</f>
        <v>0</v>
      </c>
      <c r="BD507" s="45">
        <f>COUNTIF(H507:AL507,$BD$4)</f>
        <v>0</v>
      </c>
      <c r="BE507" s="45">
        <f>COUNTIF(H507:AL507,$BE$4)</f>
        <v>0</v>
      </c>
      <c r="BF507" s="45">
        <f>COUNTIF(H507:AL507,$BF$4)</f>
        <v>0</v>
      </c>
      <c r="BG507" s="60" t="str">
        <f>VLOOKUP(B507,[2]Analyse!$A$2:$N$255,6,0)</f>
        <v>正常</v>
      </c>
      <c r="BH507" s="60"/>
      <c r="BI507" s="54"/>
    </row>
    <row r="508" spans="1:61">
      <c r="A508" s="73"/>
      <c r="B508" s="29"/>
      <c r="C508" s="26"/>
      <c r="D508" s="30"/>
      <c r="E508" s="32"/>
      <c r="F508" s="28"/>
      <c r="G508" s="28"/>
      <c r="H508" s="49">
        <v>5.5</v>
      </c>
      <c r="I508" s="49">
        <v>5.5</v>
      </c>
      <c r="J508" s="49"/>
      <c r="K508" s="49">
        <v>5.5</v>
      </c>
      <c r="L508" s="49">
        <v>5.5</v>
      </c>
      <c r="M508" s="49">
        <v>5.5</v>
      </c>
      <c r="N508" s="18">
        <v>5.5</v>
      </c>
      <c r="O508" s="49">
        <v>5.5</v>
      </c>
      <c r="P508" s="49">
        <v>5.5</v>
      </c>
      <c r="Q508" s="49"/>
      <c r="R508" s="49">
        <v>5.5</v>
      </c>
      <c r="S508" s="49">
        <v>5.5</v>
      </c>
      <c r="T508" s="49">
        <v>5.5</v>
      </c>
      <c r="U508" s="18">
        <v>5.5</v>
      </c>
      <c r="V508" s="49">
        <v>5.5</v>
      </c>
      <c r="W508" s="49">
        <v>5.5</v>
      </c>
      <c r="X508" s="49"/>
      <c r="Y508" s="49">
        <v>5.5</v>
      </c>
      <c r="Z508" s="49">
        <v>5.5</v>
      </c>
      <c r="AA508" s="49">
        <v>5.5</v>
      </c>
      <c r="AB508" s="18">
        <v>5.5</v>
      </c>
      <c r="AC508" s="49">
        <v>5.5</v>
      </c>
      <c r="AD508" s="49">
        <v>5.5</v>
      </c>
      <c r="AE508" s="49"/>
      <c r="AF508" s="49">
        <v>5.5</v>
      </c>
      <c r="AG508" s="49">
        <v>5.5</v>
      </c>
      <c r="AH508" s="49">
        <v>5.5</v>
      </c>
      <c r="AI508" s="18">
        <v>5.5</v>
      </c>
      <c r="AJ508" s="68">
        <v>5.5</v>
      </c>
      <c r="AK508" s="68"/>
      <c r="AL508" s="68"/>
      <c r="AM508" s="46">
        <f>+SUM(H508:AL508)</f>
        <v>137.5</v>
      </c>
      <c r="AN508" s="46"/>
      <c r="AO508" s="46"/>
      <c r="AP508" s="48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54"/>
      <c r="BH508" s="60" t="str">
        <f>VLOOKUP(B507,[2]Analyse!$A$2:$N$255,5,0)</f>
        <v>N</v>
      </c>
      <c r="BI508" s="54"/>
    </row>
    <row r="509" spans="1:61">
      <c r="A509" s="72">
        <v>253</v>
      </c>
      <c r="B509" s="21" t="s">
        <v>804</v>
      </c>
      <c r="C509" s="21" t="s">
        <v>36</v>
      </c>
      <c r="D509" s="21" t="s">
        <v>37</v>
      </c>
      <c r="E509" s="32"/>
      <c r="F509" s="21" t="s">
        <v>815</v>
      </c>
      <c r="G509" s="51" t="s">
        <v>826</v>
      </c>
      <c r="H509" s="49" t="s">
        <v>855</v>
      </c>
      <c r="I509" s="49" t="s">
        <v>848</v>
      </c>
      <c r="J509" s="49" t="s">
        <v>848</v>
      </c>
      <c r="K509" s="49" t="s">
        <v>861</v>
      </c>
      <c r="L509" s="49" t="s">
        <v>870</v>
      </c>
      <c r="M509" s="49" t="s">
        <v>870</v>
      </c>
      <c r="N509" s="18" t="s">
        <v>875</v>
      </c>
      <c r="O509" s="49" t="s">
        <v>870</v>
      </c>
      <c r="P509" s="49" t="s">
        <v>878</v>
      </c>
      <c r="Q509" s="49" t="s">
        <v>878</v>
      </c>
      <c r="R509" s="49" t="s">
        <v>878</v>
      </c>
      <c r="S509" s="49" t="s">
        <v>878</v>
      </c>
      <c r="T509" s="49" t="s">
        <v>889</v>
      </c>
      <c r="U509" s="18" t="s">
        <v>896</v>
      </c>
      <c r="V509" s="49" t="s">
        <v>900</v>
      </c>
      <c r="W509" s="49" t="s">
        <v>900</v>
      </c>
      <c r="X509" s="49" t="s">
        <v>900</v>
      </c>
      <c r="Y509" s="49" t="s">
        <v>909</v>
      </c>
      <c r="Z509" s="49" t="s">
        <v>909</v>
      </c>
      <c r="AA509" s="49" t="s">
        <v>919</v>
      </c>
      <c r="AB509" s="18" t="s">
        <v>925</v>
      </c>
      <c r="AC509" s="49" t="s">
        <v>919</v>
      </c>
      <c r="AD509" s="49" t="s">
        <v>919</v>
      </c>
      <c r="AE509" s="49" t="s">
        <v>919</v>
      </c>
      <c r="AF509" s="49" t="s">
        <v>930</v>
      </c>
      <c r="AG509" s="49" t="s">
        <v>930</v>
      </c>
      <c r="AH509" s="49" t="s">
        <v>930</v>
      </c>
      <c r="AI509" s="18" t="s">
        <v>936</v>
      </c>
      <c r="AJ509" s="68" t="s">
        <v>944</v>
      </c>
      <c r="AK509" s="68"/>
      <c r="AL509" s="68"/>
      <c r="AM509" s="45">
        <f>ROUND(SUM(H509:AL509),2)</f>
        <v>0</v>
      </c>
      <c r="AN509" s="45">
        <f>COUNTIF(H509:AL509,"F")+COUNTIF(H509:AL509,"LV/F")*4/8+COUNTIF(H509:AL509,"F/2")*4/8</f>
        <v>1</v>
      </c>
      <c r="AO509" s="45">
        <f>COUNTIF(H509:AL509,"O")+COUNTIF(H509:AL509,"LV/O")*4/8+COUNTIF(H509:AL509,"O/2")*4/8</f>
        <v>0</v>
      </c>
      <c r="AP509" s="45">
        <f>COUNTIF(H509:AL509,$AP$4)</f>
        <v>23</v>
      </c>
      <c r="AQ509" s="45">
        <f>COUNTIF(H509:AL509,$AQ$4)</f>
        <v>0</v>
      </c>
      <c r="AR509" s="45">
        <f>COUNTIF(H509:AL509,$AR$4)</f>
        <v>0</v>
      </c>
      <c r="AS509" s="45">
        <f>COUNTIF(H509:AL509,"B")+COUNTIF(H509:AL509,"LV/B")*4/8+COUNTIF(H509:AL509,"B/2")*4/8</f>
        <v>0</v>
      </c>
      <c r="AT509" s="45">
        <f>COUNTIF(H509:AL509,"BL")+COUNTIF(H509:AL509,"LV/BL")*4/8+COUNTIF(H509:AL509,"BL/2")*4/8</f>
        <v>0</v>
      </c>
      <c r="AU509" s="45">
        <f>COUNTIF(H509:AL509,$AU$4)</f>
        <v>0</v>
      </c>
      <c r="AV509" s="45">
        <f>COUNTIF(H509:AL509,$AV$4)</f>
        <v>0</v>
      </c>
      <c r="AW509" s="45">
        <f>COUNTIF(H509:AL509,$AW$4)</f>
        <v>5</v>
      </c>
      <c r="AX509" s="45">
        <f>COUNTIF(H509:AL509,$AX$4)</f>
        <v>0</v>
      </c>
      <c r="AY509" s="45">
        <f>COUNTIF(H509:AL509,$AY$4)</f>
        <v>0</v>
      </c>
      <c r="AZ509" s="45">
        <f>COUNTIF(H509:AL509,$AZ$4)</f>
        <v>0</v>
      </c>
      <c r="BA509" s="45">
        <f>COUNTIF(H509:AL509,$BA$4)</f>
        <v>0</v>
      </c>
      <c r="BB509" s="45">
        <f>COUNTIF(H509:AL509,$BB$4)</f>
        <v>0</v>
      </c>
      <c r="BC509" s="45">
        <f>COUNTIF(H509:AL509,$BC$4)</f>
        <v>0</v>
      </c>
      <c r="BD509" s="45">
        <f>COUNTIF(H509:AL509,$BD$4)</f>
        <v>0</v>
      </c>
      <c r="BE509" s="45">
        <f>COUNTIF(H509:AL509,$BE$4)</f>
        <v>0</v>
      </c>
      <c r="BF509" s="45">
        <f>COUNTIF(H509:AL509,$BF$4)</f>
        <v>0</v>
      </c>
      <c r="BG509" s="60" t="str">
        <f>VLOOKUP(B509,[2]Analyse!$A$2:$N$255,6,0)</f>
        <v>年休假</v>
      </c>
      <c r="BH509" s="60"/>
      <c r="BI509" s="54"/>
    </row>
    <row r="510" spans="1:61">
      <c r="A510" s="73"/>
      <c r="B510" s="29"/>
      <c r="C510" s="26"/>
      <c r="D510" s="30"/>
      <c r="E510" s="32"/>
      <c r="F510" s="28"/>
      <c r="G510" s="28"/>
      <c r="H510" s="49"/>
      <c r="I510" s="49">
        <v>5.5</v>
      </c>
      <c r="J510" s="49">
        <v>5.5</v>
      </c>
      <c r="K510" s="49">
        <v>5.5</v>
      </c>
      <c r="L510" s="49">
        <v>5.5</v>
      </c>
      <c r="M510" s="49">
        <v>5.5</v>
      </c>
      <c r="N510" s="18"/>
      <c r="O510" s="49">
        <v>5.5</v>
      </c>
      <c r="P510" s="49">
        <v>5.5</v>
      </c>
      <c r="Q510" s="49">
        <v>5.5</v>
      </c>
      <c r="R510" s="49">
        <v>5.5</v>
      </c>
      <c r="S510" s="49">
        <v>5.5</v>
      </c>
      <c r="T510" s="49">
        <v>5.5</v>
      </c>
      <c r="U510" s="18"/>
      <c r="V510" s="49">
        <v>5.5</v>
      </c>
      <c r="W510" s="49">
        <v>5.5</v>
      </c>
      <c r="X510" s="49">
        <v>5.5</v>
      </c>
      <c r="Y510" s="49">
        <v>5.5</v>
      </c>
      <c r="Z510" s="49">
        <v>5.5</v>
      </c>
      <c r="AA510" s="49">
        <v>5.5</v>
      </c>
      <c r="AB510" s="18"/>
      <c r="AC510" s="49">
        <v>5.5</v>
      </c>
      <c r="AD510" s="49">
        <v>5.5</v>
      </c>
      <c r="AE510" s="49">
        <v>5.5</v>
      </c>
      <c r="AF510" s="49">
        <v>5.5</v>
      </c>
      <c r="AG510" s="49">
        <v>5.5</v>
      </c>
      <c r="AH510" s="49">
        <v>5.5</v>
      </c>
      <c r="AI510" s="18"/>
      <c r="AJ510" s="68"/>
      <c r="AK510" s="68"/>
      <c r="AL510" s="68"/>
      <c r="AM510" s="46">
        <f>+SUM(H510:AL510)</f>
        <v>126.5</v>
      </c>
      <c r="AN510" s="46"/>
      <c r="AO510" s="46"/>
      <c r="AP510" s="48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54"/>
      <c r="BH510" s="60" t="str">
        <f>VLOOKUP(B509,[2]Analyse!$A$2:$N$255,5,0)</f>
        <v>GWSI-N</v>
      </c>
      <c r="BI510" s="54"/>
    </row>
    <row r="511" spans="1:61">
      <c r="A511" s="72">
        <v>254</v>
      </c>
      <c r="B511" s="21" t="s">
        <v>805</v>
      </c>
      <c r="C511" s="21" t="s">
        <v>36</v>
      </c>
      <c r="D511" s="21" t="s">
        <v>37</v>
      </c>
      <c r="E511" s="32"/>
      <c r="F511" s="21" t="s">
        <v>816</v>
      </c>
      <c r="G511" s="51" t="s">
        <v>827</v>
      </c>
      <c r="H511" s="49" t="s">
        <v>848</v>
      </c>
      <c r="I511" s="49" t="s">
        <v>848</v>
      </c>
      <c r="J511" s="49" t="s">
        <v>848</v>
      </c>
      <c r="K511" s="49" t="s">
        <v>861</v>
      </c>
      <c r="L511" s="49" t="s">
        <v>875</v>
      </c>
      <c r="M511" s="49" t="s">
        <v>870</v>
      </c>
      <c r="N511" s="18" t="s">
        <v>870</v>
      </c>
      <c r="O511" s="49" t="s">
        <v>870</v>
      </c>
      <c r="P511" s="49" t="s">
        <v>878</v>
      </c>
      <c r="Q511" s="49" t="s">
        <v>878</v>
      </c>
      <c r="R511" s="49" t="s">
        <v>878</v>
      </c>
      <c r="S511" s="49" t="s">
        <v>884</v>
      </c>
      <c r="T511" s="49" t="s">
        <v>889</v>
      </c>
      <c r="U511" s="18" t="s">
        <v>889</v>
      </c>
      <c r="V511" s="49" t="s">
        <v>900</v>
      </c>
      <c r="W511" s="49" t="s">
        <v>900</v>
      </c>
      <c r="X511" s="49" t="s">
        <v>900</v>
      </c>
      <c r="Y511" s="49" t="s">
        <v>909</v>
      </c>
      <c r="Z511" s="49" t="s">
        <v>914</v>
      </c>
      <c r="AA511" s="49" t="s">
        <v>919</v>
      </c>
      <c r="AB511" s="18" t="s">
        <v>919</v>
      </c>
      <c r="AC511" s="49" t="s">
        <v>919</v>
      </c>
      <c r="AD511" s="49" t="s">
        <v>919</v>
      </c>
      <c r="AE511" s="49" t="s">
        <v>919</v>
      </c>
      <c r="AF511" s="49" t="s">
        <v>930</v>
      </c>
      <c r="AG511" s="49" t="s">
        <v>936</v>
      </c>
      <c r="AH511" s="49" t="s">
        <v>930</v>
      </c>
      <c r="AI511" s="18" t="s">
        <v>930</v>
      </c>
      <c r="AJ511" s="68" t="s">
        <v>941</v>
      </c>
      <c r="AK511" s="68"/>
      <c r="AL511" s="68"/>
      <c r="AM511" s="45">
        <f>ROUND(SUM(H511:AL511),2)</f>
        <v>0</v>
      </c>
      <c r="AN511" s="45">
        <f>COUNTIF(H511:AL511,"F")+COUNTIF(H511:AL511,"LV/F")*4/8+COUNTIF(H511:AL511,"F/2")*4/8</f>
        <v>0</v>
      </c>
      <c r="AO511" s="45">
        <f>COUNTIF(H511:AL511,"O")+COUNTIF(H511:AL511,"LV/O")*4/8+COUNTIF(H511:AL511,"O/2")*4/8</f>
        <v>0</v>
      </c>
      <c r="AP511" s="45">
        <f>COUNTIF(H511:AL511,$AP$4)</f>
        <v>25</v>
      </c>
      <c r="AQ511" s="45">
        <f>COUNTIF(H511:AL511,$AQ$4)</f>
        <v>0</v>
      </c>
      <c r="AR511" s="45">
        <f>COUNTIF(H511:AL511,$AR$4)</f>
        <v>0</v>
      </c>
      <c r="AS511" s="45">
        <f>COUNTIF(H511:AL511,"B")+COUNTIF(H511:AL511,"LV/B")*4/8+COUNTIF(H511:AL511,"B/2")*4/8</f>
        <v>0</v>
      </c>
      <c r="AT511" s="45">
        <f>COUNTIF(H511:AL511,"BL")+COUNTIF(H511:AL511,"LV/BL")*4/8+COUNTIF(H511:AL511,"BL/2")*4/8</f>
        <v>0</v>
      </c>
      <c r="AU511" s="45">
        <f>COUNTIF(H511:AL511,$AU$4)</f>
        <v>0</v>
      </c>
      <c r="AV511" s="45">
        <f>COUNTIF(H511:AL511,$AV$4)</f>
        <v>0</v>
      </c>
      <c r="AW511" s="45">
        <f>COUNTIF(H511:AL511,$AW$4)</f>
        <v>4</v>
      </c>
      <c r="AX511" s="45">
        <f>COUNTIF(H511:AL511,$AX$4)</f>
        <v>0</v>
      </c>
      <c r="AY511" s="45">
        <f>COUNTIF(H511:AL511,$AY$4)</f>
        <v>0</v>
      </c>
      <c r="AZ511" s="45">
        <f>COUNTIF(H511:AL511,$AZ$4)</f>
        <v>0</v>
      </c>
      <c r="BA511" s="45">
        <f>COUNTIF(H511:AL511,$BA$4)</f>
        <v>0</v>
      </c>
      <c r="BB511" s="45">
        <f>COUNTIF(H511:AL511,$BB$4)</f>
        <v>0</v>
      </c>
      <c r="BC511" s="45">
        <f>COUNTIF(H511:AL511,$BC$4)</f>
        <v>0</v>
      </c>
      <c r="BD511" s="45">
        <f>COUNTIF(H511:AL511,$BD$4)</f>
        <v>0</v>
      </c>
      <c r="BE511" s="45">
        <f>COUNTIF(H511:AL511,$BE$4)</f>
        <v>0</v>
      </c>
      <c r="BF511" s="45">
        <f>COUNTIF(H511:AL511,$BF$4)</f>
        <v>0</v>
      </c>
      <c r="BG511" s="60" t="str">
        <f>VLOOKUP(B511,[2]Analyse!$A$2:$N$255,6,0)</f>
        <v>正常</v>
      </c>
      <c r="BH511" s="60"/>
      <c r="BI511" s="54"/>
    </row>
    <row r="512" spans="1:61">
      <c r="A512" s="73"/>
      <c r="B512" s="29"/>
      <c r="C512" s="26"/>
      <c r="D512" s="30"/>
      <c r="E512" s="32"/>
      <c r="F512" s="28"/>
      <c r="G512" s="28"/>
      <c r="H512" s="49">
        <v>5.5</v>
      </c>
      <c r="I512" s="49">
        <v>5.5</v>
      </c>
      <c r="J512" s="49">
        <v>5.5</v>
      </c>
      <c r="K512" s="49">
        <v>5.5</v>
      </c>
      <c r="L512" s="49"/>
      <c r="M512" s="49">
        <v>5.5</v>
      </c>
      <c r="N512" s="18">
        <v>5.5</v>
      </c>
      <c r="O512" s="49">
        <v>5.5</v>
      </c>
      <c r="P512" s="49">
        <v>5.5</v>
      </c>
      <c r="Q512" s="49">
        <v>5.5</v>
      </c>
      <c r="R512" s="49">
        <v>5.5</v>
      </c>
      <c r="S512" s="49"/>
      <c r="T512" s="49">
        <v>5.5</v>
      </c>
      <c r="U512" s="18">
        <v>5.5</v>
      </c>
      <c r="V512" s="49">
        <v>5.5</v>
      </c>
      <c r="W512" s="49">
        <v>5.5</v>
      </c>
      <c r="X512" s="49">
        <v>5.5</v>
      </c>
      <c r="Y512" s="49">
        <v>5.5</v>
      </c>
      <c r="Z512" s="49"/>
      <c r="AA512" s="49">
        <v>5.5</v>
      </c>
      <c r="AB512" s="18">
        <v>5.5</v>
      </c>
      <c r="AC512" s="49">
        <v>5.5</v>
      </c>
      <c r="AD512" s="49">
        <v>5.5</v>
      </c>
      <c r="AE512" s="49">
        <v>5.5</v>
      </c>
      <c r="AF512" s="49">
        <v>5.5</v>
      </c>
      <c r="AG512" s="49"/>
      <c r="AH512" s="49">
        <v>5.5</v>
      </c>
      <c r="AI512" s="18">
        <v>5.5</v>
      </c>
      <c r="AJ512" s="68">
        <v>5.5</v>
      </c>
      <c r="AK512" s="68"/>
      <c r="AL512" s="68"/>
      <c r="AM512" s="46">
        <f>+SUM(H512:AL512)</f>
        <v>137.5</v>
      </c>
      <c r="AN512" s="46"/>
      <c r="AO512" s="46"/>
      <c r="AP512" s="48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54"/>
      <c r="BH512" s="60" t="str">
        <f>VLOOKUP(B511,[2]Analyse!$A$2:$N$255,5,0)</f>
        <v>N</v>
      </c>
      <c r="BI512" s="54"/>
    </row>
    <row r="513" spans="1:61" s="54" customFormat="1">
      <c r="A513" s="72">
        <v>255</v>
      </c>
      <c r="B513" s="21" t="s">
        <v>806</v>
      </c>
      <c r="C513" s="21" t="s">
        <v>36</v>
      </c>
      <c r="D513" s="21" t="s">
        <v>37</v>
      </c>
      <c r="E513" s="32"/>
      <c r="F513" s="21" t="s">
        <v>817</v>
      </c>
      <c r="G513" s="51" t="s">
        <v>828</v>
      </c>
      <c r="H513" s="49" t="s">
        <v>848</v>
      </c>
      <c r="I513" s="49" t="s">
        <v>848</v>
      </c>
      <c r="J513" s="49" t="s">
        <v>848</v>
      </c>
      <c r="K513" s="49" t="s">
        <v>867</v>
      </c>
      <c r="L513" s="49" t="s">
        <v>870</v>
      </c>
      <c r="M513" s="49" t="s">
        <v>870</v>
      </c>
      <c r="N513" s="18" t="s">
        <v>870</v>
      </c>
      <c r="O513" s="49" t="s">
        <v>870</v>
      </c>
      <c r="P513" s="49" t="s">
        <v>878</v>
      </c>
      <c r="Q513" s="49" t="s">
        <v>878</v>
      </c>
      <c r="R513" s="49" t="s">
        <v>884</v>
      </c>
      <c r="S513" s="49" t="s">
        <v>878</v>
      </c>
      <c r="T513" s="49" t="s">
        <v>889</v>
      </c>
      <c r="U513" s="18" t="s">
        <v>889</v>
      </c>
      <c r="V513" s="49" t="s">
        <v>900</v>
      </c>
      <c r="W513" s="49" t="s">
        <v>900</v>
      </c>
      <c r="X513" s="49" t="s">
        <v>900</v>
      </c>
      <c r="Y513" s="49" t="s">
        <v>914</v>
      </c>
      <c r="Z513" s="49" t="s">
        <v>909</v>
      </c>
      <c r="AA513" s="49" t="s">
        <v>919</v>
      </c>
      <c r="AB513" s="18" t="s">
        <v>919</v>
      </c>
      <c r="AC513" s="49" t="s">
        <v>919</v>
      </c>
      <c r="AD513" s="49" t="s">
        <v>919</v>
      </c>
      <c r="AE513" s="49" t="s">
        <v>919</v>
      </c>
      <c r="AF513" s="49" t="s">
        <v>936</v>
      </c>
      <c r="AG513" s="49" t="s">
        <v>930</v>
      </c>
      <c r="AH513" s="49" t="s">
        <v>930</v>
      </c>
      <c r="AI513" s="18" t="s">
        <v>930</v>
      </c>
      <c r="AJ513" s="68" t="s">
        <v>941</v>
      </c>
      <c r="AK513" s="68"/>
      <c r="AL513" s="68"/>
      <c r="AM513" s="45">
        <f>ROUND(SUM(H513:AL513),2)</f>
        <v>0</v>
      </c>
      <c r="AN513" s="45">
        <f>COUNTIF(H513:AL513,"F")+COUNTIF(H513:AL513,"LV/F")*4/8+COUNTIF(H513:AL513,"F/2")*4/8</f>
        <v>0</v>
      </c>
      <c r="AO513" s="45">
        <f>COUNTIF(H513:AL513,"O")+COUNTIF(H513:AL513,"LV/O")*4/8+COUNTIF(H513:AL513,"O/2")*4/8</f>
        <v>0</v>
      </c>
      <c r="AP513" s="45">
        <f>COUNTIF(H513:AL513,$AP$4)</f>
        <v>25</v>
      </c>
      <c r="AQ513" s="45">
        <f>COUNTIF(H513:AL513,$AQ$4)</f>
        <v>0</v>
      </c>
      <c r="AR513" s="45">
        <f>COUNTIF(H513:AL513,$AR$4)</f>
        <v>0</v>
      </c>
      <c r="AS513" s="45">
        <f>COUNTIF(H513:AL513,"B")+COUNTIF(H513:AL513,"LV/B")*4/8+COUNTIF(H513:AL513,"B/2")*4/8</f>
        <v>0</v>
      </c>
      <c r="AT513" s="45">
        <f>COUNTIF(H513:AL513,"BL")+COUNTIF(H513:AL513,"LV/BL")*4/8+COUNTIF(H513:AL513,"BL/2")*4/8</f>
        <v>0</v>
      </c>
      <c r="AU513" s="45">
        <f>COUNTIF(H513:AL513,$AU$4)</f>
        <v>0</v>
      </c>
      <c r="AV513" s="45">
        <f>COUNTIF(H513:AL513,$AV$4)</f>
        <v>0</v>
      </c>
      <c r="AW513" s="45">
        <f>COUNTIF(H513:AL513,$AW$4)</f>
        <v>4</v>
      </c>
      <c r="AX513" s="45">
        <f>COUNTIF(H513:AL513,$AX$4)</f>
        <v>0</v>
      </c>
      <c r="AY513" s="45">
        <f>COUNTIF(H513:AL513,$AY$4)</f>
        <v>0</v>
      </c>
      <c r="AZ513" s="45">
        <f>COUNTIF(H513:AL513,$AZ$4)</f>
        <v>0</v>
      </c>
      <c r="BA513" s="45">
        <f>COUNTIF(H513:AL513,$BA$4)</f>
        <v>0</v>
      </c>
      <c r="BB513" s="45">
        <f>COUNTIF(H513:AL513,$BB$4)</f>
        <v>0</v>
      </c>
      <c r="BC513" s="45">
        <f>COUNTIF(H513:AL513,$BC$4)</f>
        <v>0</v>
      </c>
      <c r="BD513" s="45">
        <f>COUNTIF(H513:AL513,$BD$4)</f>
        <v>0</v>
      </c>
      <c r="BE513" s="45">
        <f>COUNTIF(H513:AL513,$BE$4)</f>
        <v>0</v>
      </c>
      <c r="BF513" s="45">
        <f>COUNTIF(H513:AL513,$BF$4)</f>
        <v>0</v>
      </c>
      <c r="BG513" s="60" t="str">
        <f>VLOOKUP(B513,[2]Analyse!$A$2:$N$255,6,0)</f>
        <v>正常</v>
      </c>
      <c r="BH513" s="60"/>
    </row>
    <row r="514" spans="1:61" s="54" customFormat="1">
      <c r="A514" s="73"/>
      <c r="B514" s="29"/>
      <c r="C514" s="26"/>
      <c r="D514" s="30"/>
      <c r="E514" s="32"/>
      <c r="F514" s="28"/>
      <c r="G514" s="28"/>
      <c r="H514" s="49">
        <v>5.5</v>
      </c>
      <c r="I514" s="49">
        <v>5.5</v>
      </c>
      <c r="J514" s="49">
        <v>5.5</v>
      </c>
      <c r="K514" s="49"/>
      <c r="L514" s="49">
        <v>5.5</v>
      </c>
      <c r="M514" s="49">
        <v>5.5</v>
      </c>
      <c r="N514" s="18">
        <v>5.5</v>
      </c>
      <c r="O514" s="49">
        <v>5.5</v>
      </c>
      <c r="P514" s="49">
        <v>5.5</v>
      </c>
      <c r="Q514" s="49">
        <v>5.5</v>
      </c>
      <c r="R514" s="49"/>
      <c r="S514" s="49">
        <v>5.5</v>
      </c>
      <c r="T514" s="49">
        <v>5.5</v>
      </c>
      <c r="U514" s="18">
        <v>5.5</v>
      </c>
      <c r="V514" s="49">
        <v>5.5</v>
      </c>
      <c r="W514" s="49">
        <v>5.5</v>
      </c>
      <c r="X514" s="49">
        <v>5.5</v>
      </c>
      <c r="Y514" s="49"/>
      <c r="Z514" s="49">
        <v>5.5</v>
      </c>
      <c r="AA514" s="49">
        <v>5.5</v>
      </c>
      <c r="AB514" s="18">
        <v>5.5</v>
      </c>
      <c r="AC514" s="49">
        <v>5.5</v>
      </c>
      <c r="AD514" s="49">
        <v>5.5</v>
      </c>
      <c r="AE514" s="49">
        <v>5.5</v>
      </c>
      <c r="AF514" s="49"/>
      <c r="AG514" s="49">
        <v>5.5</v>
      </c>
      <c r="AH514" s="49">
        <v>5.5</v>
      </c>
      <c r="AI514" s="18">
        <v>5.5</v>
      </c>
      <c r="AJ514" s="68">
        <v>5.5</v>
      </c>
      <c r="AK514" s="68"/>
      <c r="AL514" s="68"/>
      <c r="AM514" s="46">
        <f>+SUM(H514:AL514)</f>
        <v>137.5</v>
      </c>
      <c r="AN514" s="46"/>
      <c r="AO514" s="46"/>
      <c r="AP514" s="48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H514" s="60" t="str">
        <f>VLOOKUP(B513,[2]Analyse!$A$2:$N$255,5,0)</f>
        <v>N</v>
      </c>
    </row>
    <row r="515" spans="1:61" s="54" customFormat="1">
      <c r="A515" s="72">
        <v>256</v>
      </c>
      <c r="B515" s="21" t="s">
        <v>807</v>
      </c>
      <c r="C515" s="21" t="s">
        <v>36</v>
      </c>
      <c r="D515" s="21" t="s">
        <v>37</v>
      </c>
      <c r="E515" s="32"/>
      <c r="F515" s="21" t="s">
        <v>818</v>
      </c>
      <c r="G515" s="51" t="s">
        <v>829</v>
      </c>
      <c r="H515" s="49" t="s">
        <v>855</v>
      </c>
      <c r="I515" s="49" t="s">
        <v>848</v>
      </c>
      <c r="J515" s="49" t="s">
        <v>848</v>
      </c>
      <c r="K515" s="49" t="s">
        <v>861</v>
      </c>
      <c r="L515" s="49" t="s">
        <v>870</v>
      </c>
      <c r="M515" s="49" t="s">
        <v>870</v>
      </c>
      <c r="N515" s="18" t="s">
        <v>870</v>
      </c>
      <c r="O515" s="49" t="s">
        <v>875</v>
      </c>
      <c r="P515" s="49" t="s">
        <v>878</v>
      </c>
      <c r="Q515" s="49" t="s">
        <v>878</v>
      </c>
      <c r="R515" s="49" t="s">
        <v>878</v>
      </c>
      <c r="S515" s="49" t="s">
        <v>878</v>
      </c>
      <c r="T515" s="49" t="s">
        <v>889</v>
      </c>
      <c r="U515" s="18" t="s">
        <v>889</v>
      </c>
      <c r="V515" s="49" t="s">
        <v>906</v>
      </c>
      <c r="W515" s="49" t="s">
        <v>900</v>
      </c>
      <c r="X515" s="49" t="s">
        <v>900</v>
      </c>
      <c r="Y515" s="49" t="s">
        <v>909</v>
      </c>
      <c r="Z515" s="49" t="s">
        <v>909</v>
      </c>
      <c r="AA515" s="49" t="s">
        <v>919</v>
      </c>
      <c r="AB515" s="18" t="s">
        <v>919</v>
      </c>
      <c r="AC515" s="49" t="s">
        <v>925</v>
      </c>
      <c r="AD515" s="49" t="s">
        <v>919</v>
      </c>
      <c r="AE515" s="49" t="s">
        <v>919</v>
      </c>
      <c r="AF515" s="49" t="s">
        <v>930</v>
      </c>
      <c r="AG515" s="49" t="s">
        <v>930</v>
      </c>
      <c r="AH515" s="49" t="s">
        <v>930</v>
      </c>
      <c r="AI515" s="18" t="s">
        <v>930</v>
      </c>
      <c r="AJ515" s="68" t="s">
        <v>948</v>
      </c>
      <c r="AK515" s="68"/>
      <c r="AL515" s="68"/>
      <c r="AM515" s="45">
        <f>ROUND(SUM(H515:AL515),2)</f>
        <v>0</v>
      </c>
      <c r="AN515" s="45">
        <f>COUNTIF(H515:AL515,"F")+COUNTIF(H515:AL515,"LV/F")*4/8+COUNTIF(H515:AL515,"F/2")*4/8</f>
        <v>0</v>
      </c>
      <c r="AO515" s="45">
        <f>COUNTIF(H515:AL515,"O")+COUNTIF(H515:AL515,"LV/O")*4/8+COUNTIF(H515:AL515,"O/2")*4/8</f>
        <v>0</v>
      </c>
      <c r="AP515" s="45">
        <f>COUNTIF(H515:AL515,$AP$4)</f>
        <v>24</v>
      </c>
      <c r="AQ515" s="45">
        <f>COUNTIF(H515:AL515,$AQ$4)</f>
        <v>0</v>
      </c>
      <c r="AR515" s="45">
        <f>COUNTIF(H515:AL515,$AR$4)</f>
        <v>0</v>
      </c>
      <c r="AS515" s="45">
        <f>COUNTIF(H515:AL515,"B")+COUNTIF(H515:AL515,"LV/B")*4/8+COUNTIF(H515:AL515,"B/2")*4/8</f>
        <v>0</v>
      </c>
      <c r="AT515" s="45">
        <f>COUNTIF(H515:AL515,"BL")+COUNTIF(H515:AL515,"LV/BL")*4/8+COUNTIF(H515:AL515,"BL/2")*4/8</f>
        <v>0</v>
      </c>
      <c r="AU515" s="45">
        <f>COUNTIF(H515:AL515,$AU$4)</f>
        <v>0</v>
      </c>
      <c r="AV515" s="45">
        <f>COUNTIF(H515:AL515,$AV$4)</f>
        <v>0</v>
      </c>
      <c r="AW515" s="45">
        <f>COUNTIF(H515:AL515,$AW$4)</f>
        <v>5</v>
      </c>
      <c r="AX515" s="45">
        <f>COUNTIF(H515:AL515,$AX$4)</f>
        <v>0</v>
      </c>
      <c r="AY515" s="45">
        <f>COUNTIF(H515:AL515,$AY$4)</f>
        <v>0</v>
      </c>
      <c r="AZ515" s="45">
        <f>COUNTIF(H515:AL515,$AZ$4)</f>
        <v>0</v>
      </c>
      <c r="BA515" s="45">
        <f>COUNTIF(H515:AL515,$BA$4)</f>
        <v>0</v>
      </c>
      <c r="BB515" s="45">
        <f>COUNTIF(H515:AL515,$BB$4)</f>
        <v>0</v>
      </c>
      <c r="BC515" s="45">
        <f>COUNTIF(H515:AL515,$BC$4)</f>
        <v>0</v>
      </c>
      <c r="BD515" s="45">
        <f>COUNTIF(H515:AL515,$BD$4)</f>
        <v>0</v>
      </c>
      <c r="BE515" s="45">
        <f>COUNTIF(H515:AL515,$BE$4)</f>
        <v>0</v>
      </c>
      <c r="BF515" s="45">
        <f>COUNTIF(H515:AL515,$BF$4)</f>
        <v>0</v>
      </c>
      <c r="BG515" s="60" t="str">
        <f>VLOOKUP(B515,[2]Analyse!$A$2:$N$255,6,0)</f>
        <v>輪班休息</v>
      </c>
      <c r="BH515" s="60"/>
    </row>
    <row r="516" spans="1:61" s="54" customFormat="1">
      <c r="A516" s="73"/>
      <c r="B516" s="29"/>
      <c r="C516" s="26"/>
      <c r="D516" s="30"/>
      <c r="E516" s="32"/>
      <c r="F516" s="28"/>
      <c r="G516" s="28"/>
      <c r="H516" s="49"/>
      <c r="I516" s="49">
        <v>5.5</v>
      </c>
      <c r="J516" s="49">
        <v>5.5</v>
      </c>
      <c r="K516" s="49">
        <v>5.5</v>
      </c>
      <c r="L516" s="49">
        <v>5.5</v>
      </c>
      <c r="M516" s="49">
        <v>5.5</v>
      </c>
      <c r="N516" s="18">
        <v>5.5</v>
      </c>
      <c r="O516" s="49"/>
      <c r="P516" s="49">
        <v>5.5</v>
      </c>
      <c r="Q516" s="49">
        <v>5.5</v>
      </c>
      <c r="R516" s="49">
        <v>5.5</v>
      </c>
      <c r="S516" s="49">
        <v>5.5</v>
      </c>
      <c r="T516" s="49">
        <v>5.5</v>
      </c>
      <c r="U516" s="18">
        <v>5.5</v>
      </c>
      <c r="V516" s="49"/>
      <c r="W516" s="49">
        <v>5.5</v>
      </c>
      <c r="X516" s="49">
        <v>5.5</v>
      </c>
      <c r="Y516" s="49">
        <v>5.5</v>
      </c>
      <c r="Z516" s="49">
        <v>5.5</v>
      </c>
      <c r="AA516" s="49">
        <v>5.5</v>
      </c>
      <c r="AB516" s="18">
        <v>5.5</v>
      </c>
      <c r="AC516" s="49"/>
      <c r="AD516" s="49">
        <v>5.5</v>
      </c>
      <c r="AE516" s="49">
        <v>5.5</v>
      </c>
      <c r="AF516" s="49">
        <v>5.5</v>
      </c>
      <c r="AG516" s="49">
        <v>5.5</v>
      </c>
      <c r="AH516" s="49">
        <v>5.5</v>
      </c>
      <c r="AI516" s="18">
        <v>5.5</v>
      </c>
      <c r="AJ516" s="68"/>
      <c r="AK516" s="68"/>
      <c r="AL516" s="68"/>
      <c r="AM516" s="46">
        <f>+SUM(H516:AL516)</f>
        <v>132</v>
      </c>
      <c r="AN516" s="46"/>
      <c r="AO516" s="46"/>
      <c r="AP516" s="48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H516" s="60" t="str">
        <f>VLOOKUP(B515,[2]Analyse!$A$2:$N$255,5,0)</f>
        <v>GWSI-N</v>
      </c>
    </row>
    <row r="517" spans="1:61">
      <c r="A517" s="72">
        <v>257</v>
      </c>
      <c r="B517" s="21" t="s">
        <v>808</v>
      </c>
      <c r="C517" s="21" t="s">
        <v>36</v>
      </c>
      <c r="D517" s="21" t="s">
        <v>37</v>
      </c>
      <c r="E517" s="32"/>
      <c r="F517" s="21" t="s">
        <v>819</v>
      </c>
      <c r="G517" s="51" t="s">
        <v>830</v>
      </c>
      <c r="H517" s="49" t="s">
        <v>848</v>
      </c>
      <c r="I517" s="49" t="s">
        <v>849</v>
      </c>
      <c r="J517" s="49" t="s">
        <v>848</v>
      </c>
      <c r="K517" s="49" t="s">
        <v>861</v>
      </c>
      <c r="L517" s="49" t="s">
        <v>870</v>
      </c>
      <c r="M517" s="49" t="s">
        <v>870</v>
      </c>
      <c r="N517" s="18" t="s">
        <v>875</v>
      </c>
      <c r="O517" s="49" t="s">
        <v>870</v>
      </c>
      <c r="P517" s="49" t="s">
        <v>878</v>
      </c>
      <c r="Q517" s="49" t="s">
        <v>878</v>
      </c>
      <c r="R517" s="49" t="s">
        <v>878</v>
      </c>
      <c r="S517" s="49" t="s">
        <v>878</v>
      </c>
      <c r="T517" s="49" t="s">
        <v>889</v>
      </c>
      <c r="U517" s="18" t="s">
        <v>896</v>
      </c>
      <c r="V517" s="49" t="s">
        <v>900</v>
      </c>
      <c r="W517" s="49" t="s">
        <v>900</v>
      </c>
      <c r="X517" s="49" t="s">
        <v>900</v>
      </c>
      <c r="Y517" s="49" t="s">
        <v>909</v>
      </c>
      <c r="Z517" s="49" t="s">
        <v>916</v>
      </c>
      <c r="AA517" s="49" t="s">
        <v>919</v>
      </c>
      <c r="AB517" s="18" t="s">
        <v>925</v>
      </c>
      <c r="AC517" s="49" t="s">
        <v>919</v>
      </c>
      <c r="AD517" s="49" t="s">
        <v>919</v>
      </c>
      <c r="AE517" s="49" t="s">
        <v>919</v>
      </c>
      <c r="AF517" s="49" t="s">
        <v>930</v>
      </c>
      <c r="AG517" s="49" t="s">
        <v>930</v>
      </c>
      <c r="AH517" s="49" t="s">
        <v>930</v>
      </c>
      <c r="AI517" s="18" t="s">
        <v>936</v>
      </c>
      <c r="AJ517" s="68" t="s">
        <v>941</v>
      </c>
      <c r="AK517" s="68"/>
      <c r="AL517" s="68"/>
      <c r="AM517" s="45">
        <f>ROUND(SUM(H517:AL517),2)</f>
        <v>0</v>
      </c>
      <c r="AN517" s="45">
        <f>COUNTIF(H517:AL517,"F")+COUNTIF(H517:AL517,"LV/F")*4/8+COUNTIF(H517:AL517,"F/2")*4/8</f>
        <v>0.5</v>
      </c>
      <c r="AO517" s="45">
        <f>COUNTIF(H517:AL517,"O")+COUNTIF(H517:AL517,"LV/O")*4/8+COUNTIF(H517:AL517,"O/2")*4/8</f>
        <v>0</v>
      </c>
      <c r="AP517" s="45">
        <f>COUNTIF(H517:AL517,$AP$4)+4/8</f>
        <v>23.5</v>
      </c>
      <c r="AQ517" s="45">
        <f>COUNTIF(H517:AL517,$AQ$4)</f>
        <v>0</v>
      </c>
      <c r="AR517" s="45">
        <f>COUNTIF(H517:AL517,$AR$4)</f>
        <v>0</v>
      </c>
      <c r="AS517" s="45">
        <f>COUNTIF(H517:AL517,"B")+COUNTIF(H517:AL517,"LV/B")*4/8+COUNTIF(H517:AL517,"B/2")*4/8</f>
        <v>0</v>
      </c>
      <c r="AT517" s="45">
        <f>COUNTIF(H517:AL517,"BL")+COUNTIF(H517:AL517,"LV/BL")*4/8+COUNTIF(H517:AL517,"BL/2")*4/8</f>
        <v>0</v>
      </c>
      <c r="AU517" s="45">
        <f>COUNTIF(H517:AL517,$AU$4)</f>
        <v>0</v>
      </c>
      <c r="AV517" s="45">
        <f>COUNTIF(H517:AL517,$AV$4)</f>
        <v>1</v>
      </c>
      <c r="AW517" s="45">
        <f>COUNTIF(H517:AL517,$AW$4)</f>
        <v>4</v>
      </c>
      <c r="AX517" s="45">
        <f>COUNTIF(H517:AL517,$AX$4)</f>
        <v>0</v>
      </c>
      <c r="AY517" s="45">
        <f>COUNTIF(H517:AL517,$AY$4)</f>
        <v>0</v>
      </c>
      <c r="AZ517" s="45">
        <f>COUNTIF(H517:AL517,$AZ$4)</f>
        <v>0</v>
      </c>
      <c r="BA517" s="45">
        <f>COUNTIF(H517:AL517,$BA$4)</f>
        <v>0</v>
      </c>
      <c r="BB517" s="45">
        <f>COUNTIF(H517:AL517,$BB$4)</f>
        <v>0</v>
      </c>
      <c r="BC517" s="45">
        <f>COUNTIF(H517:AL517,$BC$4)</f>
        <v>0</v>
      </c>
      <c r="BD517" s="45">
        <f>COUNTIF(H517:AL517,$BD$4)</f>
        <v>0</v>
      </c>
      <c r="BE517" s="45">
        <f>COUNTIF(H517:AL517,$BE$4)</f>
        <v>0</v>
      </c>
      <c r="BF517" s="45">
        <f>COUNTIF(H517:AL517,$BF$4)</f>
        <v>0</v>
      </c>
      <c r="BG517" s="60" t="str">
        <f>VLOOKUP(B517,[2]Analyse!$A$2:$N$255,6,0)</f>
        <v>正常</v>
      </c>
      <c r="BH517" s="60"/>
      <c r="BI517" s="54"/>
    </row>
    <row r="518" spans="1:61">
      <c r="A518" s="73"/>
      <c r="B518" s="21"/>
      <c r="C518" s="26"/>
      <c r="D518" s="30"/>
      <c r="E518" s="32"/>
      <c r="F518" s="28"/>
      <c r="G518" s="28"/>
      <c r="H518" s="49"/>
      <c r="I518" s="49"/>
      <c r="J518" s="49"/>
      <c r="K518" s="49"/>
      <c r="L518" s="49"/>
      <c r="M518" s="49"/>
      <c r="N518" s="18"/>
      <c r="O518" s="49"/>
      <c r="P518" s="49"/>
      <c r="Q518" s="49"/>
      <c r="R518" s="49"/>
      <c r="S518" s="49"/>
      <c r="T518" s="49"/>
      <c r="U518" s="18"/>
      <c r="V518" s="49"/>
      <c r="W518" s="49"/>
      <c r="X518" s="49"/>
      <c r="Y518" s="49"/>
      <c r="Z518" s="49"/>
      <c r="AA518" s="49"/>
      <c r="AB518" s="18"/>
      <c r="AC518" s="49"/>
      <c r="AD518" s="49"/>
      <c r="AE518" s="49"/>
      <c r="AF518" s="49"/>
      <c r="AG518" s="49"/>
      <c r="AH518" s="49"/>
      <c r="AI518" s="18"/>
      <c r="AJ518" s="68"/>
      <c r="AK518" s="68"/>
      <c r="AL518" s="68"/>
      <c r="AM518" s="46">
        <f>+SUM(H518:AL518)</f>
        <v>0</v>
      </c>
      <c r="AN518" s="46"/>
      <c r="AO518" s="46"/>
      <c r="AP518" s="48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54"/>
      <c r="BH518" s="60" t="str">
        <f>VLOOKUP(B517,[2]Analyse!$A$2:$N$255,5,0)</f>
        <v>隨縣班</v>
      </c>
      <c r="BI518" s="54"/>
    </row>
    <row r="519" spans="1:61">
      <c r="A519" s="72">
        <v>258</v>
      </c>
      <c r="B519" s="21" t="s">
        <v>835</v>
      </c>
      <c r="C519" s="21" t="s">
        <v>36</v>
      </c>
      <c r="D519" s="21" t="s">
        <v>37</v>
      </c>
      <c r="E519" s="32">
        <v>44249</v>
      </c>
      <c r="F519" s="21" t="s">
        <v>836</v>
      </c>
      <c r="G519" s="69" t="s">
        <v>837</v>
      </c>
      <c r="H519" s="49" t="s">
        <v>848</v>
      </c>
      <c r="I519" s="49" t="s">
        <v>848</v>
      </c>
      <c r="J519" s="49" t="s">
        <v>848</v>
      </c>
      <c r="K519" s="49" t="s">
        <v>861</v>
      </c>
      <c r="L519" s="49" t="s">
        <v>870</v>
      </c>
      <c r="M519" s="49" t="s">
        <v>870</v>
      </c>
      <c r="N519" s="18" t="s">
        <v>875</v>
      </c>
      <c r="O519" s="49" t="s">
        <v>870</v>
      </c>
      <c r="P519" s="49" t="s">
        <v>878</v>
      </c>
      <c r="Q519" s="49" t="s">
        <v>878</v>
      </c>
      <c r="R519" s="49" t="s">
        <v>878</v>
      </c>
      <c r="S519" s="49" t="s">
        <v>878</v>
      </c>
      <c r="T519" s="49" t="s">
        <v>889</v>
      </c>
      <c r="U519" s="18" t="s">
        <v>896</v>
      </c>
      <c r="V519" s="49" t="s">
        <v>900</v>
      </c>
      <c r="W519" s="49" t="s">
        <v>900</v>
      </c>
      <c r="X519" s="49" t="s">
        <v>900</v>
      </c>
      <c r="Y519" s="49" t="s">
        <v>909</v>
      </c>
      <c r="Z519" s="49" t="s">
        <v>909</v>
      </c>
      <c r="AA519" s="49" t="s">
        <v>919</v>
      </c>
      <c r="AB519" s="18" t="s">
        <v>925</v>
      </c>
      <c r="AC519" s="49" t="s">
        <v>919</v>
      </c>
      <c r="AD519" s="49" t="s">
        <v>919</v>
      </c>
      <c r="AE519" s="49" t="s">
        <v>919</v>
      </c>
      <c r="AF519" s="49" t="s">
        <v>930</v>
      </c>
      <c r="AG519" s="49" t="s">
        <v>930</v>
      </c>
      <c r="AH519" s="49" t="s">
        <v>930</v>
      </c>
      <c r="AI519" s="18" t="s">
        <v>936</v>
      </c>
      <c r="AJ519" s="68" t="s">
        <v>941</v>
      </c>
      <c r="AK519" s="68"/>
      <c r="AL519" s="68"/>
      <c r="AM519" s="45">
        <f>ROUND(SUM(H519:AL519),2)</f>
        <v>0</v>
      </c>
      <c r="AN519" s="45">
        <f>COUNTIF(H519:AL519,"F")+COUNTIF(H519:AL519,"LV/F")*4/8+COUNTIF(H519:AL519,"F/2")*4/8</f>
        <v>0</v>
      </c>
      <c r="AO519" s="45">
        <f>COUNTIF(H519:AL519,"O")+COUNTIF(H519:AL519,"LV/O")*4/8+COUNTIF(H519:AL519,"O/2")*4/8</f>
        <v>0</v>
      </c>
      <c r="AP519" s="45">
        <f>COUNTIF(H519:AL519,$AP$4)</f>
        <v>25</v>
      </c>
      <c r="AQ519" s="45">
        <f t="shared" ref="AQ519" si="0">COUNTIF(H519:AL519,$AQ$4)</f>
        <v>0</v>
      </c>
      <c r="AR519" s="45">
        <f t="shared" ref="AR519" si="1">COUNTIF(H519:AL519,$AR$4)</f>
        <v>0</v>
      </c>
      <c r="AS519" s="45">
        <f t="shared" ref="AS519" si="2">COUNTIF(H519:AL519,"B")+COUNTIF(H519:AL519,"LV/B")*4/8+COUNTIF(H519:AL519,"B/2")*4/8</f>
        <v>0</v>
      </c>
      <c r="AT519" s="45">
        <f t="shared" ref="AT519" si="3">COUNTIF(H519:AL519,"BL")+COUNTIF(H519:AL519,"LV/BL")*4/8+COUNTIF(H519:AL519,"BL/2")*4/8</f>
        <v>0</v>
      </c>
      <c r="AU519" s="45">
        <f t="shared" ref="AU519" si="4">COUNTIF(H519:AL519,$AU$4)</f>
        <v>0</v>
      </c>
      <c r="AV519" s="45">
        <f t="shared" ref="AV519" si="5">COUNTIF(H519:AL519,$AV$4)</f>
        <v>0</v>
      </c>
      <c r="AW519" s="45">
        <f t="shared" ref="AW519" si="6">COUNTIF(H519:AL519,$AW$4)</f>
        <v>4</v>
      </c>
      <c r="AX519" s="45">
        <f t="shared" ref="AX519" si="7">COUNTIF(H519:AL519,$AX$4)</f>
        <v>0</v>
      </c>
      <c r="AY519" s="45">
        <f t="shared" ref="AY519" si="8">COUNTIF(H519:AL519,$AY$4)</f>
        <v>0</v>
      </c>
      <c r="AZ519" s="45">
        <f t="shared" ref="AZ519" si="9">COUNTIF(H519:AL519,$AZ$4)</f>
        <v>0</v>
      </c>
      <c r="BA519" s="45">
        <f t="shared" ref="BA519" si="10">COUNTIF(H519:AL519,$BA$4)</f>
        <v>0</v>
      </c>
      <c r="BB519" s="45">
        <f t="shared" ref="BB519" si="11">COUNTIF(H519:AL519,$BB$4)</f>
        <v>0</v>
      </c>
      <c r="BC519" s="45">
        <f t="shared" ref="BC519" si="12">COUNTIF(H519:AL519,$BC$4)</f>
        <v>0</v>
      </c>
      <c r="BD519" s="45">
        <f t="shared" ref="BD519" si="13">COUNTIF(H519:AL519,$BD$4)</f>
        <v>0</v>
      </c>
      <c r="BE519" s="45">
        <f t="shared" ref="BE519" si="14">COUNTIF(H519:AL519,$BE$4)</f>
        <v>0</v>
      </c>
      <c r="BF519" s="45">
        <f t="shared" ref="BF519" si="15">COUNTIF(H519:AL519,$BF$4)</f>
        <v>0</v>
      </c>
      <c r="BG519" s="60" t="str">
        <f>VLOOKUP(B519,[2]Analyse!$A$2:$N$255,6,0)</f>
        <v>正常</v>
      </c>
      <c r="BH519" s="60"/>
      <c r="BI519" s="54"/>
    </row>
    <row r="520" spans="1:61">
      <c r="A520" s="73"/>
      <c r="B520" s="21"/>
      <c r="C520" s="26"/>
      <c r="D520" s="30"/>
      <c r="E520" s="32"/>
      <c r="F520" s="21"/>
      <c r="G520" s="28"/>
      <c r="H520" s="49"/>
      <c r="I520" s="49"/>
      <c r="J520" s="49"/>
      <c r="K520" s="49"/>
      <c r="L520" s="49"/>
      <c r="M520" s="49"/>
      <c r="N520" s="18"/>
      <c r="O520" s="49"/>
      <c r="P520" s="49"/>
      <c r="Q520" s="49"/>
      <c r="R520" s="49"/>
      <c r="S520" s="49"/>
      <c r="T520" s="49"/>
      <c r="U520" s="18"/>
      <c r="V520" s="49"/>
      <c r="W520" s="49"/>
      <c r="X520" s="49"/>
      <c r="Y520" s="49"/>
      <c r="Z520" s="49"/>
      <c r="AA520" s="49"/>
      <c r="AB520" s="18"/>
      <c r="AC520" s="49"/>
      <c r="AD520" s="49"/>
      <c r="AE520" s="49"/>
      <c r="AF520" s="49"/>
      <c r="AG520" s="49"/>
      <c r="AH520" s="49"/>
      <c r="AI520" s="18"/>
      <c r="AJ520" s="68"/>
      <c r="AK520" s="68"/>
      <c r="AL520" s="68"/>
      <c r="AM520" s="46">
        <f>+SUM(H520:AL520)</f>
        <v>0</v>
      </c>
      <c r="AN520" s="46"/>
      <c r="AO520" s="46"/>
      <c r="AP520" s="48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54"/>
      <c r="BH520" s="60" t="str">
        <f>VLOOKUP(B519,[2]Analyse!$A$2:$N$255,5,0)</f>
        <v>GWOA-D</v>
      </c>
      <c r="BI520" s="54"/>
    </row>
    <row r="521" spans="1:61">
      <c r="A521" s="72">
        <v>259</v>
      </c>
      <c r="B521" s="21" t="s">
        <v>839</v>
      </c>
      <c r="C521" s="21" t="s">
        <v>36</v>
      </c>
      <c r="D521" s="21" t="s">
        <v>37</v>
      </c>
      <c r="E521" s="32"/>
      <c r="F521" s="21" t="s">
        <v>838</v>
      </c>
      <c r="G521" s="51" t="s">
        <v>241</v>
      </c>
      <c r="H521" s="49" t="s">
        <v>848</v>
      </c>
      <c r="I521" s="49" t="s">
        <v>848</v>
      </c>
      <c r="J521" s="49" t="s">
        <v>848</v>
      </c>
      <c r="K521" s="49" t="s">
        <v>861</v>
      </c>
      <c r="L521" s="49" t="s">
        <v>875</v>
      </c>
      <c r="M521" s="49" t="s">
        <v>870</v>
      </c>
      <c r="N521" s="18" t="s">
        <v>870</v>
      </c>
      <c r="O521" s="49" t="s">
        <v>870</v>
      </c>
      <c r="P521" s="49" t="s">
        <v>878</v>
      </c>
      <c r="Q521" s="49" t="s">
        <v>878</v>
      </c>
      <c r="R521" s="49" t="s">
        <v>878</v>
      </c>
      <c r="S521" s="49" t="s">
        <v>884</v>
      </c>
      <c r="T521" s="49" t="s">
        <v>889</v>
      </c>
      <c r="U521" s="18" t="s">
        <v>889</v>
      </c>
      <c r="V521" s="49" t="s">
        <v>902</v>
      </c>
      <c r="W521" s="49" t="s">
        <v>902</v>
      </c>
      <c r="X521" s="49" t="s">
        <v>902</v>
      </c>
      <c r="Y521" s="49" t="s">
        <v>909</v>
      </c>
      <c r="Z521" s="49" t="s">
        <v>914</v>
      </c>
      <c r="AA521" s="49" t="s">
        <v>919</v>
      </c>
      <c r="AB521" s="18" t="s">
        <v>919</v>
      </c>
      <c r="AC521" s="49" t="s">
        <v>919</v>
      </c>
      <c r="AD521" s="49" t="s">
        <v>919</v>
      </c>
      <c r="AE521" s="49">
        <v>1</v>
      </c>
      <c r="AF521" s="49">
        <v>1</v>
      </c>
      <c r="AG521" s="49" t="s">
        <v>936</v>
      </c>
      <c r="AH521" s="49" t="s">
        <v>930</v>
      </c>
      <c r="AI521" s="18" t="s">
        <v>930</v>
      </c>
      <c r="AJ521" s="68" t="s">
        <v>941</v>
      </c>
      <c r="AK521" s="68"/>
      <c r="AL521" s="68"/>
      <c r="AM521" s="45">
        <f>ROUND(SUM(H521:AL521),2)</f>
        <v>2</v>
      </c>
      <c r="AN521" s="45">
        <f>COUNTIF(H521:AL521,"F")+COUNTIF(H521:AL521,"LV/F")*4/8+COUNTIF(H521:AL521,"F/2")*4/8</f>
        <v>0</v>
      </c>
      <c r="AO521" s="45">
        <f>COUNTIF(H521:AL521,"O")+COUNTIF(H521:AL521,"LV/O")*4/8+COUNTIF(H521:AL521,"O/2")*4/8</f>
        <v>3</v>
      </c>
      <c r="AP521" s="45">
        <f>COUNTIF(H521:AL521,$AP$4)</f>
        <v>20</v>
      </c>
      <c r="AQ521" s="45">
        <f t="shared" ref="AQ521" si="16">COUNTIF(H521:AL521,$AQ$4)</f>
        <v>0</v>
      </c>
      <c r="AR521" s="45">
        <f t="shared" ref="AR521" si="17">COUNTIF(H521:AL521,$AR$4)</f>
        <v>0</v>
      </c>
      <c r="AS521" s="45">
        <f t="shared" ref="AS521" si="18">COUNTIF(H521:AL521,"B")+COUNTIF(H521:AL521,"LV/B")*4/8+COUNTIF(H521:AL521,"B/2")*4/8</f>
        <v>0</v>
      </c>
      <c r="AT521" s="45">
        <f t="shared" ref="AT521" si="19">COUNTIF(H521:AL521,"BL")+COUNTIF(H521:AL521,"LV/BL")*4/8+COUNTIF(H521:AL521,"BL/2")*4/8</f>
        <v>0</v>
      </c>
      <c r="AU521" s="45">
        <f t="shared" ref="AU521" si="20">COUNTIF(H521:AL521,$AU$4)</f>
        <v>0</v>
      </c>
      <c r="AV521" s="45">
        <f t="shared" ref="AV521" si="21">COUNTIF(H521:AL521,$AV$4)</f>
        <v>0</v>
      </c>
      <c r="AW521" s="45">
        <f t="shared" ref="AW521" si="22">COUNTIF(H521:AL521,$AW$4)</f>
        <v>4</v>
      </c>
      <c r="AX521" s="45">
        <f t="shared" ref="AX521" si="23">COUNTIF(H521:AL521,$AX$4)</f>
        <v>0</v>
      </c>
      <c r="AY521" s="45">
        <f t="shared" ref="AY521" si="24">COUNTIF(H521:AL521,$AY$4)</f>
        <v>0</v>
      </c>
      <c r="AZ521" s="45">
        <f t="shared" ref="AZ521" si="25">COUNTIF(H521:AL521,$AZ$4)</f>
        <v>0</v>
      </c>
      <c r="BA521" s="45">
        <f t="shared" ref="BA521" si="26">COUNTIF(H521:AL521,$BA$4)</f>
        <v>0</v>
      </c>
      <c r="BB521" s="45">
        <f t="shared" ref="BB521" si="27">COUNTIF(H521:AL521,$BB$4)</f>
        <v>0</v>
      </c>
      <c r="BC521" s="45">
        <f t="shared" ref="BC521" si="28">COUNTIF(H521:AL521,$BC$4)</f>
        <v>0</v>
      </c>
      <c r="BD521" s="45">
        <f t="shared" ref="BD521" si="29">COUNTIF(H521:AL521,$BD$4)</f>
        <v>0</v>
      </c>
      <c r="BE521" s="45">
        <f t="shared" ref="BE521" si="30">COUNTIF(H521:AL521,$BE$4)</f>
        <v>0</v>
      </c>
      <c r="BF521" s="45">
        <f t="shared" ref="BF521" si="31">COUNTIF(H521:AL521,$BF$4)</f>
        <v>0</v>
      </c>
      <c r="BG521" s="60" t="str">
        <f>VLOOKUP(B521,[2]Analyse!$A$2:$N$255,6,0)</f>
        <v>正常</v>
      </c>
      <c r="BH521" s="60"/>
      <c r="BI521" s="54"/>
    </row>
    <row r="522" spans="1:61">
      <c r="A522" s="73"/>
      <c r="B522" s="21"/>
      <c r="C522" s="26"/>
      <c r="D522" s="30"/>
      <c r="E522" s="32"/>
      <c r="F522" s="21"/>
      <c r="G522" s="28"/>
      <c r="H522" s="49">
        <v>5.5</v>
      </c>
      <c r="I522" s="49">
        <v>5.5</v>
      </c>
      <c r="J522" s="49">
        <v>5.5</v>
      </c>
      <c r="K522" s="49">
        <v>5.5</v>
      </c>
      <c r="L522" s="49"/>
      <c r="M522" s="49">
        <v>5.5</v>
      </c>
      <c r="N522" s="18">
        <v>5.5</v>
      </c>
      <c r="O522" s="49">
        <v>5.5</v>
      </c>
      <c r="P522" s="49">
        <v>5.5</v>
      </c>
      <c r="Q522" s="49">
        <v>5.5</v>
      </c>
      <c r="R522" s="49">
        <v>5.5</v>
      </c>
      <c r="S522" s="49"/>
      <c r="T522" s="49">
        <v>5.5</v>
      </c>
      <c r="U522" s="18">
        <v>5.5</v>
      </c>
      <c r="V522" s="49"/>
      <c r="W522" s="49"/>
      <c r="X522" s="49"/>
      <c r="Y522" s="49">
        <v>5.5</v>
      </c>
      <c r="Z522" s="49"/>
      <c r="AA522" s="49">
        <v>5.5</v>
      </c>
      <c r="AB522" s="18">
        <v>5.5</v>
      </c>
      <c r="AC522" s="49">
        <v>5.5</v>
      </c>
      <c r="AD522" s="49">
        <v>5.5</v>
      </c>
      <c r="AE522" s="49"/>
      <c r="AF522" s="49"/>
      <c r="AG522" s="49"/>
      <c r="AH522" s="49">
        <v>5.5</v>
      </c>
      <c r="AI522" s="18">
        <v>5.5</v>
      </c>
      <c r="AJ522" s="68">
        <v>5.5</v>
      </c>
      <c r="AK522" s="68"/>
      <c r="AL522" s="68"/>
      <c r="AM522" s="46">
        <f>+SUM(H522:AL522)</f>
        <v>110</v>
      </c>
      <c r="AN522" s="46"/>
      <c r="AO522" s="46"/>
      <c r="AP522" s="48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54"/>
      <c r="BH522" s="60" t="str">
        <f>VLOOKUP(B521,[2]Analyse!$A$2:$N$255,5,0)</f>
        <v>N</v>
      </c>
      <c r="BI522" s="54"/>
    </row>
    <row r="523" spans="1:61">
      <c r="M523" s="31"/>
      <c r="T523" s="31"/>
      <c r="AA523" s="31"/>
      <c r="AH523" s="31"/>
      <c r="AI523" s="31"/>
      <c r="AJ523" s="31"/>
      <c r="AK523" s="31"/>
      <c r="BH523" s="60"/>
    </row>
    <row r="524" spans="1:61">
      <c r="M524" s="31"/>
      <c r="T524" s="31"/>
      <c r="AA524" s="31"/>
      <c r="AH524" s="31"/>
      <c r="AI524" s="31"/>
      <c r="AJ524" s="31"/>
      <c r="AK524" s="31"/>
    </row>
    <row r="525" spans="1:61">
      <c r="M525" s="31"/>
      <c r="T525" s="31"/>
      <c r="AA525" s="31"/>
      <c r="AH525" s="31"/>
      <c r="AI525" s="31"/>
      <c r="AJ525" s="31"/>
      <c r="AK525" s="31"/>
    </row>
    <row r="526" spans="1:61">
      <c r="M526" s="31"/>
      <c r="T526" s="31"/>
      <c r="AA526" s="31"/>
      <c r="AH526" s="31"/>
      <c r="AI526" s="31"/>
      <c r="AJ526" s="31"/>
      <c r="AK526" s="31"/>
    </row>
    <row r="527" spans="1:61">
      <c r="F527" s="54"/>
      <c r="G527" s="54"/>
      <c r="M527" s="31"/>
      <c r="T527" s="31"/>
      <c r="AA527" s="31"/>
      <c r="AH527" s="31"/>
      <c r="AI527" s="31"/>
      <c r="AJ527" s="31"/>
      <c r="AK527" s="31"/>
    </row>
    <row r="528" spans="1:61">
      <c r="M528" s="31"/>
      <c r="T528" s="31"/>
      <c r="AA528" s="31"/>
      <c r="AH528" s="31"/>
      <c r="AI528" s="31"/>
      <c r="AJ528" s="31"/>
      <c r="AK528" s="31"/>
    </row>
    <row r="529" spans="13:37">
      <c r="M529" s="31"/>
      <c r="T529" s="31"/>
      <c r="AA529" s="31"/>
      <c r="AH529" s="31"/>
      <c r="AI529" s="31"/>
      <c r="AJ529" s="31"/>
      <c r="AK529" s="31"/>
    </row>
    <row r="530" spans="13:37">
      <c r="M530" s="31"/>
      <c r="T530" s="31"/>
      <c r="AA530" s="31"/>
      <c r="AH530" s="31"/>
      <c r="AI530" s="31"/>
      <c r="AJ530" s="31"/>
      <c r="AK530" s="31"/>
    </row>
    <row r="531" spans="13:37">
      <c r="M531" s="31"/>
      <c r="T531" s="31"/>
      <c r="AA531" s="31"/>
      <c r="AH531" s="31"/>
      <c r="AI531" s="31"/>
      <c r="AJ531" s="31"/>
      <c r="AK531" s="31"/>
    </row>
    <row r="532" spans="13:37">
      <c r="M532" s="31"/>
      <c r="T532" s="31"/>
      <c r="AA532" s="31"/>
      <c r="AH532" s="31"/>
      <c r="AI532" s="31"/>
      <c r="AJ532" s="31"/>
      <c r="AK532" s="31"/>
    </row>
    <row r="533" spans="13:37">
      <c r="M533" s="31"/>
      <c r="T533" s="31"/>
      <c r="AA533" s="31"/>
      <c r="AH533" s="31"/>
      <c r="AI533" s="31"/>
      <c r="AJ533" s="31"/>
      <c r="AK533" s="31"/>
    </row>
    <row r="534" spans="13:37">
      <c r="M534" s="31"/>
      <c r="T534" s="31"/>
      <c r="AA534" s="31"/>
      <c r="AH534" s="31"/>
      <c r="AI534" s="31"/>
      <c r="AJ534" s="31"/>
      <c r="AK534" s="31"/>
    </row>
    <row r="535" spans="13:37">
      <c r="M535" s="31"/>
      <c r="T535" s="31"/>
      <c r="AA535" s="31"/>
      <c r="AH535" s="31"/>
      <c r="AI535" s="31"/>
      <c r="AJ535" s="31"/>
      <c r="AK535" s="31"/>
    </row>
    <row r="536" spans="13:37">
      <c r="M536" s="31"/>
      <c r="T536" s="31"/>
      <c r="AA536" s="31"/>
      <c r="AH536" s="31"/>
      <c r="AI536" s="31"/>
      <c r="AJ536" s="31"/>
      <c r="AK536" s="31"/>
    </row>
    <row r="537" spans="13:37">
      <c r="M537" s="31"/>
      <c r="T537" s="31"/>
      <c r="AA537" s="31"/>
      <c r="AH537" s="31"/>
      <c r="AI537" s="31"/>
      <c r="AJ537" s="31"/>
      <c r="AK537" s="31"/>
    </row>
    <row r="538" spans="13:37">
      <c r="M538" s="31"/>
      <c r="T538" s="31"/>
      <c r="AA538" s="31"/>
      <c r="AH538" s="31"/>
      <c r="AI538" s="31"/>
      <c r="AJ538" s="31"/>
      <c r="AK538" s="31"/>
    </row>
    <row r="539" spans="13:37">
      <c r="M539" s="31"/>
      <c r="T539" s="31"/>
      <c r="AA539" s="31"/>
      <c r="AH539" s="31"/>
      <c r="AI539" s="31"/>
      <c r="AJ539" s="31"/>
      <c r="AK539" s="31"/>
    </row>
    <row r="540" spans="13:37">
      <c r="M540" s="31"/>
      <c r="T540" s="31"/>
      <c r="AA540" s="31"/>
      <c r="AH540" s="31"/>
      <c r="AI540" s="31"/>
      <c r="AJ540" s="31"/>
      <c r="AK540" s="31"/>
    </row>
    <row r="541" spans="13:37">
      <c r="M541" s="31"/>
      <c r="T541" s="31"/>
      <c r="AA541" s="31"/>
      <c r="AH541" s="31"/>
      <c r="AI541" s="31"/>
      <c r="AJ541" s="31"/>
      <c r="AK541" s="31"/>
    </row>
    <row r="542" spans="13:37">
      <c r="M542" s="31"/>
      <c r="T542" s="31"/>
      <c r="AA542" s="31"/>
      <c r="AH542" s="31"/>
      <c r="AI542" s="31"/>
      <c r="AJ542" s="31"/>
      <c r="AK542" s="31"/>
    </row>
    <row r="543" spans="13:37">
      <c r="M543" s="31"/>
      <c r="T543" s="31"/>
      <c r="AA543" s="31"/>
      <c r="AH543" s="31"/>
      <c r="AI543" s="31"/>
      <c r="AJ543" s="31"/>
      <c r="AK543" s="31"/>
    </row>
    <row r="544" spans="13:37">
      <c r="M544" s="31"/>
      <c r="T544" s="31"/>
      <c r="AA544" s="31"/>
      <c r="AH544" s="31"/>
      <c r="AI544" s="31"/>
      <c r="AJ544" s="31"/>
      <c r="AK544" s="31"/>
    </row>
    <row r="545" spans="13:37">
      <c r="M545" s="31"/>
      <c r="T545" s="31"/>
      <c r="AA545" s="31"/>
      <c r="AH545" s="31"/>
      <c r="AI545" s="31"/>
      <c r="AJ545" s="31"/>
      <c r="AK545" s="31"/>
    </row>
    <row r="546" spans="13:37">
      <c r="M546" s="31"/>
      <c r="T546" s="31"/>
      <c r="AA546" s="31"/>
      <c r="AH546" s="31"/>
      <c r="AI546" s="31"/>
      <c r="AJ546" s="31"/>
      <c r="AK546" s="31"/>
    </row>
    <row r="547" spans="13:37">
      <c r="M547" s="31"/>
      <c r="T547" s="31"/>
      <c r="AA547" s="31"/>
      <c r="AH547" s="31"/>
      <c r="AI547" s="31"/>
      <c r="AJ547" s="31"/>
      <c r="AK547" s="31"/>
    </row>
    <row r="548" spans="13:37">
      <c r="M548" s="31"/>
      <c r="T548" s="31"/>
      <c r="AA548" s="31"/>
      <c r="AH548" s="31"/>
      <c r="AI548" s="31"/>
      <c r="AJ548" s="31"/>
      <c r="AK548" s="31"/>
    </row>
    <row r="549" spans="13:37">
      <c r="M549" s="31"/>
      <c r="T549" s="31"/>
      <c r="AA549" s="31"/>
      <c r="AH549" s="31"/>
      <c r="AI549" s="31"/>
      <c r="AJ549" s="31"/>
      <c r="AK549" s="31"/>
    </row>
    <row r="550" spans="13:37">
      <c r="M550" s="31"/>
      <c r="T550" s="31"/>
      <c r="AA550" s="31"/>
      <c r="AH550" s="31"/>
      <c r="AI550" s="31"/>
      <c r="AJ550" s="31"/>
      <c r="AK550" s="31"/>
    </row>
    <row r="551" spans="13:37">
      <c r="M551" s="31"/>
      <c r="T551" s="31"/>
      <c r="AA551" s="31"/>
      <c r="AH551" s="31"/>
      <c r="AI551" s="31"/>
      <c r="AJ551" s="31"/>
      <c r="AK551" s="31"/>
    </row>
    <row r="552" spans="13:37">
      <c r="M552" s="31"/>
      <c r="T552" s="31"/>
      <c r="AA552" s="31"/>
      <c r="AH552" s="31"/>
      <c r="AI552" s="31"/>
      <c r="AJ552" s="31"/>
      <c r="AK552" s="31"/>
    </row>
    <row r="553" spans="13:37">
      <c r="M553" s="31"/>
      <c r="T553" s="31"/>
      <c r="AA553" s="31"/>
      <c r="AH553" s="31"/>
      <c r="AI553" s="31"/>
      <c r="AJ553" s="31"/>
      <c r="AK553" s="31"/>
    </row>
    <row r="554" spans="13:37">
      <c r="M554" s="31"/>
      <c r="T554" s="31"/>
      <c r="AA554" s="31"/>
      <c r="AH554" s="31"/>
      <c r="AI554" s="31"/>
      <c r="AJ554" s="31"/>
      <c r="AK554" s="31"/>
    </row>
    <row r="555" spans="13:37">
      <c r="M555" s="31"/>
      <c r="T555" s="31"/>
      <c r="AA555" s="31"/>
      <c r="AH555" s="31"/>
      <c r="AI555" s="31"/>
      <c r="AJ555" s="31"/>
      <c r="AK555" s="31"/>
    </row>
    <row r="556" spans="13:37">
      <c r="T556" s="31"/>
      <c r="AA556" s="31"/>
      <c r="AH556" s="31"/>
      <c r="AI556" s="31"/>
      <c r="AJ556" s="31"/>
      <c r="AK556" s="31"/>
    </row>
    <row r="557" spans="13:37">
      <c r="T557" s="31"/>
      <c r="AA557" s="31"/>
      <c r="AH557" s="31"/>
      <c r="AI557" s="31"/>
      <c r="AJ557" s="31"/>
      <c r="AK557" s="31"/>
    </row>
    <row r="558" spans="13:37">
      <c r="AA558" s="31"/>
      <c r="AH558" s="31"/>
      <c r="AI558" s="31"/>
      <c r="AJ558" s="31"/>
      <c r="AK558" s="31"/>
    </row>
    <row r="559" spans="13:37">
      <c r="AA559" s="31"/>
      <c r="AH559" s="31"/>
      <c r="AI559" s="31"/>
      <c r="AJ559" s="31"/>
      <c r="AK559" s="31"/>
    </row>
    <row r="560" spans="13:37">
      <c r="AA560" s="31"/>
      <c r="AH560" s="31"/>
      <c r="AI560" s="31"/>
      <c r="AJ560" s="31"/>
      <c r="AK560" s="31"/>
    </row>
    <row r="561" spans="27:37">
      <c r="AA561" s="31"/>
      <c r="AH561" s="31"/>
      <c r="AI561" s="31"/>
      <c r="AJ561" s="31"/>
      <c r="AK561" s="31"/>
    </row>
    <row r="562" spans="27:37">
      <c r="AH562" s="31"/>
      <c r="AI562" s="31"/>
      <c r="AJ562" s="31"/>
      <c r="AK562" s="31"/>
    </row>
    <row r="563" spans="27:37">
      <c r="AH563" s="31"/>
      <c r="AI563" s="31"/>
      <c r="AJ563" s="31"/>
      <c r="AK563" s="31"/>
    </row>
    <row r="564" spans="27:37">
      <c r="AH564" s="31"/>
      <c r="AI564" s="31"/>
      <c r="AJ564" s="31"/>
      <c r="AK564" s="31"/>
    </row>
    <row r="565" spans="27:37">
      <c r="AH565" s="31"/>
      <c r="AI565" s="31"/>
      <c r="AJ565" s="31"/>
      <c r="AK565" s="31"/>
    </row>
    <row r="566" spans="27:37">
      <c r="AH566" s="31"/>
      <c r="AI566" s="31"/>
      <c r="AJ566" s="31"/>
      <c r="AK566" s="31"/>
    </row>
    <row r="567" spans="27:37">
      <c r="AH567" s="31"/>
      <c r="AI567" s="31"/>
      <c r="AJ567" s="31"/>
      <c r="AK567" s="31"/>
    </row>
    <row r="568" spans="27:37">
      <c r="AH568" s="31"/>
      <c r="AI568" s="31"/>
      <c r="AJ568" s="31"/>
      <c r="AK568" s="31"/>
    </row>
    <row r="569" spans="27:37">
      <c r="AH569" s="31"/>
      <c r="AI569" s="31"/>
      <c r="AJ569" s="31"/>
      <c r="AK569" s="31"/>
    </row>
    <row r="570" spans="27:37">
      <c r="AH570" s="31"/>
      <c r="AI570" s="31"/>
      <c r="AJ570" s="31"/>
      <c r="AK570" s="31"/>
    </row>
    <row r="571" spans="27:37">
      <c r="AH571" s="31"/>
      <c r="AI571" s="31"/>
      <c r="AJ571" s="31"/>
      <c r="AK571" s="31"/>
    </row>
    <row r="572" spans="27:37">
      <c r="AH572" s="31"/>
      <c r="AI572" s="31"/>
      <c r="AJ572" s="31"/>
      <c r="AK572" s="31"/>
    </row>
    <row r="573" spans="27:37">
      <c r="AH573" s="31"/>
      <c r="AI573" s="31"/>
      <c r="AJ573" s="31"/>
      <c r="AK573" s="31"/>
    </row>
    <row r="574" spans="27:37">
      <c r="AH574" s="31"/>
      <c r="AI574" s="31"/>
      <c r="AJ574" s="31"/>
      <c r="AK574" s="31"/>
    </row>
    <row r="575" spans="27:37">
      <c r="AH575" s="31"/>
      <c r="AI575" s="31"/>
      <c r="AJ575" s="31"/>
      <c r="AK575" s="31"/>
    </row>
    <row r="576" spans="27:37">
      <c r="AH576" s="31"/>
      <c r="AI576" s="31"/>
      <c r="AJ576" s="31"/>
      <c r="AK576" s="31"/>
    </row>
    <row r="577" spans="34:37">
      <c r="AH577" s="31"/>
      <c r="AI577" s="31"/>
      <c r="AJ577" s="31"/>
      <c r="AK577" s="31"/>
    </row>
    <row r="578" spans="34:37">
      <c r="AH578" s="31"/>
      <c r="AI578" s="31"/>
      <c r="AJ578" s="31"/>
      <c r="AK578" s="31"/>
    </row>
    <row r="579" spans="34:37">
      <c r="AH579" s="31"/>
      <c r="AI579" s="31"/>
      <c r="AJ579" s="31"/>
      <c r="AK579" s="31"/>
    </row>
    <row r="580" spans="34:37">
      <c r="AH580" s="31"/>
      <c r="AI580" s="31"/>
      <c r="AJ580" s="31"/>
      <c r="AK580" s="31"/>
    </row>
    <row r="581" spans="34:37">
      <c r="AH581" s="31"/>
      <c r="AI581" s="31"/>
      <c r="AJ581" s="31"/>
      <c r="AK581" s="31"/>
    </row>
  </sheetData>
  <autoFilter ref="A4:BI522" xr:uid="{27CA0594-3697-4E95-96C3-8F5A2177F327}">
    <filterColumn colId="5" showButton="0"/>
  </autoFilter>
  <mergeCells count="270">
    <mergeCell ref="A497:A498"/>
    <mergeCell ref="A499:A500"/>
    <mergeCell ref="A501:A502"/>
    <mergeCell ref="A503:A504"/>
    <mergeCell ref="A513:A514"/>
    <mergeCell ref="A515:A516"/>
    <mergeCell ref="A507:A508"/>
    <mergeCell ref="A509:A510"/>
    <mergeCell ref="A511:A512"/>
    <mergeCell ref="A517:A518"/>
    <mergeCell ref="A447:A448"/>
    <mergeCell ref="A455:A456"/>
    <mergeCell ref="A449:A450"/>
    <mergeCell ref="A493:A494"/>
    <mergeCell ref="A485:A486"/>
    <mergeCell ref="A487:A488"/>
    <mergeCell ref="A467:A468"/>
    <mergeCell ref="A469:A470"/>
    <mergeCell ref="A451:A452"/>
    <mergeCell ref="A453:A454"/>
    <mergeCell ref="A457:A458"/>
    <mergeCell ref="A459:A460"/>
    <mergeCell ref="A461:A462"/>
    <mergeCell ref="A463:A464"/>
    <mergeCell ref="A465:A466"/>
    <mergeCell ref="A471:A472"/>
    <mergeCell ref="A495:A496"/>
    <mergeCell ref="A505:A506"/>
    <mergeCell ref="A473:A474"/>
    <mergeCell ref="A475:A476"/>
    <mergeCell ref="A477:A478"/>
    <mergeCell ref="A483:A484"/>
    <mergeCell ref="A479:A480"/>
    <mergeCell ref="A481:A482"/>
    <mergeCell ref="A489:A490"/>
    <mergeCell ref="A491:A492"/>
    <mergeCell ref="A405:A406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17:A418"/>
    <mergeCell ref="A419:A420"/>
    <mergeCell ref="A421:A422"/>
    <mergeCell ref="A423:A424"/>
    <mergeCell ref="A425:A426"/>
    <mergeCell ref="A427:A428"/>
    <mergeCell ref="A411:A412"/>
    <mergeCell ref="A401:A402"/>
    <mergeCell ref="A403:A404"/>
    <mergeCell ref="A415:A416"/>
    <mergeCell ref="A363:A364"/>
    <mergeCell ref="A377:A378"/>
    <mergeCell ref="A413:A414"/>
    <mergeCell ref="A379:A380"/>
    <mergeCell ref="A381:A382"/>
    <mergeCell ref="A383:A384"/>
    <mergeCell ref="A409:A410"/>
    <mergeCell ref="A385:A386"/>
    <mergeCell ref="A387:A388"/>
    <mergeCell ref="A389:A390"/>
    <mergeCell ref="A391:A392"/>
    <mergeCell ref="A393:A394"/>
    <mergeCell ref="A395:A396"/>
    <mergeCell ref="A397:A398"/>
    <mergeCell ref="A407:A408"/>
    <mergeCell ref="A399:A400"/>
    <mergeCell ref="A335:A336"/>
    <mergeCell ref="A339:A340"/>
    <mergeCell ref="A343:A344"/>
    <mergeCell ref="A351:A352"/>
    <mergeCell ref="A355:A356"/>
    <mergeCell ref="A369:A370"/>
    <mergeCell ref="A371:A372"/>
    <mergeCell ref="A373:A374"/>
    <mergeCell ref="A375:A376"/>
    <mergeCell ref="A367:A368"/>
    <mergeCell ref="A361:A362"/>
    <mergeCell ref="A365:A366"/>
    <mergeCell ref="A349:A350"/>
    <mergeCell ref="A353:A354"/>
    <mergeCell ref="A359:A360"/>
    <mergeCell ref="A337:A338"/>
    <mergeCell ref="A341:A342"/>
    <mergeCell ref="A345:A346"/>
    <mergeCell ref="A347:A348"/>
    <mergeCell ref="A357:A358"/>
    <mergeCell ref="A277:A278"/>
    <mergeCell ref="A279:A280"/>
    <mergeCell ref="A289:A290"/>
    <mergeCell ref="A285:A286"/>
    <mergeCell ref="A295:A296"/>
    <mergeCell ref="A297:A298"/>
    <mergeCell ref="A301:A302"/>
    <mergeCell ref="A305:A306"/>
    <mergeCell ref="A317:A318"/>
    <mergeCell ref="A291:A292"/>
    <mergeCell ref="A293:A294"/>
    <mergeCell ref="A299:A300"/>
    <mergeCell ref="A303:A304"/>
    <mergeCell ref="A281:A282"/>
    <mergeCell ref="A283:A284"/>
    <mergeCell ref="A287:A288"/>
    <mergeCell ref="A327:A328"/>
    <mergeCell ref="A323:A324"/>
    <mergeCell ref="A333:A334"/>
    <mergeCell ref="A307:A308"/>
    <mergeCell ref="A313:A314"/>
    <mergeCell ref="A309:A310"/>
    <mergeCell ref="A311:A312"/>
    <mergeCell ref="A315:A316"/>
    <mergeCell ref="A319:A320"/>
    <mergeCell ref="A321:A322"/>
    <mergeCell ref="A329:A330"/>
    <mergeCell ref="A331:A332"/>
    <mergeCell ref="A11:A12"/>
    <mergeCell ref="A15:A16"/>
    <mergeCell ref="A19:A20"/>
    <mergeCell ref="A23:A24"/>
    <mergeCell ref="A215:A216"/>
    <mergeCell ref="A213:A214"/>
    <mergeCell ref="A173:A174"/>
    <mergeCell ref="A115:A116"/>
    <mergeCell ref="A113:A114"/>
    <mergeCell ref="A107:A108"/>
    <mergeCell ref="A111:A112"/>
    <mergeCell ref="A117:A118"/>
    <mergeCell ref="A121:A122"/>
    <mergeCell ref="A145:A146"/>
    <mergeCell ref="A151:A152"/>
    <mergeCell ref="A13:A14"/>
    <mergeCell ref="A17:A18"/>
    <mergeCell ref="A21:A22"/>
    <mergeCell ref="A153:A154"/>
    <mergeCell ref="A155:A156"/>
    <mergeCell ref="A161:A162"/>
    <mergeCell ref="A187:A188"/>
    <mergeCell ref="A201:A202"/>
    <mergeCell ref="A169:A170"/>
    <mergeCell ref="A209:A210"/>
    <mergeCell ref="A189:A190"/>
    <mergeCell ref="A181:A182"/>
    <mergeCell ref="A185:A186"/>
    <mergeCell ref="A183:A184"/>
    <mergeCell ref="A171:A172"/>
    <mergeCell ref="A175:A176"/>
    <mergeCell ref="A167:A168"/>
    <mergeCell ref="A177:A178"/>
    <mergeCell ref="B1:D1"/>
    <mergeCell ref="E1:BF1"/>
    <mergeCell ref="B2:D2"/>
    <mergeCell ref="E2:BF2"/>
    <mergeCell ref="A3:A4"/>
    <mergeCell ref="B3:B4"/>
    <mergeCell ref="C3:C4"/>
    <mergeCell ref="D3:D4"/>
    <mergeCell ref="E3:E4"/>
    <mergeCell ref="F3:G4"/>
    <mergeCell ref="AM3:BF3"/>
    <mergeCell ref="A105:A106"/>
    <mergeCell ref="A119:A120"/>
    <mergeCell ref="A109:A110"/>
    <mergeCell ref="A123:A124"/>
    <mergeCell ref="A127:A128"/>
    <mergeCell ref="A131:A132"/>
    <mergeCell ref="A149:A150"/>
    <mergeCell ref="A125:A126"/>
    <mergeCell ref="A81:A82"/>
    <mergeCell ref="A83:A84"/>
    <mergeCell ref="A103:A104"/>
    <mergeCell ref="A101:A102"/>
    <mergeCell ref="A147:A148"/>
    <mergeCell ref="A129:A130"/>
    <mergeCell ref="A133:A134"/>
    <mergeCell ref="A137:A138"/>
    <mergeCell ref="A141:A142"/>
    <mergeCell ref="A143:A144"/>
    <mergeCell ref="A139:A140"/>
    <mergeCell ref="A135:A136"/>
    <mergeCell ref="A79:A80"/>
    <mergeCell ref="A37:A38"/>
    <mergeCell ref="A39:A40"/>
    <mergeCell ref="A41:A42"/>
    <mergeCell ref="A45:A46"/>
    <mergeCell ref="A49:A50"/>
    <mergeCell ref="A53:A54"/>
    <mergeCell ref="A95:A96"/>
    <mergeCell ref="A99:A100"/>
    <mergeCell ref="A85:A86"/>
    <mergeCell ref="A89:A90"/>
    <mergeCell ref="A93:A94"/>
    <mergeCell ref="A97:A98"/>
    <mergeCell ref="A87:A88"/>
    <mergeCell ref="A91:A92"/>
    <mergeCell ref="A5:A6"/>
    <mergeCell ref="A57:A58"/>
    <mergeCell ref="A61:A62"/>
    <mergeCell ref="A43:A44"/>
    <mergeCell ref="A47:A48"/>
    <mergeCell ref="A51:A52"/>
    <mergeCell ref="A55:A56"/>
    <mergeCell ref="A59:A60"/>
    <mergeCell ref="A77:A78"/>
    <mergeCell ref="A69:A70"/>
    <mergeCell ref="A73:A74"/>
    <mergeCell ref="A63:A64"/>
    <mergeCell ref="A67:A68"/>
    <mergeCell ref="A71:A72"/>
    <mergeCell ref="A75:A76"/>
    <mergeCell ref="A65:A66"/>
    <mergeCell ref="A25:A26"/>
    <mergeCell ref="A29:A30"/>
    <mergeCell ref="A33:A34"/>
    <mergeCell ref="A7:A8"/>
    <mergeCell ref="A27:A28"/>
    <mergeCell ref="A31:A32"/>
    <mergeCell ref="A9:A10"/>
    <mergeCell ref="A35:A36"/>
    <mergeCell ref="A157:A158"/>
    <mergeCell ref="A159:A160"/>
    <mergeCell ref="A203:A204"/>
    <mergeCell ref="A205:A206"/>
    <mergeCell ref="A165:A166"/>
    <mergeCell ref="A519:A520"/>
    <mergeCell ref="A207:A208"/>
    <mergeCell ref="A163:A164"/>
    <mergeCell ref="A429:A430"/>
    <mergeCell ref="A193:A194"/>
    <mergeCell ref="A199:A200"/>
    <mergeCell ref="A191:A192"/>
    <mergeCell ref="A195:A196"/>
    <mergeCell ref="A197:A198"/>
    <mergeCell ref="A259:A260"/>
    <mergeCell ref="A263:A264"/>
    <mergeCell ref="A265:A266"/>
    <mergeCell ref="A257:A258"/>
    <mergeCell ref="A261:A262"/>
    <mergeCell ref="A267:A268"/>
    <mergeCell ref="A253:A254"/>
    <mergeCell ref="A271:A272"/>
    <mergeCell ref="A237:A238"/>
    <mergeCell ref="A241:A242"/>
    <mergeCell ref="A243:A244"/>
    <mergeCell ref="A247:A248"/>
    <mergeCell ref="A251:A252"/>
    <mergeCell ref="A239:A240"/>
    <mergeCell ref="A245:A246"/>
    <mergeCell ref="A249:A250"/>
    <mergeCell ref="A179:A180"/>
    <mergeCell ref="A521:A522"/>
    <mergeCell ref="A219:A220"/>
    <mergeCell ref="A225:A226"/>
    <mergeCell ref="A229:A230"/>
    <mergeCell ref="A235:A236"/>
    <mergeCell ref="A221:A222"/>
    <mergeCell ref="A223:A224"/>
    <mergeCell ref="A227:A228"/>
    <mergeCell ref="A231:A232"/>
    <mergeCell ref="A233:A234"/>
    <mergeCell ref="A273:A274"/>
    <mergeCell ref="A269:A270"/>
    <mergeCell ref="A275:A276"/>
    <mergeCell ref="A217:A218"/>
    <mergeCell ref="A255:A256"/>
    <mergeCell ref="A325:A326"/>
    <mergeCell ref="A211:A212"/>
  </mergeCells>
  <phoneticPr fontId="21" type="noConversion"/>
  <conditionalFormatting sqref="H3:AL3 AL5:AL522 J5:J519 J521:J522 M522:R522 T522:U522 Y522 L521:AE521 AA522:AD522 AG521:AH521 L5:AH519 AH522 AI5:AI522 AJ521:AK521 AJ5:AK519 AJ522">
    <cfRule type="cellIs" dxfId="186" priority="3671" operator="equal">
      <formula>"LP"</formula>
    </cfRule>
    <cfRule type="cellIs" dxfId="185" priority="3672" operator="equal">
      <formula>"LP"</formula>
    </cfRule>
  </conditionalFormatting>
  <conditionalFormatting sqref="H1:AL3 AL5:AL522 J5:J519 J521:J522 M522:R522 T522:U522 Y522 L521:AE521 AA522:AD522 AG521:AH521 L5:AH519 AH522 AI5:AI522 AJ521:AK521 AJ5:AK519 AJ522">
    <cfRule type="cellIs" dxfId="184" priority="3670" stopIfTrue="1" operator="equal">
      <formula>"L"</formula>
    </cfRule>
  </conditionalFormatting>
  <conditionalFormatting sqref="H1:AL3 AL5:AL522 J5:J519 J521:J522 M522:R522 T522:U522 Y522 L521:AE521 AA522:AD522 AG521:AH521 L5:AH519 AH522 AI5:AI522 AJ521:AK521 AJ5:AK519 AJ522">
    <cfRule type="cellIs" dxfId="183" priority="3669" stopIfTrue="1" operator="equal">
      <formula>"N"</formula>
    </cfRule>
  </conditionalFormatting>
  <conditionalFormatting sqref="A5:A522">
    <cfRule type="cellIs" dxfId="182" priority="3666" stopIfTrue="1" operator="equal">
      <formula>"N"</formula>
    </cfRule>
    <cfRule type="cellIs" dxfId="181" priority="3667" stopIfTrue="1" operator="equal">
      <formula>"L"</formula>
    </cfRule>
    <cfRule type="cellIs" dxfId="180" priority="3668" stopIfTrue="1" operator="equal">
      <formula>"B"</formula>
    </cfRule>
  </conditionalFormatting>
  <conditionalFormatting sqref="H518:AA518 H512:AA512 AL5:AL522 H489:H519 H5:Q494 H521:K522 M522:R522 T522:U522 Y522 L521:AA521 I5:AA519 AA522 AC521:AE521 AC522:AD522 AG521:AH521 AC5:AH519 AH522 AJ521:AK521 AJ5:AK519 AJ522">
    <cfRule type="cellIs" dxfId="179" priority="268" operator="equal">
      <formula>"N"</formula>
    </cfRule>
    <cfRule type="cellIs" dxfId="178" priority="269" operator="equal">
      <formula>"L"</formula>
    </cfRule>
  </conditionalFormatting>
  <conditionalFormatting sqref="H495:H518">
    <cfRule type="cellIs" dxfId="177" priority="109" operator="equal">
      <formula>"N"</formula>
    </cfRule>
    <cfRule type="cellIs" dxfId="176" priority="110" operator="equal">
      <formula>"L"</formula>
    </cfRule>
  </conditionalFormatting>
  <conditionalFormatting sqref="H505:J511 H513:J517">
    <cfRule type="cellIs" dxfId="175" priority="104" operator="equal">
      <formula>"N"</formula>
    </cfRule>
    <cfRule type="cellIs" dxfId="174" priority="105" operator="equal">
      <formula>"L"</formula>
    </cfRule>
  </conditionalFormatting>
  <conditionalFormatting sqref="T371">
    <cfRule type="cellIs" dxfId="173" priority="102" operator="equal">
      <formula>"N"</formula>
    </cfRule>
    <cfRule type="cellIs" dxfId="172" priority="103" operator="equal">
      <formula>"L"</formula>
    </cfRule>
  </conditionalFormatting>
  <conditionalFormatting sqref="H4:AL4 AB521:AB522 AB5:AB519 AI5:AI522">
    <cfRule type="cellIs" dxfId="171" priority="83" stopIfTrue="1" operator="equal">
      <formula>"L"</formula>
    </cfRule>
    <cfRule type="cellIs" dxfId="170" priority="84" stopIfTrue="1" operator="equal">
      <formula>"N"</formula>
    </cfRule>
    <cfRule type="cellIs" dxfId="169" priority="85" stopIfTrue="1" operator="equal">
      <formula>"B"</formula>
    </cfRule>
  </conditionalFormatting>
  <conditionalFormatting sqref="H4:AL4">
    <cfRule type="cellIs" dxfId="168" priority="81" operator="equal">
      <formula>"LP"</formula>
    </cfRule>
    <cfRule type="cellIs" dxfId="167" priority="82" operator="equal">
      <formula>"LP"</formula>
    </cfRule>
  </conditionalFormatting>
  <conditionalFormatting sqref="H4:AL4">
    <cfRule type="cellIs" dxfId="166" priority="80" stopIfTrue="1" operator="equal">
      <formula>"L"</formula>
    </cfRule>
  </conditionalFormatting>
  <conditionalFormatting sqref="H4:AL4">
    <cfRule type="cellIs" dxfId="165" priority="79" stopIfTrue="1" operator="equal">
      <formula>"N"</formula>
    </cfRule>
  </conditionalFormatting>
  <conditionalFormatting sqref="B519">
    <cfRule type="duplicateValues" dxfId="164" priority="64"/>
  </conditionalFormatting>
  <conditionalFormatting sqref="AC520:AH520 J520 L520:AA520 AJ520:AK520">
    <cfRule type="cellIs" dxfId="163" priority="61" operator="equal">
      <formula>"LP"</formula>
    </cfRule>
    <cfRule type="cellIs" dxfId="162" priority="62" operator="equal">
      <formula>"LP"</formula>
    </cfRule>
  </conditionalFormatting>
  <conditionalFormatting sqref="AC520:AH520 J520 L520:AA520 AJ520:AK520">
    <cfRule type="cellIs" dxfId="161" priority="60" stopIfTrue="1" operator="equal">
      <formula>"L"</formula>
    </cfRule>
  </conditionalFormatting>
  <conditionalFormatting sqref="AC520:AH520 J520 L520:AA520 AJ520:AK520">
    <cfRule type="cellIs" dxfId="160" priority="59" stopIfTrue="1" operator="equal">
      <formula>"N"</formula>
    </cfRule>
  </conditionalFormatting>
  <conditionalFormatting sqref="AC520:AH520 H520:AA520 AJ520:AK520">
    <cfRule type="cellIs" dxfId="159" priority="57" operator="equal">
      <formula>"N"</formula>
    </cfRule>
    <cfRule type="cellIs" dxfId="158" priority="58" operator="equal">
      <formula>"L"</formula>
    </cfRule>
  </conditionalFormatting>
  <conditionalFormatting sqref="H520">
    <cfRule type="cellIs" dxfId="157" priority="55" operator="equal">
      <formula>"N"</formula>
    </cfRule>
    <cfRule type="cellIs" dxfId="156" priority="56" operator="equal">
      <formula>"L"</formula>
    </cfRule>
  </conditionalFormatting>
  <conditionalFormatting sqref="AB520">
    <cfRule type="cellIs" dxfId="155" priority="50" stopIfTrue="1" operator="equal">
      <formula>"L"</formula>
    </cfRule>
    <cfRule type="cellIs" dxfId="154" priority="51" stopIfTrue="1" operator="equal">
      <formula>"N"</formula>
    </cfRule>
    <cfRule type="cellIs" dxfId="153" priority="52" stopIfTrue="1" operator="equal">
      <formula>"B"</formula>
    </cfRule>
  </conditionalFormatting>
  <conditionalFormatting sqref="AB520">
    <cfRule type="cellIs" dxfId="152" priority="48" operator="equal">
      <formula>"LP"</formula>
    </cfRule>
    <cfRule type="cellIs" dxfId="151" priority="49" operator="equal">
      <formula>"LP"</formula>
    </cfRule>
  </conditionalFormatting>
  <conditionalFormatting sqref="AB520">
    <cfRule type="cellIs" dxfId="150" priority="47" stopIfTrue="1" operator="equal">
      <formula>"L"</formula>
    </cfRule>
  </conditionalFormatting>
  <conditionalFormatting sqref="AB520">
    <cfRule type="cellIs" dxfId="149" priority="46" stopIfTrue="1" operator="equal">
      <formula>"N"</formula>
    </cfRule>
  </conditionalFormatting>
  <conditionalFormatting sqref="AE522:AG522 L522 AF521 AK522 S522 V522:X522 Z522">
    <cfRule type="cellIs" dxfId="148" priority="36" operator="equal">
      <formula>"LP"</formula>
    </cfRule>
    <cfRule type="cellIs" dxfId="147" priority="37" operator="equal">
      <formula>"LP"</formula>
    </cfRule>
  </conditionalFormatting>
  <conditionalFormatting sqref="AE522:AG522 L522 AF521 AK522 S522 V522:X522 Z522">
    <cfRule type="cellIs" dxfId="146" priority="35" stopIfTrue="1" operator="equal">
      <formula>"L"</formula>
    </cfRule>
  </conditionalFormatting>
  <conditionalFormatting sqref="AE522:AG522 L522 AF521 AK522 S522 V522:X522 Z522">
    <cfRule type="cellIs" dxfId="145" priority="34" stopIfTrue="1" operator="equal">
      <formula>"N"</formula>
    </cfRule>
  </conditionalFormatting>
  <conditionalFormatting sqref="AE522:AG522 L522 AF521 AK522 S522 V522:X522 Z522">
    <cfRule type="cellIs" dxfId="144" priority="32" operator="equal">
      <formula>"N"</formula>
    </cfRule>
    <cfRule type="cellIs" dxfId="143" priority="33" operator="equal">
      <formula>"L"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522"/>
  <sheetViews>
    <sheetView zoomScale="115" zoomScaleNormal="115" workbookViewId="0">
      <pane xSplit="6" ySplit="4" topLeftCell="G468" activePane="bottomRight" state="frozen"/>
      <selection pane="topRight" activeCell="G1" sqref="G1"/>
      <selection pane="bottomLeft" activeCell="A5" sqref="A5"/>
      <selection pane="bottomRight" activeCell="W478" sqref="W478"/>
    </sheetView>
  </sheetViews>
  <sheetFormatPr defaultRowHeight="14.25"/>
  <cols>
    <col min="1" max="1" width="6.75" customWidth="1"/>
    <col min="2" max="2" width="7.75" customWidth="1"/>
    <col min="3" max="3" width="7.375" customWidth="1"/>
    <col min="4" max="4" width="6.25" customWidth="1"/>
    <col min="5" max="5" width="11" customWidth="1"/>
    <col min="6" max="6" width="16.375" customWidth="1"/>
    <col min="7" max="7" width="8.25" customWidth="1"/>
    <col min="8" max="8" width="3.75" style="31" customWidth="1"/>
    <col min="9" max="9" width="3.75" customWidth="1"/>
    <col min="10" max="10" width="3.75" style="31" customWidth="1"/>
    <col min="11" max="14" width="3.75" customWidth="1"/>
    <col min="15" max="15" width="3.75" style="31" customWidth="1"/>
    <col min="16" max="16" width="3.75" customWidth="1"/>
    <col min="17" max="17" width="3.75" style="31" customWidth="1"/>
    <col min="18" max="20" width="3.75" customWidth="1"/>
    <col min="21" max="22" width="3.75" style="31" customWidth="1"/>
    <col min="23" max="23" width="3.75" style="54" customWidth="1"/>
    <col min="24" max="24" width="3.75" style="31" customWidth="1"/>
    <col min="25" max="28" width="3.75" customWidth="1"/>
    <col min="29" max="29" width="3.75" style="31" customWidth="1"/>
    <col min="30" max="30" width="3.75" customWidth="1"/>
    <col min="31" max="31" width="3.75" style="31" customWidth="1"/>
    <col min="32" max="34" width="3.75" customWidth="1"/>
    <col min="35" max="37" width="3.75" style="54" customWidth="1"/>
    <col min="38" max="38" width="3.75" customWidth="1"/>
    <col min="39" max="39" width="7.75" customWidth="1"/>
    <col min="40" max="40" width="7.25" customWidth="1"/>
    <col min="41" max="41" width="6.25" style="39" customWidth="1"/>
    <col min="43" max="43" width="11.75" customWidth="1"/>
    <col min="44" max="44" width="9.25" customWidth="1"/>
  </cols>
  <sheetData>
    <row r="1" spans="1:64" s="7" customFormat="1" ht="31.5" customHeight="1">
      <c r="A1" s="2"/>
      <c r="B1" s="74" t="s">
        <v>581</v>
      </c>
      <c r="C1" s="74"/>
      <c r="D1" s="74"/>
      <c r="E1" s="74"/>
      <c r="F1" s="75" t="s">
        <v>846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20"/>
      <c r="AN1" s="20"/>
      <c r="AO1" s="38"/>
      <c r="AP1" s="59"/>
      <c r="AQ1" s="59"/>
      <c r="AR1" s="20"/>
      <c r="AS1" s="20"/>
      <c r="AT1" s="20"/>
      <c r="AU1" s="20"/>
      <c r="AV1" s="20"/>
      <c r="AW1" s="20"/>
      <c r="AX1" s="20"/>
    </row>
    <row r="2" spans="1:64" s="10" customFormat="1" ht="31.5" customHeight="1">
      <c r="A2" s="8"/>
      <c r="B2" s="99" t="s">
        <v>1</v>
      </c>
      <c r="C2" s="99"/>
      <c r="D2" s="99"/>
      <c r="E2" s="9"/>
      <c r="F2" s="100" t="s">
        <v>847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1"/>
      <c r="R2" s="100"/>
      <c r="S2" s="100"/>
      <c r="T2" s="100"/>
      <c r="U2" s="100"/>
      <c r="V2" s="100"/>
      <c r="W2" s="100"/>
      <c r="X2" s="101"/>
      <c r="Y2" s="100"/>
      <c r="Z2" s="100"/>
      <c r="AA2" s="100"/>
      <c r="AB2" s="100"/>
      <c r="AC2" s="100"/>
      <c r="AD2" s="100"/>
      <c r="AE2" s="101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55"/>
      <c r="AQ2" s="55"/>
    </row>
    <row r="3" spans="1:64" s="12" customFormat="1" ht="15.75" customHeight="1">
      <c r="A3" s="102" t="s">
        <v>31</v>
      </c>
      <c r="B3" s="102" t="s">
        <v>32</v>
      </c>
      <c r="C3" s="102" t="s">
        <v>3</v>
      </c>
      <c r="D3" s="102" t="s">
        <v>33</v>
      </c>
      <c r="E3" s="104" t="s">
        <v>34</v>
      </c>
      <c r="F3" s="106" t="s">
        <v>832</v>
      </c>
      <c r="G3" s="107"/>
      <c r="H3" s="18">
        <v>1</v>
      </c>
      <c r="I3" s="18">
        <v>2</v>
      </c>
      <c r="J3" s="18">
        <v>3</v>
      </c>
      <c r="K3" s="18">
        <v>4</v>
      </c>
      <c r="L3" s="18">
        <v>5</v>
      </c>
      <c r="M3" s="18">
        <v>6</v>
      </c>
      <c r="N3" s="18">
        <v>7</v>
      </c>
      <c r="O3" s="18">
        <v>8</v>
      </c>
      <c r="P3" s="18">
        <v>9</v>
      </c>
      <c r="Q3" s="18">
        <v>10</v>
      </c>
      <c r="R3" s="18">
        <v>11</v>
      </c>
      <c r="S3" s="18">
        <v>12</v>
      </c>
      <c r="T3" s="18">
        <v>13</v>
      </c>
      <c r="U3" s="18">
        <v>14</v>
      </c>
      <c r="V3" s="18">
        <v>15</v>
      </c>
      <c r="W3" s="18">
        <v>16</v>
      </c>
      <c r="X3" s="18">
        <v>17</v>
      </c>
      <c r="Y3" s="18">
        <v>18</v>
      </c>
      <c r="Z3" s="18">
        <v>19</v>
      </c>
      <c r="AA3" s="18">
        <v>20</v>
      </c>
      <c r="AB3" s="18">
        <v>21</v>
      </c>
      <c r="AC3" s="18">
        <v>22</v>
      </c>
      <c r="AD3" s="18">
        <v>23</v>
      </c>
      <c r="AE3" s="18">
        <v>24</v>
      </c>
      <c r="AF3" s="18">
        <v>25</v>
      </c>
      <c r="AG3" s="18">
        <v>26</v>
      </c>
      <c r="AH3" s="18">
        <v>27</v>
      </c>
      <c r="AI3" s="18">
        <v>28</v>
      </c>
      <c r="AJ3" s="18">
        <v>29</v>
      </c>
      <c r="AK3" s="18">
        <v>30</v>
      </c>
      <c r="AL3" s="18">
        <v>31</v>
      </c>
      <c r="AM3" s="93" t="s">
        <v>5</v>
      </c>
      <c r="AN3" s="95" t="s">
        <v>35</v>
      </c>
      <c r="AO3" s="97" t="s">
        <v>787</v>
      </c>
      <c r="AP3" s="57"/>
      <c r="AQ3" s="57"/>
    </row>
    <row r="4" spans="1:64" s="12" customFormat="1" ht="15.75">
      <c r="A4" s="103"/>
      <c r="B4" s="103"/>
      <c r="C4" s="103"/>
      <c r="D4" s="103"/>
      <c r="E4" s="105"/>
      <c r="F4" s="108"/>
      <c r="G4" s="109"/>
      <c r="H4" s="18" t="s">
        <v>9</v>
      </c>
      <c r="I4" s="18" t="s">
        <v>10</v>
      </c>
      <c r="J4" s="18" t="s">
        <v>11</v>
      </c>
      <c r="K4" s="18" t="s">
        <v>12</v>
      </c>
      <c r="L4" s="18" t="s">
        <v>6</v>
      </c>
      <c r="M4" s="18" t="s">
        <v>7</v>
      </c>
      <c r="N4" s="18" t="s">
        <v>8</v>
      </c>
      <c r="O4" s="18" t="s">
        <v>9</v>
      </c>
      <c r="P4" s="18" t="s">
        <v>10</v>
      </c>
      <c r="Q4" s="67" t="s">
        <v>11</v>
      </c>
      <c r="R4" s="18" t="s">
        <v>12</v>
      </c>
      <c r="S4" s="18" t="s">
        <v>6</v>
      </c>
      <c r="T4" s="18" t="s">
        <v>7</v>
      </c>
      <c r="U4" s="67" t="s">
        <v>8</v>
      </c>
      <c r="V4" s="67" t="s">
        <v>9</v>
      </c>
      <c r="W4" s="67" t="s">
        <v>10</v>
      </c>
      <c r="X4" s="67" t="s">
        <v>11</v>
      </c>
      <c r="Y4" s="18" t="s">
        <v>12</v>
      </c>
      <c r="Z4" s="18" t="s">
        <v>6</v>
      </c>
      <c r="AA4" s="18" t="s">
        <v>7</v>
      </c>
      <c r="AB4" s="18" t="s">
        <v>8</v>
      </c>
      <c r="AC4" s="18" t="s">
        <v>9</v>
      </c>
      <c r="AD4" s="18" t="s">
        <v>10</v>
      </c>
      <c r="AE4" s="18" t="s">
        <v>11</v>
      </c>
      <c r="AF4" s="18" t="s">
        <v>12</v>
      </c>
      <c r="AG4" s="18" t="s">
        <v>6</v>
      </c>
      <c r="AH4" s="18" t="s">
        <v>7</v>
      </c>
      <c r="AI4" s="18"/>
      <c r="AJ4" s="18"/>
      <c r="AK4" s="18"/>
      <c r="AL4" s="18" t="s">
        <v>8</v>
      </c>
      <c r="AM4" s="94"/>
      <c r="AN4" s="96"/>
      <c r="AO4" s="98"/>
      <c r="AP4" s="56"/>
      <c r="AQ4" s="57"/>
      <c r="AR4" s="11"/>
      <c r="AT4" s="11"/>
      <c r="AV4" s="11"/>
      <c r="AX4" s="11"/>
      <c r="AZ4" s="11"/>
      <c r="BB4" s="11"/>
      <c r="BD4" s="11"/>
      <c r="BF4" s="11"/>
      <c r="BH4" s="11"/>
      <c r="BJ4" s="11"/>
      <c r="BL4" s="11"/>
    </row>
    <row r="5" spans="1:64" s="12" customFormat="1" ht="15.75">
      <c r="A5" s="72">
        <v>1</v>
      </c>
      <c r="B5" s="21" t="s">
        <v>39</v>
      </c>
      <c r="C5" s="21" t="s">
        <v>36</v>
      </c>
      <c r="D5" s="21" t="s">
        <v>37</v>
      </c>
      <c r="E5" s="32">
        <f>VLOOKUP(B5,[1]Sheet1!$B$5:$I$226,7,0)</f>
        <v>40632</v>
      </c>
      <c r="F5" s="21" t="s">
        <v>40</v>
      </c>
      <c r="G5" s="22" t="s">
        <v>41</v>
      </c>
      <c r="H5" s="23"/>
      <c r="I5" s="23">
        <v>2</v>
      </c>
      <c r="J5" s="64">
        <v>2</v>
      </c>
      <c r="K5" s="23">
        <v>2</v>
      </c>
      <c r="L5" s="23">
        <v>2</v>
      </c>
      <c r="M5" s="23">
        <v>2</v>
      </c>
      <c r="N5" s="18"/>
      <c r="O5" s="23">
        <v>2</v>
      </c>
      <c r="P5" s="23">
        <v>2</v>
      </c>
      <c r="Q5" s="64">
        <v>2</v>
      </c>
      <c r="R5" s="23">
        <v>2</v>
      </c>
      <c r="S5" s="23"/>
      <c r="T5" s="23">
        <v>2</v>
      </c>
      <c r="U5" s="67"/>
      <c r="V5" s="23">
        <v>2</v>
      </c>
      <c r="W5" s="65">
        <v>2</v>
      </c>
      <c r="X5" s="64">
        <v>2</v>
      </c>
      <c r="Y5" s="23">
        <v>2</v>
      </c>
      <c r="Z5" s="23"/>
      <c r="AA5" s="23">
        <v>2</v>
      </c>
      <c r="AB5" s="18"/>
      <c r="AC5" s="23">
        <v>2</v>
      </c>
      <c r="AD5" s="23">
        <v>2</v>
      </c>
      <c r="AE5" s="64">
        <v>2</v>
      </c>
      <c r="AF5" s="23">
        <v>2</v>
      </c>
      <c r="AG5" s="23">
        <v>2</v>
      </c>
      <c r="AH5" s="23">
        <v>2</v>
      </c>
      <c r="AI5" s="18"/>
      <c r="AJ5" s="65">
        <v>2</v>
      </c>
      <c r="AK5" s="65"/>
      <c r="AL5" s="65"/>
      <c r="AM5" s="13">
        <f t="shared" ref="AM5:AM68" si="0">+SUM(H5:AL5)-AN5-AO5</f>
        <v>44</v>
      </c>
      <c r="AN5" s="33">
        <v>0</v>
      </c>
      <c r="AO5" s="14">
        <v>0</v>
      </c>
      <c r="AP5" s="60"/>
      <c r="AQ5" s="60"/>
      <c r="AR5" s="60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</row>
    <row r="6" spans="1:64" s="12" customFormat="1" ht="15.75">
      <c r="A6" s="73"/>
      <c r="B6" s="21"/>
      <c r="C6" s="24"/>
      <c r="D6" s="24"/>
      <c r="E6" s="32"/>
      <c r="F6" s="24" t="s">
        <v>38</v>
      </c>
      <c r="G6" s="24"/>
      <c r="H6" s="23"/>
      <c r="I6" s="23"/>
      <c r="J6" s="64"/>
      <c r="K6" s="23"/>
      <c r="L6" s="23"/>
      <c r="M6" s="23"/>
      <c r="N6" s="18"/>
      <c r="O6" s="23"/>
      <c r="P6" s="23"/>
      <c r="Q6" s="64"/>
      <c r="R6" s="23"/>
      <c r="S6" s="23"/>
      <c r="T6" s="23"/>
      <c r="U6" s="67"/>
      <c r="V6" s="23"/>
      <c r="W6" s="65"/>
      <c r="X6" s="64"/>
      <c r="Y6" s="23"/>
      <c r="Z6" s="23"/>
      <c r="AA6" s="23"/>
      <c r="AB6" s="18"/>
      <c r="AC6" s="23"/>
      <c r="AD6" s="23"/>
      <c r="AE6" s="64"/>
      <c r="AF6" s="23"/>
      <c r="AG6" s="23"/>
      <c r="AH6" s="23"/>
      <c r="AI6" s="18"/>
      <c r="AJ6" s="65"/>
      <c r="AK6" s="65"/>
      <c r="AL6" s="65"/>
      <c r="AM6" s="16">
        <f t="shared" si="0"/>
        <v>0</v>
      </c>
      <c r="AN6" s="33">
        <v>0</v>
      </c>
      <c r="AO6" s="14">
        <v>0</v>
      </c>
      <c r="AP6" s="58"/>
      <c r="AQ6" s="57"/>
      <c r="AR6" s="15"/>
      <c r="AS6" s="58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</row>
    <row r="7" spans="1:64" s="12" customFormat="1" ht="15.75">
      <c r="A7" s="72">
        <v>2</v>
      </c>
      <c r="B7" s="21" t="s">
        <v>42</v>
      </c>
      <c r="C7" s="21" t="s">
        <v>36</v>
      </c>
      <c r="D7" s="21" t="s">
        <v>37</v>
      </c>
      <c r="E7" s="32">
        <f>VLOOKUP(B7,[1]Sheet1!$B$5:$I$226,7,0)</f>
        <v>40632</v>
      </c>
      <c r="F7" s="21" t="s">
        <v>43</v>
      </c>
      <c r="G7" s="22" t="s">
        <v>44</v>
      </c>
      <c r="H7" s="23">
        <v>1.5</v>
      </c>
      <c r="I7" s="23"/>
      <c r="J7" s="64"/>
      <c r="K7" s="23">
        <v>1</v>
      </c>
      <c r="L7" s="23"/>
      <c r="M7" s="23">
        <v>1.5</v>
      </c>
      <c r="N7" s="18">
        <v>2</v>
      </c>
      <c r="O7" s="23">
        <v>2</v>
      </c>
      <c r="P7" s="23">
        <v>2</v>
      </c>
      <c r="Q7" s="64">
        <v>2</v>
      </c>
      <c r="R7" s="23">
        <v>0.75</v>
      </c>
      <c r="S7" s="23"/>
      <c r="T7" s="23">
        <v>2</v>
      </c>
      <c r="U7" s="67">
        <v>2</v>
      </c>
      <c r="V7" s="23">
        <v>2</v>
      </c>
      <c r="W7" s="65">
        <v>2</v>
      </c>
      <c r="X7" s="64">
        <v>2</v>
      </c>
      <c r="Y7" s="23">
        <v>2</v>
      </c>
      <c r="Z7" s="23"/>
      <c r="AA7" s="23"/>
      <c r="AB7" s="18"/>
      <c r="AC7" s="23">
        <v>2</v>
      </c>
      <c r="AD7" s="23">
        <v>2</v>
      </c>
      <c r="AE7" s="64">
        <v>2</v>
      </c>
      <c r="AF7" s="23"/>
      <c r="AG7" s="23"/>
      <c r="AH7" s="23">
        <v>2</v>
      </c>
      <c r="AI7" s="18">
        <v>2</v>
      </c>
      <c r="AJ7" s="65">
        <v>2</v>
      </c>
      <c r="AK7" s="65"/>
      <c r="AL7" s="65"/>
      <c r="AM7" s="13">
        <f t="shared" si="0"/>
        <v>36.75</v>
      </c>
      <c r="AN7" s="33">
        <v>0</v>
      </c>
      <c r="AO7" s="14">
        <v>0</v>
      </c>
      <c r="AP7" s="60"/>
      <c r="AQ7" s="60"/>
      <c r="AR7" s="60"/>
      <c r="AS7" s="58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</row>
    <row r="8" spans="1:64" s="12" customFormat="1" ht="15.75">
      <c r="A8" s="73"/>
      <c r="B8" s="21"/>
      <c r="C8" s="24"/>
      <c r="D8" s="24"/>
      <c r="E8" s="32"/>
      <c r="F8" s="24" t="s">
        <v>38</v>
      </c>
      <c r="G8" s="24"/>
      <c r="H8" s="23"/>
      <c r="I8" s="23"/>
      <c r="J8" s="64"/>
      <c r="K8" s="23"/>
      <c r="L8" s="23"/>
      <c r="M8" s="23"/>
      <c r="N8" s="18"/>
      <c r="O8" s="23"/>
      <c r="P8" s="23"/>
      <c r="Q8" s="64"/>
      <c r="R8" s="23"/>
      <c r="S8" s="23"/>
      <c r="T8" s="23"/>
      <c r="U8" s="67"/>
      <c r="V8" s="23"/>
      <c r="W8" s="65"/>
      <c r="X8" s="64"/>
      <c r="Y8" s="23"/>
      <c r="Z8" s="23"/>
      <c r="AA8" s="23"/>
      <c r="AB8" s="18"/>
      <c r="AC8" s="23"/>
      <c r="AD8" s="23"/>
      <c r="AE8" s="64"/>
      <c r="AF8" s="23"/>
      <c r="AG8" s="23"/>
      <c r="AH8" s="23"/>
      <c r="AI8" s="18"/>
      <c r="AJ8" s="65"/>
      <c r="AK8" s="65"/>
      <c r="AL8" s="65"/>
      <c r="AM8" s="16">
        <f t="shared" si="0"/>
        <v>0</v>
      </c>
      <c r="AN8" s="33">
        <v>0</v>
      </c>
      <c r="AO8" s="14">
        <v>0</v>
      </c>
      <c r="AP8" s="58"/>
      <c r="AQ8" s="57"/>
      <c r="AR8" s="58"/>
      <c r="AS8" s="58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</row>
    <row r="9" spans="1:64" s="12" customFormat="1" ht="15.75">
      <c r="A9" s="72">
        <v>3</v>
      </c>
      <c r="B9" s="21" t="s">
        <v>45</v>
      </c>
      <c r="C9" s="21" t="s">
        <v>36</v>
      </c>
      <c r="D9" s="21" t="s">
        <v>37</v>
      </c>
      <c r="E9" s="32">
        <f>VLOOKUP(B9,[1]Sheet1!$B$5:$I$226,7,0)</f>
        <v>40637</v>
      </c>
      <c r="F9" s="21" t="s">
        <v>46</v>
      </c>
      <c r="G9" s="22" t="s">
        <v>47</v>
      </c>
      <c r="H9" s="23"/>
      <c r="I9" s="23">
        <v>0.25</v>
      </c>
      <c r="J9" s="64">
        <v>0.25</v>
      </c>
      <c r="K9" s="23"/>
      <c r="L9" s="23">
        <v>0.25</v>
      </c>
      <c r="M9" s="23">
        <v>0.25</v>
      </c>
      <c r="N9" s="18">
        <v>0.25</v>
      </c>
      <c r="O9" s="23">
        <v>0.25</v>
      </c>
      <c r="P9" s="23">
        <v>0.25</v>
      </c>
      <c r="Q9" s="64">
        <v>0.25</v>
      </c>
      <c r="R9" s="23"/>
      <c r="S9" s="23">
        <v>0.25</v>
      </c>
      <c r="T9" s="23">
        <v>0.25</v>
      </c>
      <c r="U9" s="70">
        <v>0.25</v>
      </c>
      <c r="V9" s="23">
        <v>0.25</v>
      </c>
      <c r="W9" s="65">
        <v>0.25</v>
      </c>
      <c r="X9" s="64"/>
      <c r="Y9" s="23"/>
      <c r="Z9" s="23"/>
      <c r="AA9" s="23"/>
      <c r="AB9" s="18">
        <v>0.25</v>
      </c>
      <c r="AC9" s="23">
        <v>0.25</v>
      </c>
      <c r="AD9" s="23">
        <v>0.25</v>
      </c>
      <c r="AE9" s="64">
        <v>0.25</v>
      </c>
      <c r="AF9" s="23"/>
      <c r="AG9" s="23">
        <v>0.25</v>
      </c>
      <c r="AH9" s="23">
        <v>0.25</v>
      </c>
      <c r="AI9" s="18">
        <v>0.25</v>
      </c>
      <c r="AJ9" s="65">
        <v>0.25</v>
      </c>
      <c r="AK9" s="65"/>
      <c r="AL9" s="65"/>
      <c r="AM9" s="13">
        <f t="shared" si="0"/>
        <v>5.25</v>
      </c>
      <c r="AN9" s="33">
        <v>0</v>
      </c>
      <c r="AO9" s="14">
        <v>0</v>
      </c>
      <c r="AP9" s="60"/>
      <c r="AQ9" s="60"/>
      <c r="AR9" s="60"/>
      <c r="AS9" s="58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</row>
    <row r="10" spans="1:64" s="12" customFormat="1" ht="15.75">
      <c r="A10" s="73"/>
      <c r="B10" s="21"/>
      <c r="C10" s="24"/>
      <c r="D10" s="24"/>
      <c r="E10" s="32"/>
      <c r="F10" s="24" t="s">
        <v>38</v>
      </c>
      <c r="G10" s="24"/>
      <c r="H10" s="23"/>
      <c r="I10" s="23">
        <v>1.75</v>
      </c>
      <c r="J10" s="64">
        <v>1.75</v>
      </c>
      <c r="K10" s="23"/>
      <c r="L10" s="23">
        <v>1.75</v>
      </c>
      <c r="M10" s="23">
        <v>1.75</v>
      </c>
      <c r="N10" s="18">
        <v>1.75</v>
      </c>
      <c r="O10" s="23">
        <v>1.75</v>
      </c>
      <c r="P10" s="23">
        <v>1.75</v>
      </c>
      <c r="Q10" s="64">
        <v>1.75</v>
      </c>
      <c r="R10" s="23"/>
      <c r="S10" s="23">
        <v>1.75</v>
      </c>
      <c r="T10" s="23">
        <v>1.75</v>
      </c>
      <c r="U10" s="70">
        <v>1.75</v>
      </c>
      <c r="V10" s="23">
        <v>1.75</v>
      </c>
      <c r="W10" s="65">
        <v>1.75</v>
      </c>
      <c r="X10" s="64"/>
      <c r="Y10" s="23"/>
      <c r="Z10" s="23"/>
      <c r="AA10" s="23"/>
      <c r="AB10" s="18">
        <v>1.75</v>
      </c>
      <c r="AC10" s="23">
        <v>1.75</v>
      </c>
      <c r="AD10" s="23">
        <v>1.75</v>
      </c>
      <c r="AE10" s="64">
        <v>1.75</v>
      </c>
      <c r="AF10" s="23"/>
      <c r="AG10" s="23">
        <v>1.75</v>
      </c>
      <c r="AH10" s="23">
        <v>1.75</v>
      </c>
      <c r="AI10" s="18">
        <v>1.75</v>
      </c>
      <c r="AJ10" s="65">
        <v>1.75</v>
      </c>
      <c r="AK10" s="65"/>
      <c r="AL10" s="65"/>
      <c r="AM10" s="16">
        <f t="shared" si="0"/>
        <v>36.75</v>
      </c>
      <c r="AN10" s="33">
        <v>0</v>
      </c>
      <c r="AO10" s="14">
        <v>0</v>
      </c>
      <c r="AP10" s="58"/>
      <c r="AQ10" s="57"/>
      <c r="AR10" s="58"/>
      <c r="AS10" s="58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</row>
    <row r="11" spans="1:64" s="12" customFormat="1" ht="15.75">
      <c r="A11" s="72">
        <v>4</v>
      </c>
      <c r="B11" s="21" t="s">
        <v>48</v>
      </c>
      <c r="C11" s="21" t="s">
        <v>36</v>
      </c>
      <c r="D11" s="21" t="s">
        <v>37</v>
      </c>
      <c r="E11" s="32">
        <f>VLOOKUP(B11,[1]Sheet1!$B$5:$I$226,7,0)</f>
        <v>40686</v>
      </c>
      <c r="F11" s="21" t="s">
        <v>49</v>
      </c>
      <c r="G11" s="22" t="s">
        <v>50</v>
      </c>
      <c r="H11" s="23">
        <v>1.5</v>
      </c>
      <c r="I11" s="23"/>
      <c r="J11" s="64">
        <v>1.5</v>
      </c>
      <c r="K11" s="23"/>
      <c r="L11" s="23"/>
      <c r="M11" s="23"/>
      <c r="N11" s="18"/>
      <c r="O11" s="23">
        <v>1.5</v>
      </c>
      <c r="P11" s="23">
        <v>2</v>
      </c>
      <c r="Q11" s="64">
        <v>1.5</v>
      </c>
      <c r="R11" s="23">
        <v>2</v>
      </c>
      <c r="S11" s="23"/>
      <c r="T11" s="23"/>
      <c r="U11" s="70"/>
      <c r="V11" s="23"/>
      <c r="W11" s="65">
        <v>2</v>
      </c>
      <c r="X11" s="64">
        <v>1.5</v>
      </c>
      <c r="Y11" s="23">
        <v>2</v>
      </c>
      <c r="Z11" s="23"/>
      <c r="AA11" s="23"/>
      <c r="AB11" s="18"/>
      <c r="AC11" s="23"/>
      <c r="AD11" s="23">
        <v>2</v>
      </c>
      <c r="AE11" s="64"/>
      <c r="AF11" s="23">
        <v>1.5</v>
      </c>
      <c r="AG11" s="23">
        <v>1.5</v>
      </c>
      <c r="AH11" s="23">
        <v>1.5</v>
      </c>
      <c r="AI11" s="18"/>
      <c r="AJ11" s="65">
        <v>1.5</v>
      </c>
      <c r="AK11" s="65"/>
      <c r="AL11" s="65"/>
      <c r="AM11" s="13">
        <f t="shared" si="0"/>
        <v>23.5</v>
      </c>
      <c r="AN11" s="33">
        <v>0</v>
      </c>
      <c r="AO11" s="14">
        <v>0</v>
      </c>
      <c r="AP11" s="60"/>
      <c r="AQ11" s="60"/>
      <c r="AR11" s="60"/>
      <c r="AS11" s="58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</row>
    <row r="12" spans="1:64" s="12" customFormat="1" ht="15.75">
      <c r="A12" s="73"/>
      <c r="B12" s="21"/>
      <c r="C12" s="24"/>
      <c r="D12" s="24"/>
      <c r="E12" s="32"/>
      <c r="F12" s="24" t="s">
        <v>38</v>
      </c>
      <c r="G12" s="24"/>
      <c r="H12" s="23"/>
      <c r="I12" s="23"/>
      <c r="J12" s="64"/>
      <c r="K12" s="23"/>
      <c r="L12" s="23"/>
      <c r="M12" s="23"/>
      <c r="N12" s="18"/>
      <c r="O12" s="23"/>
      <c r="P12" s="23"/>
      <c r="Q12" s="64"/>
      <c r="R12" s="23"/>
      <c r="S12" s="23"/>
      <c r="T12" s="23"/>
      <c r="U12" s="70"/>
      <c r="V12" s="23"/>
      <c r="W12" s="65"/>
      <c r="X12" s="64"/>
      <c r="Y12" s="23"/>
      <c r="Z12" s="23"/>
      <c r="AA12" s="23"/>
      <c r="AB12" s="18"/>
      <c r="AC12" s="23"/>
      <c r="AD12" s="23"/>
      <c r="AE12" s="64"/>
      <c r="AF12" s="23"/>
      <c r="AG12" s="23"/>
      <c r="AH12" s="23"/>
      <c r="AI12" s="18"/>
      <c r="AJ12" s="65"/>
      <c r="AK12" s="65"/>
      <c r="AL12" s="65"/>
      <c r="AM12" s="16">
        <f t="shared" si="0"/>
        <v>0</v>
      </c>
      <c r="AN12" s="33">
        <v>0</v>
      </c>
      <c r="AO12" s="14">
        <v>0</v>
      </c>
      <c r="AP12" s="58"/>
      <c r="AQ12" s="57"/>
      <c r="AR12" s="58"/>
      <c r="AS12" s="58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</row>
    <row r="13" spans="1:64" s="17" customFormat="1" ht="15.75">
      <c r="A13" s="72">
        <v>5</v>
      </c>
      <c r="B13" s="21" t="s">
        <v>51</v>
      </c>
      <c r="C13" s="21" t="s">
        <v>36</v>
      </c>
      <c r="D13" s="21" t="s">
        <v>37</v>
      </c>
      <c r="E13" s="32">
        <f>VLOOKUP(B13,[1]Sheet1!$B$5:$I$226,7,0)</f>
        <v>40632</v>
      </c>
      <c r="F13" s="21" t="s">
        <v>52</v>
      </c>
      <c r="G13" s="22" t="s">
        <v>53</v>
      </c>
      <c r="H13" s="23"/>
      <c r="I13" s="23"/>
      <c r="J13" s="64"/>
      <c r="K13" s="23"/>
      <c r="L13" s="23">
        <v>0.25</v>
      </c>
      <c r="M13" s="23">
        <v>0.25</v>
      </c>
      <c r="N13" s="18">
        <v>0.25</v>
      </c>
      <c r="O13" s="23">
        <v>0.25</v>
      </c>
      <c r="P13" s="23">
        <v>0.25</v>
      </c>
      <c r="Q13" s="64">
        <v>0.25</v>
      </c>
      <c r="R13" s="23"/>
      <c r="S13" s="23">
        <v>0.25</v>
      </c>
      <c r="T13" s="23">
        <v>0.25</v>
      </c>
      <c r="U13" s="70">
        <v>0.25</v>
      </c>
      <c r="V13" s="23">
        <v>0.25</v>
      </c>
      <c r="W13" s="65">
        <v>0.25</v>
      </c>
      <c r="X13" s="64">
        <v>0.25</v>
      </c>
      <c r="Y13" s="23"/>
      <c r="Z13" s="23">
        <v>0.25</v>
      </c>
      <c r="AA13" s="23">
        <v>0.25</v>
      </c>
      <c r="AB13" s="18">
        <v>0.25</v>
      </c>
      <c r="AC13" s="23"/>
      <c r="AD13" s="23"/>
      <c r="AE13" s="64"/>
      <c r="AF13" s="23"/>
      <c r="AG13" s="23">
        <v>0.25</v>
      </c>
      <c r="AH13" s="23">
        <v>0.25</v>
      </c>
      <c r="AI13" s="18">
        <v>0.25</v>
      </c>
      <c r="AJ13" s="65">
        <v>0.25</v>
      </c>
      <c r="AK13" s="65"/>
      <c r="AL13" s="65"/>
      <c r="AM13" s="13">
        <f t="shared" si="0"/>
        <v>4.75</v>
      </c>
      <c r="AN13" s="33">
        <v>0</v>
      </c>
      <c r="AO13" s="14">
        <v>0</v>
      </c>
      <c r="AP13" s="60"/>
      <c r="AQ13" s="60"/>
      <c r="AR13" s="60"/>
      <c r="AS13" s="58"/>
    </row>
    <row r="14" spans="1:64" ht="15.75">
      <c r="A14" s="73"/>
      <c r="B14" s="21"/>
      <c r="C14" s="24"/>
      <c r="D14" s="24"/>
      <c r="E14" s="32"/>
      <c r="F14" s="24" t="s">
        <v>38</v>
      </c>
      <c r="G14" s="24"/>
      <c r="H14" s="23">
        <v>1.5</v>
      </c>
      <c r="I14" s="23">
        <v>1.5</v>
      </c>
      <c r="J14" s="64">
        <v>1.5</v>
      </c>
      <c r="K14" s="23"/>
      <c r="L14" s="23">
        <v>1.75</v>
      </c>
      <c r="M14" s="23">
        <v>1.75</v>
      </c>
      <c r="N14" s="18">
        <v>1.75</v>
      </c>
      <c r="O14" s="23">
        <v>1.75</v>
      </c>
      <c r="P14" s="23">
        <v>1.75</v>
      </c>
      <c r="Q14" s="64">
        <v>1.75</v>
      </c>
      <c r="R14" s="23"/>
      <c r="S14" s="23">
        <v>1.75</v>
      </c>
      <c r="T14" s="23">
        <v>1.75</v>
      </c>
      <c r="U14" s="70">
        <v>1.75</v>
      </c>
      <c r="V14" s="23">
        <v>1.75</v>
      </c>
      <c r="W14" s="65">
        <v>1.75</v>
      </c>
      <c r="X14" s="64">
        <v>1.75</v>
      </c>
      <c r="Y14" s="23"/>
      <c r="Z14" s="23">
        <v>1.75</v>
      </c>
      <c r="AA14" s="23">
        <v>1.75</v>
      </c>
      <c r="AB14" s="18">
        <v>1.75</v>
      </c>
      <c r="AC14" s="23">
        <v>1.25</v>
      </c>
      <c r="AD14" s="23"/>
      <c r="AE14" s="64"/>
      <c r="AF14" s="23"/>
      <c r="AG14" s="23">
        <v>1.75</v>
      </c>
      <c r="AH14" s="23">
        <v>1.75</v>
      </c>
      <c r="AI14" s="18">
        <v>1.75</v>
      </c>
      <c r="AJ14" s="65">
        <v>1.75</v>
      </c>
      <c r="AK14" s="65"/>
      <c r="AL14" s="65"/>
      <c r="AM14" s="16">
        <f t="shared" si="0"/>
        <v>39</v>
      </c>
      <c r="AN14" s="33">
        <v>0</v>
      </c>
      <c r="AO14" s="14">
        <v>0</v>
      </c>
      <c r="AP14" s="58"/>
      <c r="AQ14" s="57"/>
      <c r="AR14" s="58"/>
      <c r="AS14" s="58"/>
    </row>
    <row r="15" spans="1:64" ht="15.75">
      <c r="A15" s="72">
        <v>6</v>
      </c>
      <c r="B15" s="21" t="s">
        <v>54</v>
      </c>
      <c r="C15" s="21" t="s">
        <v>36</v>
      </c>
      <c r="D15" s="21" t="s">
        <v>37</v>
      </c>
      <c r="E15" s="32">
        <f>VLOOKUP(B15,[1]Sheet1!$B$5:$I$226,7,0)</f>
        <v>40800</v>
      </c>
      <c r="F15" s="21" t="s">
        <v>55</v>
      </c>
      <c r="G15" s="22" t="s">
        <v>56</v>
      </c>
      <c r="H15" s="23"/>
      <c r="I15" s="23">
        <v>2</v>
      </c>
      <c r="J15" s="64"/>
      <c r="K15" s="23">
        <v>2</v>
      </c>
      <c r="L15" s="23">
        <v>2</v>
      </c>
      <c r="M15" s="23">
        <v>2</v>
      </c>
      <c r="N15" s="18"/>
      <c r="O15" s="23"/>
      <c r="P15" s="23">
        <v>2</v>
      </c>
      <c r="Q15" s="64">
        <v>2</v>
      </c>
      <c r="R15" s="23"/>
      <c r="S15" s="23">
        <v>2</v>
      </c>
      <c r="T15" s="23">
        <v>2</v>
      </c>
      <c r="U15" s="70">
        <v>1</v>
      </c>
      <c r="V15" s="23"/>
      <c r="W15" s="65">
        <v>2</v>
      </c>
      <c r="X15" s="64">
        <v>2</v>
      </c>
      <c r="Y15" s="23">
        <v>2</v>
      </c>
      <c r="Z15" s="23">
        <v>2</v>
      </c>
      <c r="AA15" s="23">
        <v>2</v>
      </c>
      <c r="AB15" s="18">
        <v>2</v>
      </c>
      <c r="AC15" s="23"/>
      <c r="AD15" s="23">
        <v>2</v>
      </c>
      <c r="AE15" s="64">
        <v>2</v>
      </c>
      <c r="AF15" s="23">
        <v>2</v>
      </c>
      <c r="AG15" s="23">
        <v>2</v>
      </c>
      <c r="AH15" s="23">
        <v>2</v>
      </c>
      <c r="AI15" s="18">
        <v>2</v>
      </c>
      <c r="AJ15" s="65"/>
      <c r="AK15" s="65"/>
      <c r="AL15" s="65"/>
      <c r="AM15" s="13">
        <f t="shared" si="0"/>
        <v>41</v>
      </c>
      <c r="AN15" s="33">
        <v>0</v>
      </c>
      <c r="AO15" s="14">
        <v>0</v>
      </c>
      <c r="AP15" s="60"/>
      <c r="AQ15" s="60"/>
      <c r="AR15" s="60"/>
      <c r="AS15" s="58"/>
    </row>
    <row r="16" spans="1:64" ht="15.75">
      <c r="A16" s="73"/>
      <c r="B16" s="21"/>
      <c r="C16" s="24"/>
      <c r="D16" s="24"/>
      <c r="E16" s="32"/>
      <c r="F16" s="24" t="s">
        <v>38</v>
      </c>
      <c r="G16" s="24"/>
      <c r="H16" s="23"/>
      <c r="I16" s="23"/>
      <c r="J16" s="64"/>
      <c r="K16" s="23"/>
      <c r="L16" s="23"/>
      <c r="M16" s="23"/>
      <c r="N16" s="18"/>
      <c r="O16" s="23"/>
      <c r="P16" s="23"/>
      <c r="Q16" s="64"/>
      <c r="R16" s="23"/>
      <c r="S16" s="23"/>
      <c r="T16" s="23"/>
      <c r="U16" s="70"/>
      <c r="V16" s="23"/>
      <c r="W16" s="65"/>
      <c r="X16" s="64"/>
      <c r="Y16" s="23"/>
      <c r="Z16" s="23"/>
      <c r="AA16" s="23"/>
      <c r="AB16" s="18"/>
      <c r="AC16" s="23"/>
      <c r="AD16" s="23"/>
      <c r="AE16" s="64"/>
      <c r="AF16" s="23"/>
      <c r="AG16" s="23"/>
      <c r="AH16" s="23"/>
      <c r="AI16" s="18"/>
      <c r="AJ16" s="65"/>
      <c r="AK16" s="65"/>
      <c r="AL16" s="65"/>
      <c r="AM16" s="16">
        <f t="shared" si="0"/>
        <v>0</v>
      </c>
      <c r="AN16" s="33">
        <v>0</v>
      </c>
      <c r="AO16" s="14">
        <v>0</v>
      </c>
      <c r="AP16" s="58"/>
      <c r="AQ16" s="57"/>
      <c r="AR16" s="58"/>
      <c r="AS16" s="58"/>
    </row>
    <row r="17" spans="1:45" ht="15.75">
      <c r="A17" s="72">
        <v>7</v>
      </c>
      <c r="B17" s="21" t="s">
        <v>57</v>
      </c>
      <c r="C17" s="21" t="s">
        <v>36</v>
      </c>
      <c r="D17" s="21" t="s">
        <v>37</v>
      </c>
      <c r="E17" s="32">
        <f>VLOOKUP(B17,[1]Sheet1!$B$5:$I$226,7,0)</f>
        <v>40738</v>
      </c>
      <c r="F17" s="21" t="s">
        <v>58</v>
      </c>
      <c r="G17" s="22" t="s">
        <v>59</v>
      </c>
      <c r="H17" s="23"/>
      <c r="I17" s="23">
        <v>0.25</v>
      </c>
      <c r="J17" s="64"/>
      <c r="K17" s="23"/>
      <c r="L17" s="23"/>
      <c r="M17" s="23"/>
      <c r="N17" s="18">
        <v>0.25</v>
      </c>
      <c r="O17" s="23">
        <v>0.25</v>
      </c>
      <c r="P17" s="23">
        <v>0.25</v>
      </c>
      <c r="Q17" s="64">
        <v>0.25</v>
      </c>
      <c r="R17" s="23"/>
      <c r="S17" s="23">
        <v>0.25</v>
      </c>
      <c r="T17" s="23">
        <v>0.25</v>
      </c>
      <c r="U17" s="70"/>
      <c r="V17" s="23"/>
      <c r="W17" s="65"/>
      <c r="X17" s="64">
        <v>0.25</v>
      </c>
      <c r="Y17" s="23"/>
      <c r="Z17" s="23"/>
      <c r="AA17" s="23">
        <v>0.25</v>
      </c>
      <c r="AB17" s="18"/>
      <c r="AC17" s="23">
        <v>0.25</v>
      </c>
      <c r="AD17" s="23">
        <v>0.25</v>
      </c>
      <c r="AE17" s="64">
        <v>0.25</v>
      </c>
      <c r="AF17" s="23"/>
      <c r="AG17" s="23"/>
      <c r="AH17" s="23">
        <v>0.25</v>
      </c>
      <c r="AI17" s="18">
        <v>0.25</v>
      </c>
      <c r="AJ17" s="65">
        <v>0.25</v>
      </c>
      <c r="AK17" s="65"/>
      <c r="AL17" s="65"/>
      <c r="AM17" s="13">
        <f t="shared" si="0"/>
        <v>3.75</v>
      </c>
      <c r="AN17" s="33">
        <v>0</v>
      </c>
      <c r="AO17" s="14">
        <v>0</v>
      </c>
      <c r="AP17" s="60"/>
      <c r="AQ17" s="60"/>
      <c r="AR17" s="60"/>
      <c r="AS17" s="58"/>
    </row>
    <row r="18" spans="1:45" ht="18.75" customHeight="1">
      <c r="A18" s="73"/>
      <c r="B18" s="21"/>
      <c r="C18" s="24"/>
      <c r="D18" s="24"/>
      <c r="E18" s="32"/>
      <c r="F18" s="24" t="s">
        <v>38</v>
      </c>
      <c r="G18" s="24"/>
      <c r="H18" s="23"/>
      <c r="I18" s="23">
        <v>1.75</v>
      </c>
      <c r="J18" s="64">
        <v>1.5</v>
      </c>
      <c r="K18" s="23"/>
      <c r="L18" s="23">
        <v>1.5</v>
      </c>
      <c r="M18" s="23"/>
      <c r="N18" s="18">
        <v>1.75</v>
      </c>
      <c r="O18" s="23">
        <v>1.75</v>
      </c>
      <c r="P18" s="23">
        <v>1.75</v>
      </c>
      <c r="Q18" s="64">
        <v>1.75</v>
      </c>
      <c r="R18" s="23"/>
      <c r="S18" s="23">
        <v>1.75</v>
      </c>
      <c r="T18" s="23">
        <v>1.75</v>
      </c>
      <c r="U18" s="70">
        <v>0.75</v>
      </c>
      <c r="V18" s="23"/>
      <c r="W18" s="65"/>
      <c r="X18" s="64">
        <v>1.75</v>
      </c>
      <c r="Y18" s="23"/>
      <c r="Z18" s="23">
        <v>1</v>
      </c>
      <c r="AA18" s="23">
        <v>1.75</v>
      </c>
      <c r="AB18" s="18"/>
      <c r="AC18" s="23">
        <v>1.75</v>
      </c>
      <c r="AD18" s="23">
        <v>1.75</v>
      </c>
      <c r="AE18" s="64">
        <v>1.75</v>
      </c>
      <c r="AF18" s="23"/>
      <c r="AG18" s="23"/>
      <c r="AH18" s="23">
        <v>1.75</v>
      </c>
      <c r="AI18" s="18">
        <v>1.75</v>
      </c>
      <c r="AJ18" s="65">
        <v>1.75</v>
      </c>
      <c r="AK18" s="65"/>
      <c r="AL18" s="65"/>
      <c r="AM18" s="16">
        <f t="shared" si="0"/>
        <v>31</v>
      </c>
      <c r="AN18" s="33">
        <v>0</v>
      </c>
      <c r="AO18" s="14">
        <v>0</v>
      </c>
      <c r="AP18" s="58"/>
      <c r="AQ18" s="57"/>
      <c r="AR18" s="58"/>
      <c r="AS18" s="58"/>
    </row>
    <row r="19" spans="1:45" ht="15.75">
      <c r="A19" s="72">
        <v>8</v>
      </c>
      <c r="B19" s="21" t="s">
        <v>60</v>
      </c>
      <c r="C19" s="21" t="s">
        <v>36</v>
      </c>
      <c r="D19" s="21" t="s">
        <v>37</v>
      </c>
      <c r="E19" s="32">
        <f>VLOOKUP(B19,[1]Sheet1!$B$5:$I$226,7,0)</f>
        <v>40787</v>
      </c>
      <c r="F19" s="21" t="s">
        <v>61</v>
      </c>
      <c r="G19" s="22" t="s">
        <v>62</v>
      </c>
      <c r="H19" s="23"/>
      <c r="I19" s="23">
        <v>0.25</v>
      </c>
      <c r="J19" s="64">
        <v>0.25</v>
      </c>
      <c r="K19" s="23">
        <v>0.25</v>
      </c>
      <c r="L19" s="23">
        <v>0.25</v>
      </c>
      <c r="M19" s="23">
        <v>0.25</v>
      </c>
      <c r="N19" s="18">
        <v>0.25</v>
      </c>
      <c r="O19" s="23">
        <v>0.25</v>
      </c>
      <c r="P19" s="23">
        <v>0.25</v>
      </c>
      <c r="Q19" s="64">
        <v>0.25</v>
      </c>
      <c r="R19" s="23">
        <v>0.25</v>
      </c>
      <c r="S19" s="23">
        <v>0.25</v>
      </c>
      <c r="T19" s="23">
        <v>0.25</v>
      </c>
      <c r="U19" s="70">
        <v>0.25</v>
      </c>
      <c r="V19" s="23"/>
      <c r="W19" s="65">
        <v>0.25</v>
      </c>
      <c r="X19" s="64">
        <v>0.25</v>
      </c>
      <c r="Y19" s="23">
        <v>0.25</v>
      </c>
      <c r="Z19" s="23">
        <v>0.25</v>
      </c>
      <c r="AA19" s="23">
        <v>0.25</v>
      </c>
      <c r="AB19" s="18">
        <v>0.25</v>
      </c>
      <c r="AC19" s="23"/>
      <c r="AD19" s="23">
        <v>0.25</v>
      </c>
      <c r="AE19" s="64">
        <v>0.25</v>
      </c>
      <c r="AF19" s="23">
        <v>0.25</v>
      </c>
      <c r="AG19" s="23"/>
      <c r="AH19" s="23">
        <v>0.25</v>
      </c>
      <c r="AI19" s="18">
        <v>0.25</v>
      </c>
      <c r="AJ19" s="65"/>
      <c r="AK19" s="65"/>
      <c r="AL19" s="65"/>
      <c r="AM19" s="13">
        <f t="shared" si="0"/>
        <v>6</v>
      </c>
      <c r="AN19" s="33">
        <v>0</v>
      </c>
      <c r="AO19" s="14">
        <v>0</v>
      </c>
      <c r="AP19" s="60"/>
      <c r="AQ19" s="60"/>
      <c r="AR19" s="60"/>
      <c r="AS19" s="58"/>
    </row>
    <row r="20" spans="1:45" ht="15.75">
      <c r="A20" s="73"/>
      <c r="B20" s="21"/>
      <c r="C20" s="24"/>
      <c r="D20" s="24"/>
      <c r="E20" s="32"/>
      <c r="F20" s="24" t="s">
        <v>38</v>
      </c>
      <c r="G20" s="24"/>
      <c r="H20" s="23"/>
      <c r="I20" s="23">
        <v>1.75</v>
      </c>
      <c r="J20" s="64">
        <v>1.75</v>
      </c>
      <c r="K20" s="23">
        <v>1.75</v>
      </c>
      <c r="L20" s="23">
        <v>1.75</v>
      </c>
      <c r="M20" s="23">
        <v>1.75</v>
      </c>
      <c r="N20" s="18">
        <v>1.75</v>
      </c>
      <c r="O20" s="23">
        <v>1.75</v>
      </c>
      <c r="P20" s="23">
        <v>1.75</v>
      </c>
      <c r="Q20" s="64">
        <v>1.75</v>
      </c>
      <c r="R20" s="23">
        <v>1.75</v>
      </c>
      <c r="S20" s="23">
        <v>1.75</v>
      </c>
      <c r="T20" s="23">
        <v>1.75</v>
      </c>
      <c r="U20" s="70">
        <v>1.75</v>
      </c>
      <c r="V20" s="23"/>
      <c r="W20" s="65">
        <v>1.75</v>
      </c>
      <c r="X20" s="64">
        <v>1.75</v>
      </c>
      <c r="Y20" s="23">
        <v>1.75</v>
      </c>
      <c r="Z20" s="23">
        <v>1.75</v>
      </c>
      <c r="AA20" s="23">
        <v>1.75</v>
      </c>
      <c r="AB20" s="18">
        <v>1.75</v>
      </c>
      <c r="AC20" s="23"/>
      <c r="AD20" s="23">
        <v>1.75</v>
      </c>
      <c r="AE20" s="64">
        <v>1.75</v>
      </c>
      <c r="AF20" s="23">
        <v>1.75</v>
      </c>
      <c r="AG20" s="23">
        <v>1</v>
      </c>
      <c r="AH20" s="23">
        <v>1.75</v>
      </c>
      <c r="AI20" s="18">
        <v>1.75</v>
      </c>
      <c r="AJ20" s="65"/>
      <c r="AK20" s="65"/>
      <c r="AL20" s="65"/>
      <c r="AM20" s="16">
        <f t="shared" si="0"/>
        <v>43</v>
      </c>
      <c r="AN20" s="33">
        <v>0</v>
      </c>
      <c r="AO20" s="14">
        <v>0</v>
      </c>
      <c r="AP20" s="58"/>
      <c r="AQ20" s="57"/>
      <c r="AR20" s="58"/>
      <c r="AS20" s="58"/>
    </row>
    <row r="21" spans="1:45" ht="15.75">
      <c r="A21" s="72">
        <v>9</v>
      </c>
      <c r="B21" s="21" t="s">
        <v>63</v>
      </c>
      <c r="C21" s="21" t="s">
        <v>36</v>
      </c>
      <c r="D21" s="21" t="s">
        <v>37</v>
      </c>
      <c r="E21" s="32">
        <f>VLOOKUP(B21,[1]Sheet1!$B$5:$I$226,7,0)</f>
        <v>40613</v>
      </c>
      <c r="F21" s="21" t="s">
        <v>64</v>
      </c>
      <c r="G21" s="22" t="s">
        <v>65</v>
      </c>
      <c r="H21" s="23"/>
      <c r="I21" s="23">
        <v>0.25</v>
      </c>
      <c r="J21" s="64">
        <v>0.25</v>
      </c>
      <c r="K21" s="23">
        <v>0.25</v>
      </c>
      <c r="L21" s="23">
        <v>0.25</v>
      </c>
      <c r="M21" s="23">
        <v>0.25</v>
      </c>
      <c r="N21" s="18">
        <v>0.25</v>
      </c>
      <c r="O21" s="23">
        <v>0.25</v>
      </c>
      <c r="P21" s="23">
        <v>0.25</v>
      </c>
      <c r="Q21" s="64">
        <v>0.25</v>
      </c>
      <c r="R21" s="23">
        <v>0.25</v>
      </c>
      <c r="S21" s="23">
        <v>0.25</v>
      </c>
      <c r="T21" s="23">
        <v>0.25</v>
      </c>
      <c r="U21" s="70"/>
      <c r="V21" s="23"/>
      <c r="W21" s="65">
        <v>0.25</v>
      </c>
      <c r="X21" s="64">
        <v>0.25</v>
      </c>
      <c r="Y21" s="23">
        <v>0.25</v>
      </c>
      <c r="Z21" s="23">
        <v>0.25</v>
      </c>
      <c r="AA21" s="23">
        <v>0.25</v>
      </c>
      <c r="AB21" s="18">
        <v>0.25</v>
      </c>
      <c r="AC21" s="23"/>
      <c r="AD21" s="23">
        <v>0.25</v>
      </c>
      <c r="AE21" s="64"/>
      <c r="AF21" s="23">
        <v>0.25</v>
      </c>
      <c r="AG21" s="23">
        <v>0.25</v>
      </c>
      <c r="AH21" s="23">
        <v>0.25</v>
      </c>
      <c r="AI21" s="18"/>
      <c r="AJ21" s="65"/>
      <c r="AK21" s="65"/>
      <c r="AL21" s="65"/>
      <c r="AM21" s="13">
        <f t="shared" si="0"/>
        <v>5.5</v>
      </c>
      <c r="AN21" s="33">
        <v>0</v>
      </c>
      <c r="AO21" s="14">
        <v>0</v>
      </c>
      <c r="AP21" s="60"/>
      <c r="AQ21" s="60"/>
      <c r="AR21" s="60"/>
      <c r="AS21" s="58"/>
    </row>
    <row r="22" spans="1:45" ht="15.75">
      <c r="A22" s="73"/>
      <c r="B22" s="21"/>
      <c r="C22" s="24"/>
      <c r="D22" s="24"/>
      <c r="E22" s="32"/>
      <c r="F22" s="24" t="s">
        <v>38</v>
      </c>
      <c r="G22" s="24"/>
      <c r="H22" s="23"/>
      <c r="I22" s="23">
        <v>1.75</v>
      </c>
      <c r="J22" s="64">
        <v>1.75</v>
      </c>
      <c r="K22" s="23">
        <v>1.75</v>
      </c>
      <c r="L22" s="23">
        <v>1.75</v>
      </c>
      <c r="M22" s="23">
        <v>1.75</v>
      </c>
      <c r="N22" s="18">
        <v>1.75</v>
      </c>
      <c r="O22" s="23">
        <v>1.75</v>
      </c>
      <c r="P22" s="23">
        <v>1.75</v>
      </c>
      <c r="Q22" s="64">
        <v>1.75</v>
      </c>
      <c r="R22" s="23">
        <v>1.75</v>
      </c>
      <c r="S22" s="23">
        <v>1.75</v>
      </c>
      <c r="T22" s="23">
        <v>1.75</v>
      </c>
      <c r="U22" s="70">
        <v>1</v>
      </c>
      <c r="V22" s="23"/>
      <c r="W22" s="65">
        <v>1.75</v>
      </c>
      <c r="X22" s="64">
        <v>1.75</v>
      </c>
      <c r="Y22" s="23">
        <v>1.75</v>
      </c>
      <c r="Z22" s="23">
        <v>1.75</v>
      </c>
      <c r="AA22" s="23">
        <v>1.75</v>
      </c>
      <c r="AB22" s="18">
        <v>1.75</v>
      </c>
      <c r="AC22" s="23"/>
      <c r="AD22" s="23">
        <v>1.75</v>
      </c>
      <c r="AE22" s="64"/>
      <c r="AF22" s="23">
        <v>1.75</v>
      </c>
      <c r="AG22" s="23">
        <v>1.75</v>
      </c>
      <c r="AH22" s="23">
        <v>1.75</v>
      </c>
      <c r="AI22" s="18">
        <v>1.75</v>
      </c>
      <c r="AJ22" s="65"/>
      <c r="AK22" s="65"/>
      <c r="AL22" s="65"/>
      <c r="AM22" s="16">
        <f t="shared" si="0"/>
        <v>41.25</v>
      </c>
      <c r="AN22" s="33">
        <v>0</v>
      </c>
      <c r="AO22" s="14">
        <v>0</v>
      </c>
      <c r="AP22" s="58"/>
      <c r="AQ22" s="57"/>
      <c r="AR22" s="58"/>
      <c r="AS22" s="58"/>
    </row>
    <row r="23" spans="1:45" ht="15.75">
      <c r="A23" s="72">
        <v>10</v>
      </c>
      <c r="B23" s="21" t="s">
        <v>66</v>
      </c>
      <c r="C23" s="21" t="s">
        <v>36</v>
      </c>
      <c r="D23" s="21" t="s">
        <v>37</v>
      </c>
      <c r="E23" s="32">
        <f>VLOOKUP(B23,[1]Sheet1!$B$5:$I$226,7,0)</f>
        <v>40875</v>
      </c>
      <c r="F23" s="21" t="s">
        <v>67</v>
      </c>
      <c r="G23" s="22" t="s">
        <v>68</v>
      </c>
      <c r="H23" s="23"/>
      <c r="I23" s="23"/>
      <c r="J23" s="64"/>
      <c r="K23" s="23"/>
      <c r="L23" s="23"/>
      <c r="M23" s="23"/>
      <c r="N23" s="18"/>
      <c r="O23" s="23"/>
      <c r="P23" s="23"/>
      <c r="Q23" s="64"/>
      <c r="R23" s="23"/>
      <c r="S23" s="23"/>
      <c r="T23" s="23"/>
      <c r="U23" s="70"/>
      <c r="V23" s="23"/>
      <c r="W23" s="65"/>
      <c r="X23" s="64"/>
      <c r="Y23" s="23"/>
      <c r="Z23" s="23"/>
      <c r="AA23" s="23"/>
      <c r="AB23" s="18"/>
      <c r="AC23" s="23"/>
      <c r="AD23" s="23"/>
      <c r="AE23" s="64"/>
      <c r="AF23" s="23"/>
      <c r="AG23" s="23"/>
      <c r="AH23" s="23"/>
      <c r="AI23" s="18"/>
      <c r="AJ23" s="65"/>
      <c r="AK23" s="65"/>
      <c r="AL23" s="65"/>
      <c r="AM23" s="13">
        <f t="shared" si="0"/>
        <v>0</v>
      </c>
      <c r="AN23" s="33">
        <v>0</v>
      </c>
      <c r="AO23" s="14">
        <v>0</v>
      </c>
      <c r="AP23" s="60"/>
      <c r="AQ23" s="60"/>
      <c r="AR23" s="60"/>
      <c r="AS23" s="58"/>
    </row>
    <row r="24" spans="1:45" ht="15.75">
      <c r="A24" s="73"/>
      <c r="B24" s="21"/>
      <c r="C24" s="24"/>
      <c r="D24" s="24"/>
      <c r="E24" s="32"/>
      <c r="F24" s="24" t="s">
        <v>38</v>
      </c>
      <c r="G24" s="24"/>
      <c r="H24" s="23"/>
      <c r="I24" s="23"/>
      <c r="J24" s="64"/>
      <c r="K24" s="23"/>
      <c r="L24" s="23"/>
      <c r="M24" s="23"/>
      <c r="N24" s="18"/>
      <c r="O24" s="23"/>
      <c r="P24" s="23"/>
      <c r="Q24" s="64"/>
      <c r="R24" s="23"/>
      <c r="S24" s="23"/>
      <c r="T24" s="23"/>
      <c r="U24" s="70"/>
      <c r="V24" s="23"/>
      <c r="W24" s="65"/>
      <c r="X24" s="64"/>
      <c r="Y24" s="23"/>
      <c r="Z24" s="23"/>
      <c r="AA24" s="23"/>
      <c r="AB24" s="18"/>
      <c r="AC24" s="23"/>
      <c r="AD24" s="23"/>
      <c r="AE24" s="64"/>
      <c r="AF24" s="23"/>
      <c r="AG24" s="23"/>
      <c r="AH24" s="23"/>
      <c r="AI24" s="18"/>
      <c r="AJ24" s="65"/>
      <c r="AK24" s="65"/>
      <c r="AL24" s="65"/>
      <c r="AM24" s="16">
        <f t="shared" si="0"/>
        <v>0</v>
      </c>
      <c r="AN24" s="33">
        <v>0</v>
      </c>
      <c r="AO24" s="14">
        <v>0</v>
      </c>
      <c r="AP24" s="58"/>
      <c r="AQ24" s="57"/>
      <c r="AR24" s="58"/>
      <c r="AS24" s="58"/>
    </row>
    <row r="25" spans="1:45" ht="15.75">
      <c r="A25" s="72">
        <v>11</v>
      </c>
      <c r="B25" s="21" t="s">
        <v>69</v>
      </c>
      <c r="C25" s="21" t="s">
        <v>36</v>
      </c>
      <c r="D25" s="21" t="s">
        <v>37</v>
      </c>
      <c r="E25" s="32">
        <f>VLOOKUP(B25,[1]Sheet1!$B$5:$I$226,7,0)</f>
        <v>40940</v>
      </c>
      <c r="F25" s="21" t="s">
        <v>70</v>
      </c>
      <c r="G25" s="22" t="s">
        <v>71</v>
      </c>
      <c r="H25" s="23"/>
      <c r="I25" s="23">
        <v>1.5</v>
      </c>
      <c r="J25" s="64">
        <v>1.5</v>
      </c>
      <c r="K25" s="23"/>
      <c r="L25" s="23">
        <v>1.5</v>
      </c>
      <c r="M25" s="23">
        <v>2</v>
      </c>
      <c r="N25" s="18">
        <v>2</v>
      </c>
      <c r="O25" s="23">
        <v>1</v>
      </c>
      <c r="P25" s="23">
        <v>2</v>
      </c>
      <c r="Q25" s="64">
        <v>2</v>
      </c>
      <c r="R25" s="23"/>
      <c r="S25" s="23">
        <v>2</v>
      </c>
      <c r="T25" s="23">
        <v>2</v>
      </c>
      <c r="U25" s="70">
        <v>2</v>
      </c>
      <c r="V25" s="23">
        <v>2</v>
      </c>
      <c r="W25" s="65">
        <v>1</v>
      </c>
      <c r="X25" s="64">
        <v>1.5</v>
      </c>
      <c r="Y25" s="23"/>
      <c r="Z25" s="23">
        <v>2</v>
      </c>
      <c r="AA25" s="23"/>
      <c r="AB25" s="18"/>
      <c r="AC25" s="23">
        <v>0.5</v>
      </c>
      <c r="AD25" s="23">
        <v>2</v>
      </c>
      <c r="AE25" s="64">
        <v>2</v>
      </c>
      <c r="AF25" s="23"/>
      <c r="AG25" s="23">
        <v>2</v>
      </c>
      <c r="AH25" s="23">
        <v>2</v>
      </c>
      <c r="AI25" s="18"/>
      <c r="AJ25" s="65">
        <v>1</v>
      </c>
      <c r="AK25" s="65"/>
      <c r="AL25" s="65"/>
      <c r="AM25" s="13">
        <f t="shared" si="0"/>
        <v>35.5</v>
      </c>
      <c r="AN25" s="33">
        <v>0</v>
      </c>
      <c r="AO25" s="14">
        <v>0</v>
      </c>
      <c r="AP25" s="60"/>
      <c r="AQ25" s="60"/>
      <c r="AR25" s="60"/>
      <c r="AS25" s="58"/>
    </row>
    <row r="26" spans="1:45" ht="15.75">
      <c r="A26" s="73"/>
      <c r="B26" s="21"/>
      <c r="C26" s="24"/>
      <c r="D26" s="24"/>
      <c r="E26" s="32"/>
      <c r="F26" s="24" t="s">
        <v>38</v>
      </c>
      <c r="G26" s="24"/>
      <c r="H26" s="23"/>
      <c r="I26" s="23"/>
      <c r="J26" s="64"/>
      <c r="K26" s="23"/>
      <c r="L26" s="23"/>
      <c r="M26" s="23"/>
      <c r="N26" s="18"/>
      <c r="O26" s="23"/>
      <c r="P26" s="23"/>
      <c r="Q26" s="64"/>
      <c r="R26" s="23"/>
      <c r="S26" s="23"/>
      <c r="T26" s="23"/>
      <c r="U26" s="70"/>
      <c r="V26" s="23"/>
      <c r="W26" s="65"/>
      <c r="X26" s="64"/>
      <c r="Y26" s="23"/>
      <c r="Z26" s="23"/>
      <c r="AA26" s="23"/>
      <c r="AB26" s="18"/>
      <c r="AC26" s="23"/>
      <c r="AD26" s="23"/>
      <c r="AE26" s="64"/>
      <c r="AF26" s="23"/>
      <c r="AG26" s="23"/>
      <c r="AH26" s="23"/>
      <c r="AI26" s="18"/>
      <c r="AJ26" s="65"/>
      <c r="AK26" s="65"/>
      <c r="AL26" s="65"/>
      <c r="AM26" s="16">
        <f t="shared" si="0"/>
        <v>0</v>
      </c>
      <c r="AN26" s="33">
        <v>0</v>
      </c>
      <c r="AO26" s="14">
        <v>0</v>
      </c>
      <c r="AP26" s="58"/>
      <c r="AQ26" s="57"/>
      <c r="AR26" s="58"/>
      <c r="AS26" s="58"/>
    </row>
    <row r="27" spans="1:45" ht="15.75">
      <c r="A27" s="72">
        <v>12</v>
      </c>
      <c r="B27" s="21" t="s">
        <v>72</v>
      </c>
      <c r="C27" s="21" t="s">
        <v>36</v>
      </c>
      <c r="D27" s="21" t="s">
        <v>37</v>
      </c>
      <c r="E27" s="32">
        <f>VLOOKUP(B27,[1]Sheet1!$B$5:$I$226,7,0)</f>
        <v>40948</v>
      </c>
      <c r="F27" s="21" t="s">
        <v>73</v>
      </c>
      <c r="G27" s="22" t="s">
        <v>74</v>
      </c>
      <c r="H27" s="23"/>
      <c r="I27" s="23"/>
      <c r="J27" s="64"/>
      <c r="K27" s="23"/>
      <c r="L27" s="23">
        <v>0.25</v>
      </c>
      <c r="M27" s="23">
        <v>0.25</v>
      </c>
      <c r="N27" s="18">
        <v>0.25</v>
      </c>
      <c r="O27" s="23">
        <v>0.25</v>
      </c>
      <c r="P27" s="23"/>
      <c r="Q27" s="64">
        <v>0.25</v>
      </c>
      <c r="R27" s="23">
        <v>0.25</v>
      </c>
      <c r="S27" s="23">
        <v>0.25</v>
      </c>
      <c r="T27" s="23">
        <v>0.25</v>
      </c>
      <c r="U27" s="70">
        <v>0.25</v>
      </c>
      <c r="V27" s="23">
        <v>0.25</v>
      </c>
      <c r="W27" s="65"/>
      <c r="X27" s="64">
        <v>0.25</v>
      </c>
      <c r="Y27" s="23">
        <v>0.25</v>
      </c>
      <c r="Z27" s="23">
        <v>0.25</v>
      </c>
      <c r="AA27" s="23">
        <v>0.25</v>
      </c>
      <c r="AB27" s="18">
        <v>0.25</v>
      </c>
      <c r="AC27" s="23"/>
      <c r="AD27" s="23"/>
      <c r="AE27" s="64">
        <v>0.25</v>
      </c>
      <c r="AF27" s="23">
        <v>0.25</v>
      </c>
      <c r="AG27" s="23">
        <v>0.25</v>
      </c>
      <c r="AH27" s="23">
        <v>0.25</v>
      </c>
      <c r="AI27" s="18">
        <v>0.25</v>
      </c>
      <c r="AJ27" s="65">
        <v>0.25</v>
      </c>
      <c r="AK27" s="65"/>
      <c r="AL27" s="65"/>
      <c r="AM27" s="13">
        <f t="shared" si="0"/>
        <v>5.25</v>
      </c>
      <c r="AN27" s="33">
        <v>0</v>
      </c>
      <c r="AO27" s="14">
        <v>0</v>
      </c>
      <c r="AP27" s="60"/>
      <c r="AQ27" s="60"/>
      <c r="AR27" s="60"/>
      <c r="AS27" s="58"/>
    </row>
    <row r="28" spans="1:45" ht="15.75">
      <c r="A28" s="73"/>
      <c r="B28" s="21"/>
      <c r="C28" s="24"/>
      <c r="D28" s="24"/>
      <c r="E28" s="32"/>
      <c r="F28" s="24" t="s">
        <v>38</v>
      </c>
      <c r="G28" s="24"/>
      <c r="H28" s="23">
        <v>1.5</v>
      </c>
      <c r="I28" s="23"/>
      <c r="J28" s="64">
        <v>1.5</v>
      </c>
      <c r="K28" s="23">
        <v>1.5</v>
      </c>
      <c r="L28" s="23">
        <v>1.75</v>
      </c>
      <c r="M28" s="23">
        <v>1.75</v>
      </c>
      <c r="N28" s="18">
        <v>1.75</v>
      </c>
      <c r="O28" s="23">
        <v>1.75</v>
      </c>
      <c r="P28" s="23"/>
      <c r="Q28" s="64">
        <v>1.75</v>
      </c>
      <c r="R28" s="23">
        <v>1.75</v>
      </c>
      <c r="S28" s="23">
        <v>1.75</v>
      </c>
      <c r="T28" s="23">
        <v>1.75</v>
      </c>
      <c r="U28" s="70">
        <v>1.75</v>
      </c>
      <c r="V28" s="23">
        <v>1.75</v>
      </c>
      <c r="W28" s="65"/>
      <c r="X28" s="64">
        <v>1.75</v>
      </c>
      <c r="Y28" s="23">
        <v>1.75</v>
      </c>
      <c r="Z28" s="23">
        <v>1.75</v>
      </c>
      <c r="AA28" s="23">
        <v>1.75</v>
      </c>
      <c r="AB28" s="18">
        <v>1.75</v>
      </c>
      <c r="AC28" s="23"/>
      <c r="AD28" s="23"/>
      <c r="AE28" s="64">
        <v>1.75</v>
      </c>
      <c r="AF28" s="23">
        <v>1.75</v>
      </c>
      <c r="AG28" s="23">
        <v>1.75</v>
      </c>
      <c r="AH28" s="23">
        <v>1.75</v>
      </c>
      <c r="AI28" s="18">
        <v>1.75</v>
      </c>
      <c r="AJ28" s="65">
        <v>1.75</v>
      </c>
      <c r="AK28" s="65"/>
      <c r="AL28" s="65"/>
      <c r="AM28" s="16">
        <f t="shared" si="0"/>
        <v>41.25</v>
      </c>
      <c r="AN28" s="33">
        <v>0</v>
      </c>
      <c r="AO28" s="14">
        <v>0</v>
      </c>
      <c r="AP28" s="58"/>
      <c r="AQ28" s="57"/>
      <c r="AR28" s="58"/>
      <c r="AS28" s="58"/>
    </row>
    <row r="29" spans="1:45" ht="15.75">
      <c r="A29" s="72">
        <v>13</v>
      </c>
      <c r="B29" s="21" t="s">
        <v>75</v>
      </c>
      <c r="C29" s="21" t="s">
        <v>36</v>
      </c>
      <c r="D29" s="21" t="s">
        <v>37</v>
      </c>
      <c r="E29" s="32">
        <f>VLOOKUP(B29,[1]Sheet1!$B$5:$I$226,7,0)</f>
        <v>40948</v>
      </c>
      <c r="F29" s="21" t="s">
        <v>76</v>
      </c>
      <c r="G29" s="22" t="s">
        <v>77</v>
      </c>
      <c r="H29" s="23">
        <v>1</v>
      </c>
      <c r="I29" s="23">
        <v>1</v>
      </c>
      <c r="J29" s="64"/>
      <c r="K29" s="23">
        <v>1</v>
      </c>
      <c r="L29" s="23"/>
      <c r="M29" s="23"/>
      <c r="N29" s="18"/>
      <c r="O29" s="23"/>
      <c r="P29" s="23">
        <v>2</v>
      </c>
      <c r="Q29" s="64"/>
      <c r="R29" s="23">
        <v>2</v>
      </c>
      <c r="S29" s="23">
        <v>1</v>
      </c>
      <c r="T29" s="23">
        <v>1</v>
      </c>
      <c r="U29" s="70"/>
      <c r="V29" s="23"/>
      <c r="W29" s="65">
        <v>2</v>
      </c>
      <c r="X29" s="64"/>
      <c r="Y29" s="23">
        <v>2</v>
      </c>
      <c r="Z29" s="23"/>
      <c r="AA29" s="23"/>
      <c r="AB29" s="18"/>
      <c r="AC29" s="23"/>
      <c r="AD29" s="23">
        <v>2</v>
      </c>
      <c r="AE29" s="64">
        <v>1.5</v>
      </c>
      <c r="AF29" s="23">
        <v>1.5</v>
      </c>
      <c r="AG29" s="23">
        <v>1.5</v>
      </c>
      <c r="AH29" s="23">
        <v>1</v>
      </c>
      <c r="AI29" s="18"/>
      <c r="AJ29" s="65">
        <v>1</v>
      </c>
      <c r="AK29" s="65"/>
      <c r="AL29" s="65"/>
      <c r="AM29" s="13">
        <f t="shared" si="0"/>
        <v>21.5</v>
      </c>
      <c r="AN29" s="33">
        <v>0</v>
      </c>
      <c r="AO29" s="14">
        <v>0</v>
      </c>
      <c r="AP29" s="60"/>
      <c r="AQ29" s="60"/>
      <c r="AR29" s="60"/>
      <c r="AS29" s="58"/>
    </row>
    <row r="30" spans="1:45" ht="15.75">
      <c r="A30" s="73"/>
      <c r="B30" s="21"/>
      <c r="C30" s="24"/>
      <c r="D30" s="24"/>
      <c r="E30" s="32"/>
      <c r="F30" s="24" t="s">
        <v>38</v>
      </c>
      <c r="G30" s="24"/>
      <c r="H30" s="23"/>
      <c r="I30" s="23"/>
      <c r="J30" s="64"/>
      <c r="K30" s="23"/>
      <c r="L30" s="23"/>
      <c r="M30" s="23"/>
      <c r="N30" s="18"/>
      <c r="O30" s="23"/>
      <c r="P30" s="23"/>
      <c r="Q30" s="64"/>
      <c r="R30" s="23"/>
      <c r="S30" s="23"/>
      <c r="T30" s="23"/>
      <c r="U30" s="70"/>
      <c r="V30" s="23"/>
      <c r="W30" s="65"/>
      <c r="X30" s="64"/>
      <c r="Y30" s="23"/>
      <c r="Z30" s="23"/>
      <c r="AA30" s="23"/>
      <c r="AB30" s="18"/>
      <c r="AC30" s="23"/>
      <c r="AD30" s="23"/>
      <c r="AE30" s="64"/>
      <c r="AF30" s="23"/>
      <c r="AG30" s="23"/>
      <c r="AH30" s="23"/>
      <c r="AI30" s="18"/>
      <c r="AJ30" s="65"/>
      <c r="AK30" s="65"/>
      <c r="AL30" s="65"/>
      <c r="AM30" s="16">
        <f t="shared" si="0"/>
        <v>0</v>
      </c>
      <c r="AN30" s="33">
        <v>0</v>
      </c>
      <c r="AO30" s="14">
        <v>0</v>
      </c>
      <c r="AP30" s="58"/>
      <c r="AQ30" s="57"/>
      <c r="AR30" s="58"/>
      <c r="AS30" s="58"/>
    </row>
    <row r="31" spans="1:45" ht="15.75">
      <c r="A31" s="72">
        <v>14</v>
      </c>
      <c r="B31" s="21" t="s">
        <v>78</v>
      </c>
      <c r="C31" s="21" t="s">
        <v>36</v>
      </c>
      <c r="D31" s="21" t="s">
        <v>37</v>
      </c>
      <c r="E31" s="32">
        <f>VLOOKUP(B31,[1]Sheet1!$B$5:$I$226,7,0)</f>
        <v>40948</v>
      </c>
      <c r="F31" s="21" t="s">
        <v>79</v>
      </c>
      <c r="G31" s="22" t="s">
        <v>80</v>
      </c>
      <c r="H31" s="23"/>
      <c r="I31" s="23"/>
      <c r="J31" s="64"/>
      <c r="K31" s="23"/>
      <c r="L31" s="23">
        <v>2</v>
      </c>
      <c r="M31" s="23">
        <v>2</v>
      </c>
      <c r="N31" s="18"/>
      <c r="O31" s="23">
        <v>2</v>
      </c>
      <c r="P31" s="23">
        <v>2</v>
      </c>
      <c r="Q31" s="64">
        <v>2</v>
      </c>
      <c r="R31" s="23">
        <v>2</v>
      </c>
      <c r="S31" s="23">
        <v>2</v>
      </c>
      <c r="T31" s="23"/>
      <c r="U31" s="70"/>
      <c r="V31" s="23">
        <v>2</v>
      </c>
      <c r="W31" s="65">
        <v>2</v>
      </c>
      <c r="X31" s="64"/>
      <c r="Y31" s="23">
        <v>2</v>
      </c>
      <c r="Z31" s="23">
        <v>2</v>
      </c>
      <c r="AA31" s="23"/>
      <c r="AB31" s="18"/>
      <c r="AC31" s="23">
        <v>2</v>
      </c>
      <c r="AD31" s="23">
        <v>2</v>
      </c>
      <c r="AE31" s="64">
        <v>2</v>
      </c>
      <c r="AF31" s="23">
        <v>2</v>
      </c>
      <c r="AG31" s="23"/>
      <c r="AH31" s="23"/>
      <c r="AI31" s="18"/>
      <c r="AJ31" s="65">
        <v>2</v>
      </c>
      <c r="AK31" s="65"/>
      <c r="AL31" s="65"/>
      <c r="AM31" s="13">
        <f t="shared" si="0"/>
        <v>32</v>
      </c>
      <c r="AN31" s="33">
        <v>0</v>
      </c>
      <c r="AO31" s="14">
        <v>0</v>
      </c>
      <c r="AP31" s="60"/>
      <c r="AQ31" s="60"/>
      <c r="AR31" s="60"/>
      <c r="AS31" s="58"/>
    </row>
    <row r="32" spans="1:45" ht="15.75">
      <c r="A32" s="73"/>
      <c r="B32" s="21"/>
      <c r="C32" s="24"/>
      <c r="D32" s="24"/>
      <c r="E32" s="32"/>
      <c r="F32" s="24" t="s">
        <v>38</v>
      </c>
      <c r="G32" s="24"/>
      <c r="H32" s="23"/>
      <c r="I32" s="23"/>
      <c r="J32" s="64"/>
      <c r="K32" s="23"/>
      <c r="L32" s="23"/>
      <c r="M32" s="23"/>
      <c r="N32" s="18"/>
      <c r="O32" s="23"/>
      <c r="P32" s="23"/>
      <c r="Q32" s="64"/>
      <c r="R32" s="23"/>
      <c r="S32" s="23"/>
      <c r="T32" s="23"/>
      <c r="U32" s="70"/>
      <c r="V32" s="23"/>
      <c r="W32" s="65"/>
      <c r="X32" s="64"/>
      <c r="Y32" s="23"/>
      <c r="Z32" s="23"/>
      <c r="AA32" s="23"/>
      <c r="AB32" s="18"/>
      <c r="AC32" s="23"/>
      <c r="AD32" s="23"/>
      <c r="AE32" s="64"/>
      <c r="AF32" s="23"/>
      <c r="AG32" s="23"/>
      <c r="AH32" s="23"/>
      <c r="AI32" s="18"/>
      <c r="AJ32" s="65"/>
      <c r="AK32" s="65"/>
      <c r="AL32" s="65"/>
      <c r="AM32" s="16">
        <f t="shared" si="0"/>
        <v>0</v>
      </c>
      <c r="AN32" s="33">
        <v>0</v>
      </c>
      <c r="AO32" s="14">
        <v>0</v>
      </c>
      <c r="AP32" s="58"/>
      <c r="AQ32" s="57"/>
      <c r="AR32" s="58"/>
      <c r="AS32" s="58"/>
    </row>
    <row r="33" spans="1:45" ht="15.75">
      <c r="A33" s="72">
        <v>15</v>
      </c>
      <c r="B33" s="21" t="s">
        <v>81</v>
      </c>
      <c r="C33" s="21" t="s">
        <v>36</v>
      </c>
      <c r="D33" s="21" t="s">
        <v>37</v>
      </c>
      <c r="E33" s="32">
        <f>VLOOKUP(B33,[1]Sheet1!$B$5:$I$226,7,0)</f>
        <v>40960</v>
      </c>
      <c r="F33" s="21" t="s">
        <v>82</v>
      </c>
      <c r="G33" s="22" t="s">
        <v>83</v>
      </c>
      <c r="H33" s="23"/>
      <c r="I33" s="23"/>
      <c r="J33" s="64">
        <v>0.25</v>
      </c>
      <c r="K33" s="23">
        <v>0.25</v>
      </c>
      <c r="L33" s="23">
        <v>0.25</v>
      </c>
      <c r="M33" s="23">
        <v>0.25</v>
      </c>
      <c r="N33" s="18">
        <v>0.25</v>
      </c>
      <c r="O33" s="23">
        <v>0.25</v>
      </c>
      <c r="P33" s="23">
        <v>0.25</v>
      </c>
      <c r="Q33" s="64"/>
      <c r="R33" s="23">
        <v>0.25</v>
      </c>
      <c r="S33" s="23">
        <v>0.25</v>
      </c>
      <c r="T33" s="23"/>
      <c r="U33" s="70">
        <v>0.25</v>
      </c>
      <c r="V33" s="23"/>
      <c r="W33" s="65">
        <v>0.25</v>
      </c>
      <c r="X33" s="64">
        <v>0.25</v>
      </c>
      <c r="Y33" s="23">
        <v>0.25</v>
      </c>
      <c r="Z33" s="23">
        <v>0.25</v>
      </c>
      <c r="AA33" s="23">
        <v>0.25</v>
      </c>
      <c r="AB33" s="18">
        <v>0.25</v>
      </c>
      <c r="AC33" s="23"/>
      <c r="AD33" s="23">
        <v>0.25</v>
      </c>
      <c r="AE33" s="64">
        <v>0.25</v>
      </c>
      <c r="AF33" s="23">
        <v>0.25</v>
      </c>
      <c r="AG33" s="23">
        <v>0.25</v>
      </c>
      <c r="AH33" s="23">
        <v>0.25</v>
      </c>
      <c r="AI33" s="18">
        <v>0.25</v>
      </c>
      <c r="AJ33" s="65"/>
      <c r="AK33" s="65"/>
      <c r="AL33" s="65"/>
      <c r="AM33" s="13">
        <f t="shared" si="0"/>
        <v>5.5</v>
      </c>
      <c r="AN33" s="33">
        <v>0</v>
      </c>
      <c r="AO33" s="14">
        <v>0</v>
      </c>
      <c r="AP33" s="60"/>
      <c r="AQ33" s="60"/>
      <c r="AR33" s="60"/>
      <c r="AS33" s="58"/>
    </row>
    <row r="34" spans="1:45" ht="15.75">
      <c r="A34" s="73"/>
      <c r="B34" s="21"/>
      <c r="C34" s="24"/>
      <c r="D34" s="24"/>
      <c r="E34" s="32"/>
      <c r="F34" s="24"/>
      <c r="G34" s="24"/>
      <c r="H34" s="23"/>
      <c r="I34" s="23">
        <v>1.5</v>
      </c>
      <c r="J34" s="64">
        <v>1.75</v>
      </c>
      <c r="K34" s="23">
        <v>1.75</v>
      </c>
      <c r="L34" s="23">
        <v>1.75</v>
      </c>
      <c r="M34" s="23">
        <v>1.75</v>
      </c>
      <c r="N34" s="18">
        <v>1.75</v>
      </c>
      <c r="O34" s="23">
        <v>1.75</v>
      </c>
      <c r="P34" s="23">
        <v>1.75</v>
      </c>
      <c r="Q34" s="64"/>
      <c r="R34" s="23">
        <v>1.75</v>
      </c>
      <c r="S34" s="23">
        <v>1.75</v>
      </c>
      <c r="T34" s="23"/>
      <c r="U34" s="70">
        <v>1.75</v>
      </c>
      <c r="V34" s="23"/>
      <c r="W34" s="65">
        <v>1.75</v>
      </c>
      <c r="X34" s="64">
        <v>1.75</v>
      </c>
      <c r="Y34" s="23">
        <v>1.75</v>
      </c>
      <c r="Z34" s="23">
        <v>1.75</v>
      </c>
      <c r="AA34" s="23">
        <v>1.75</v>
      </c>
      <c r="AB34" s="18">
        <v>1.75</v>
      </c>
      <c r="AC34" s="23"/>
      <c r="AD34" s="23">
        <v>1.75</v>
      </c>
      <c r="AE34" s="64">
        <v>1.75</v>
      </c>
      <c r="AF34" s="23">
        <v>1.75</v>
      </c>
      <c r="AG34" s="23">
        <v>1.75</v>
      </c>
      <c r="AH34" s="23">
        <v>1.75</v>
      </c>
      <c r="AI34" s="18">
        <v>1.75</v>
      </c>
      <c r="AJ34" s="65"/>
      <c r="AK34" s="65"/>
      <c r="AL34" s="65"/>
      <c r="AM34" s="16">
        <f t="shared" si="0"/>
        <v>40</v>
      </c>
      <c r="AN34" s="33">
        <v>0</v>
      </c>
      <c r="AO34" s="14">
        <v>0</v>
      </c>
      <c r="AP34" s="58"/>
      <c r="AQ34" s="57"/>
      <c r="AR34" s="58"/>
      <c r="AS34" s="58"/>
    </row>
    <row r="35" spans="1:45" s="37" customFormat="1" ht="15.75">
      <c r="A35" s="72">
        <v>16</v>
      </c>
      <c r="B35" s="34" t="s">
        <v>84</v>
      </c>
      <c r="C35" s="34" t="s">
        <v>36</v>
      </c>
      <c r="D35" s="34" t="s">
        <v>37</v>
      </c>
      <c r="E35" s="35">
        <f>VLOOKUP(B35,[1]Sheet1!$B$5:$I$226,7,0)</f>
        <v>40989</v>
      </c>
      <c r="F35" s="34" t="s">
        <v>85</v>
      </c>
      <c r="G35" s="36" t="s">
        <v>86</v>
      </c>
      <c r="H35" s="23"/>
      <c r="I35" s="25"/>
      <c r="J35" s="64"/>
      <c r="K35" s="25"/>
      <c r="L35" s="25"/>
      <c r="M35" s="25"/>
      <c r="N35" s="18"/>
      <c r="O35" s="23"/>
      <c r="P35" s="25"/>
      <c r="Q35" s="64"/>
      <c r="R35" s="25"/>
      <c r="S35" s="25"/>
      <c r="T35" s="25"/>
      <c r="U35" s="70"/>
      <c r="V35" s="23"/>
      <c r="W35" s="66"/>
      <c r="X35" s="64"/>
      <c r="Y35" s="25"/>
      <c r="Z35" s="25"/>
      <c r="AA35" s="25"/>
      <c r="AB35" s="18"/>
      <c r="AC35" s="23"/>
      <c r="AD35" s="25"/>
      <c r="AE35" s="64"/>
      <c r="AF35" s="25"/>
      <c r="AG35" s="25"/>
      <c r="AH35" s="25"/>
      <c r="AI35" s="18"/>
      <c r="AJ35" s="66"/>
      <c r="AK35" s="66"/>
      <c r="AL35" s="65"/>
      <c r="AM35" s="13">
        <f t="shared" si="0"/>
        <v>0</v>
      </c>
      <c r="AN35" s="33">
        <v>0</v>
      </c>
      <c r="AO35" s="14">
        <v>0</v>
      </c>
      <c r="AP35" s="60"/>
      <c r="AQ35" s="60"/>
      <c r="AR35" s="60"/>
      <c r="AS35" s="58"/>
    </row>
    <row r="36" spans="1:45" ht="15.75">
      <c r="A36" s="73"/>
      <c r="B36" s="21"/>
      <c r="C36" s="24"/>
      <c r="D36" s="24"/>
      <c r="E36" s="32"/>
      <c r="F36" s="24" t="s">
        <v>38</v>
      </c>
      <c r="G36" s="24"/>
      <c r="H36" s="23"/>
      <c r="I36" s="23"/>
      <c r="J36" s="64"/>
      <c r="K36" s="23"/>
      <c r="L36" s="23"/>
      <c r="M36" s="23"/>
      <c r="N36" s="18"/>
      <c r="O36" s="23"/>
      <c r="P36" s="23"/>
      <c r="Q36" s="64"/>
      <c r="R36" s="23"/>
      <c r="S36" s="23"/>
      <c r="T36" s="23"/>
      <c r="U36" s="70"/>
      <c r="V36" s="23"/>
      <c r="W36" s="65"/>
      <c r="X36" s="64"/>
      <c r="Y36" s="23"/>
      <c r="Z36" s="23"/>
      <c r="AA36" s="23"/>
      <c r="AB36" s="18"/>
      <c r="AC36" s="23"/>
      <c r="AD36" s="23"/>
      <c r="AE36" s="64"/>
      <c r="AF36" s="23"/>
      <c r="AG36" s="23"/>
      <c r="AH36" s="23"/>
      <c r="AI36" s="18"/>
      <c r="AJ36" s="65"/>
      <c r="AK36" s="65"/>
      <c r="AL36" s="65"/>
      <c r="AM36" s="16">
        <f t="shared" si="0"/>
        <v>0</v>
      </c>
      <c r="AN36" s="33">
        <v>0</v>
      </c>
      <c r="AO36" s="14">
        <v>0</v>
      </c>
      <c r="AP36" s="58"/>
      <c r="AQ36" s="57"/>
      <c r="AR36" s="58"/>
      <c r="AS36" s="58"/>
    </row>
    <row r="37" spans="1:45" ht="15.75">
      <c r="A37" s="72">
        <v>17</v>
      </c>
      <c r="B37" s="21" t="s">
        <v>87</v>
      </c>
      <c r="C37" s="21" t="s">
        <v>36</v>
      </c>
      <c r="D37" s="21" t="s">
        <v>37</v>
      </c>
      <c r="E37" s="32">
        <f>VLOOKUP(B37,[1]Sheet1!$B$5:$I$226,7,0)</f>
        <v>40991</v>
      </c>
      <c r="F37" s="21" t="s">
        <v>88</v>
      </c>
      <c r="G37" s="22" t="s">
        <v>89</v>
      </c>
      <c r="H37" s="23"/>
      <c r="I37" s="23">
        <v>1.5</v>
      </c>
      <c r="J37" s="64">
        <v>1.5</v>
      </c>
      <c r="K37" s="23"/>
      <c r="L37" s="23">
        <v>1.5</v>
      </c>
      <c r="M37" s="23">
        <v>2</v>
      </c>
      <c r="N37" s="18">
        <v>2</v>
      </c>
      <c r="O37" s="23">
        <v>2</v>
      </c>
      <c r="P37" s="23">
        <v>2</v>
      </c>
      <c r="Q37" s="64">
        <v>2</v>
      </c>
      <c r="R37" s="23"/>
      <c r="S37" s="23">
        <v>2</v>
      </c>
      <c r="T37" s="23">
        <v>2</v>
      </c>
      <c r="U37" s="70">
        <v>2</v>
      </c>
      <c r="V37" s="23">
        <v>2</v>
      </c>
      <c r="W37" s="65">
        <v>1</v>
      </c>
      <c r="X37" s="64">
        <v>1.5</v>
      </c>
      <c r="Y37" s="23"/>
      <c r="Z37" s="23">
        <v>2</v>
      </c>
      <c r="AA37" s="23"/>
      <c r="AB37" s="18"/>
      <c r="AC37" s="23">
        <v>0.5</v>
      </c>
      <c r="AD37" s="23">
        <v>2</v>
      </c>
      <c r="AE37" s="64">
        <v>2</v>
      </c>
      <c r="AF37" s="23"/>
      <c r="AG37" s="23">
        <v>2</v>
      </c>
      <c r="AH37" s="23">
        <v>2</v>
      </c>
      <c r="AI37" s="18"/>
      <c r="AJ37" s="65">
        <v>1</v>
      </c>
      <c r="AK37" s="65"/>
      <c r="AL37" s="65"/>
      <c r="AM37" s="13">
        <f t="shared" si="0"/>
        <v>36.5</v>
      </c>
      <c r="AN37" s="33">
        <v>0</v>
      </c>
      <c r="AO37" s="14">
        <v>0</v>
      </c>
      <c r="AP37" s="60"/>
      <c r="AQ37" s="60"/>
      <c r="AR37" s="60"/>
      <c r="AS37" s="58"/>
    </row>
    <row r="38" spans="1:45" ht="15.75">
      <c r="A38" s="73"/>
      <c r="B38" s="21"/>
      <c r="C38" s="24"/>
      <c r="D38" s="24"/>
      <c r="E38" s="32"/>
      <c r="F38" s="24" t="s">
        <v>38</v>
      </c>
      <c r="G38" s="24"/>
      <c r="H38" s="23"/>
      <c r="I38" s="23"/>
      <c r="J38" s="64"/>
      <c r="K38" s="23"/>
      <c r="L38" s="23"/>
      <c r="M38" s="23"/>
      <c r="N38" s="18"/>
      <c r="O38" s="23"/>
      <c r="P38" s="23"/>
      <c r="Q38" s="64"/>
      <c r="R38" s="23"/>
      <c r="S38" s="23"/>
      <c r="T38" s="23"/>
      <c r="U38" s="70"/>
      <c r="V38" s="23"/>
      <c r="W38" s="65"/>
      <c r="X38" s="64"/>
      <c r="Y38" s="23"/>
      <c r="Z38" s="23"/>
      <c r="AA38" s="23"/>
      <c r="AB38" s="18"/>
      <c r="AC38" s="23"/>
      <c r="AD38" s="23"/>
      <c r="AE38" s="64"/>
      <c r="AF38" s="23"/>
      <c r="AG38" s="23"/>
      <c r="AH38" s="23"/>
      <c r="AI38" s="18"/>
      <c r="AJ38" s="65"/>
      <c r="AK38" s="65"/>
      <c r="AL38" s="65"/>
      <c r="AM38" s="16">
        <f t="shared" si="0"/>
        <v>0</v>
      </c>
      <c r="AN38" s="33">
        <v>0</v>
      </c>
      <c r="AO38" s="14">
        <v>0</v>
      </c>
      <c r="AP38" s="58"/>
      <c r="AQ38" s="57"/>
      <c r="AR38" s="58"/>
      <c r="AS38" s="58"/>
    </row>
    <row r="39" spans="1:45" ht="15.75">
      <c r="A39" s="72">
        <v>18</v>
      </c>
      <c r="B39" s="21" t="s">
        <v>90</v>
      </c>
      <c r="C39" s="21" t="s">
        <v>36</v>
      </c>
      <c r="D39" s="21" t="s">
        <v>37</v>
      </c>
      <c r="E39" s="32">
        <f>VLOOKUP(B39,[1]Sheet1!$B$5:$I$226,7,0)</f>
        <v>41011</v>
      </c>
      <c r="F39" s="21" t="s">
        <v>91</v>
      </c>
      <c r="G39" s="22" t="s">
        <v>92</v>
      </c>
      <c r="H39" s="23"/>
      <c r="I39" s="23">
        <v>2</v>
      </c>
      <c r="J39" s="64">
        <v>2</v>
      </c>
      <c r="K39" s="23">
        <v>2</v>
      </c>
      <c r="L39" s="23"/>
      <c r="M39" s="23"/>
      <c r="N39" s="18">
        <v>1.5</v>
      </c>
      <c r="O39" s="23">
        <v>1.5</v>
      </c>
      <c r="P39" s="23">
        <v>2</v>
      </c>
      <c r="Q39" s="64"/>
      <c r="R39" s="23">
        <v>2</v>
      </c>
      <c r="S39" s="23">
        <v>2</v>
      </c>
      <c r="T39" s="23"/>
      <c r="U39" s="70"/>
      <c r="V39" s="23"/>
      <c r="W39" s="65">
        <v>2</v>
      </c>
      <c r="X39" s="64">
        <v>2</v>
      </c>
      <c r="Y39" s="23">
        <v>2</v>
      </c>
      <c r="Z39" s="23">
        <v>2</v>
      </c>
      <c r="AA39" s="23"/>
      <c r="AB39" s="18"/>
      <c r="AC39" s="23"/>
      <c r="AD39" s="23"/>
      <c r="AE39" s="64"/>
      <c r="AF39" s="23"/>
      <c r="AG39" s="23"/>
      <c r="AH39" s="23"/>
      <c r="AI39" s="18"/>
      <c r="AJ39" s="65"/>
      <c r="AK39" s="65"/>
      <c r="AL39" s="65"/>
      <c r="AM39" s="13">
        <f t="shared" si="0"/>
        <v>23</v>
      </c>
      <c r="AN39" s="33">
        <v>0</v>
      </c>
      <c r="AO39" s="14">
        <v>0</v>
      </c>
      <c r="AP39" s="60"/>
      <c r="AQ39" s="60"/>
      <c r="AR39" s="60"/>
      <c r="AS39" s="58"/>
    </row>
    <row r="40" spans="1:45" ht="15.75">
      <c r="A40" s="73"/>
      <c r="B40" s="21"/>
      <c r="C40" s="24"/>
      <c r="D40" s="24"/>
      <c r="E40" s="32"/>
      <c r="F40" s="24" t="s">
        <v>38</v>
      </c>
      <c r="G40" s="24"/>
      <c r="H40" s="23"/>
      <c r="I40" s="23"/>
      <c r="J40" s="64"/>
      <c r="K40" s="23"/>
      <c r="L40" s="23"/>
      <c r="M40" s="23"/>
      <c r="N40" s="18"/>
      <c r="O40" s="23"/>
      <c r="P40" s="23"/>
      <c r="Q40" s="64"/>
      <c r="R40" s="23"/>
      <c r="S40" s="23"/>
      <c r="T40" s="23"/>
      <c r="U40" s="70"/>
      <c r="V40" s="23"/>
      <c r="W40" s="65"/>
      <c r="X40" s="64"/>
      <c r="Y40" s="23"/>
      <c r="Z40" s="23"/>
      <c r="AA40" s="23"/>
      <c r="AB40" s="18"/>
      <c r="AC40" s="23"/>
      <c r="AD40" s="23"/>
      <c r="AE40" s="64"/>
      <c r="AF40" s="23"/>
      <c r="AG40" s="23"/>
      <c r="AH40" s="23"/>
      <c r="AI40" s="18"/>
      <c r="AJ40" s="65"/>
      <c r="AK40" s="65"/>
      <c r="AL40" s="65"/>
      <c r="AM40" s="16">
        <f t="shared" si="0"/>
        <v>0</v>
      </c>
      <c r="AN40" s="33">
        <v>0</v>
      </c>
      <c r="AO40" s="14">
        <v>0</v>
      </c>
      <c r="AP40" s="58"/>
      <c r="AQ40" s="57"/>
      <c r="AR40" s="58"/>
      <c r="AS40" s="58"/>
    </row>
    <row r="41" spans="1:45" ht="15.75">
      <c r="A41" s="72">
        <v>19</v>
      </c>
      <c r="B41" s="21" t="s">
        <v>93</v>
      </c>
      <c r="C41" s="21" t="s">
        <v>36</v>
      </c>
      <c r="D41" s="21" t="s">
        <v>37</v>
      </c>
      <c r="E41" s="32">
        <f>VLOOKUP(B41,[1]Sheet1!$B$5:$I$226,7,0)</f>
        <v>41073</v>
      </c>
      <c r="F41" s="21" t="s">
        <v>94</v>
      </c>
      <c r="G41" s="22" t="s">
        <v>95</v>
      </c>
      <c r="H41" s="23"/>
      <c r="I41" s="23"/>
      <c r="J41" s="64"/>
      <c r="K41" s="23"/>
      <c r="L41" s="23"/>
      <c r="M41" s="23"/>
      <c r="N41" s="18"/>
      <c r="O41" s="23"/>
      <c r="P41" s="23"/>
      <c r="Q41" s="64">
        <v>1.5</v>
      </c>
      <c r="R41" s="23">
        <v>1</v>
      </c>
      <c r="S41" s="23"/>
      <c r="T41" s="23"/>
      <c r="U41" s="70"/>
      <c r="V41" s="23"/>
      <c r="W41" s="65"/>
      <c r="X41" s="64"/>
      <c r="Y41" s="23"/>
      <c r="Z41" s="23"/>
      <c r="AA41" s="23">
        <v>1.5</v>
      </c>
      <c r="AB41" s="18"/>
      <c r="AC41" s="23"/>
      <c r="AD41" s="23"/>
      <c r="AE41" s="64"/>
      <c r="AF41" s="23"/>
      <c r="AG41" s="23"/>
      <c r="AH41" s="23"/>
      <c r="AI41" s="18"/>
      <c r="AJ41" s="65"/>
      <c r="AK41" s="65"/>
      <c r="AL41" s="65"/>
      <c r="AM41" s="13">
        <f t="shared" si="0"/>
        <v>4</v>
      </c>
      <c r="AN41" s="33">
        <v>0</v>
      </c>
      <c r="AO41" s="14">
        <v>0</v>
      </c>
      <c r="AP41" s="60"/>
      <c r="AQ41" s="60"/>
      <c r="AR41" s="60"/>
      <c r="AS41" s="58"/>
    </row>
    <row r="42" spans="1:45" ht="15.75">
      <c r="A42" s="73"/>
      <c r="B42" s="21"/>
      <c r="C42" s="24"/>
      <c r="D42" s="24"/>
      <c r="E42" s="32"/>
      <c r="F42" s="24" t="s">
        <v>38</v>
      </c>
      <c r="G42" s="24"/>
      <c r="H42" s="23"/>
      <c r="I42" s="23"/>
      <c r="J42" s="64"/>
      <c r="K42" s="23"/>
      <c r="L42" s="23"/>
      <c r="M42" s="23"/>
      <c r="N42" s="18"/>
      <c r="O42" s="23"/>
      <c r="P42" s="23"/>
      <c r="Q42" s="64"/>
      <c r="R42" s="23"/>
      <c r="S42" s="23"/>
      <c r="T42" s="23"/>
      <c r="U42" s="70"/>
      <c r="V42" s="23"/>
      <c r="W42" s="65"/>
      <c r="X42" s="64"/>
      <c r="Y42" s="23"/>
      <c r="Z42" s="23"/>
      <c r="AA42" s="23"/>
      <c r="AB42" s="18"/>
      <c r="AC42" s="23"/>
      <c r="AD42" s="23"/>
      <c r="AE42" s="64"/>
      <c r="AF42" s="23"/>
      <c r="AG42" s="23"/>
      <c r="AH42" s="23"/>
      <c r="AI42" s="18"/>
      <c r="AJ42" s="65"/>
      <c r="AK42" s="65"/>
      <c r="AL42" s="65"/>
      <c r="AM42" s="16">
        <f t="shared" si="0"/>
        <v>0</v>
      </c>
      <c r="AN42" s="33">
        <v>0</v>
      </c>
      <c r="AO42" s="14">
        <v>0</v>
      </c>
      <c r="AP42" s="58"/>
      <c r="AQ42" s="57"/>
      <c r="AR42" s="58"/>
      <c r="AS42" s="58"/>
    </row>
    <row r="43" spans="1:45" ht="15.75">
      <c r="A43" s="72">
        <v>20</v>
      </c>
      <c r="B43" s="21" t="s">
        <v>96</v>
      </c>
      <c r="C43" s="21" t="s">
        <v>36</v>
      </c>
      <c r="D43" s="21" t="s">
        <v>37</v>
      </c>
      <c r="E43" s="32">
        <f>VLOOKUP(B43,[1]Sheet1!$B$5:$I$226,7,0)</f>
        <v>41108</v>
      </c>
      <c r="F43" s="21" t="s">
        <v>97</v>
      </c>
      <c r="G43" s="22" t="s">
        <v>98</v>
      </c>
      <c r="H43" s="23">
        <v>1.5</v>
      </c>
      <c r="I43" s="23"/>
      <c r="J43" s="64">
        <v>2</v>
      </c>
      <c r="K43" s="23">
        <v>1</v>
      </c>
      <c r="L43" s="23">
        <v>2</v>
      </c>
      <c r="M43" s="23"/>
      <c r="N43" s="18"/>
      <c r="O43" s="23">
        <v>0.5</v>
      </c>
      <c r="P43" s="23">
        <v>2</v>
      </c>
      <c r="Q43" s="64">
        <v>2</v>
      </c>
      <c r="R43" s="23">
        <v>2</v>
      </c>
      <c r="S43" s="23">
        <v>2</v>
      </c>
      <c r="T43" s="23"/>
      <c r="U43" s="70"/>
      <c r="V43" s="23"/>
      <c r="W43" s="65">
        <v>2</v>
      </c>
      <c r="X43" s="64">
        <v>2</v>
      </c>
      <c r="Y43" s="23">
        <v>2</v>
      </c>
      <c r="Z43" s="23">
        <v>2</v>
      </c>
      <c r="AA43" s="23"/>
      <c r="AB43" s="18"/>
      <c r="AC43" s="23">
        <v>2</v>
      </c>
      <c r="AD43" s="23"/>
      <c r="AE43" s="64">
        <v>2</v>
      </c>
      <c r="AF43" s="23"/>
      <c r="AG43" s="23">
        <v>2</v>
      </c>
      <c r="AH43" s="23"/>
      <c r="AI43" s="18"/>
      <c r="AJ43" s="65">
        <v>2</v>
      </c>
      <c r="AK43" s="65"/>
      <c r="AL43" s="65"/>
      <c r="AM43" s="13">
        <f t="shared" si="0"/>
        <v>31</v>
      </c>
      <c r="AN43" s="33">
        <v>0</v>
      </c>
      <c r="AO43" s="14">
        <v>0</v>
      </c>
      <c r="AP43" s="60"/>
      <c r="AQ43" s="60"/>
      <c r="AR43" s="60"/>
      <c r="AS43" s="58"/>
    </row>
    <row r="44" spans="1:45" ht="15.75">
      <c r="A44" s="73"/>
      <c r="B44" s="21"/>
      <c r="C44" s="24"/>
      <c r="D44" s="24"/>
      <c r="E44" s="32"/>
      <c r="F44" s="24" t="s">
        <v>38</v>
      </c>
      <c r="G44" s="24"/>
      <c r="H44" s="23"/>
      <c r="I44" s="23"/>
      <c r="J44" s="64"/>
      <c r="K44" s="23"/>
      <c r="L44" s="23"/>
      <c r="M44" s="23"/>
      <c r="N44" s="18"/>
      <c r="O44" s="23"/>
      <c r="P44" s="23"/>
      <c r="Q44" s="64"/>
      <c r="R44" s="23"/>
      <c r="S44" s="23"/>
      <c r="T44" s="23"/>
      <c r="U44" s="70"/>
      <c r="V44" s="23"/>
      <c r="W44" s="65"/>
      <c r="X44" s="64"/>
      <c r="Y44" s="23"/>
      <c r="Z44" s="23"/>
      <c r="AA44" s="23"/>
      <c r="AB44" s="18"/>
      <c r="AC44" s="23"/>
      <c r="AD44" s="23"/>
      <c r="AE44" s="64"/>
      <c r="AF44" s="23"/>
      <c r="AG44" s="23"/>
      <c r="AH44" s="23"/>
      <c r="AI44" s="18"/>
      <c r="AJ44" s="65"/>
      <c r="AK44" s="65"/>
      <c r="AL44" s="65"/>
      <c r="AM44" s="16">
        <f t="shared" si="0"/>
        <v>0</v>
      </c>
      <c r="AN44" s="33">
        <v>0</v>
      </c>
      <c r="AO44" s="14">
        <v>0</v>
      </c>
      <c r="AP44" s="58"/>
      <c r="AQ44" s="57"/>
      <c r="AR44" s="58"/>
      <c r="AS44" s="58"/>
    </row>
    <row r="45" spans="1:45" ht="15.75">
      <c r="A45" s="72">
        <v>21</v>
      </c>
      <c r="B45" s="21" t="s">
        <v>99</v>
      </c>
      <c r="C45" s="21" t="s">
        <v>36</v>
      </c>
      <c r="D45" s="21" t="s">
        <v>37</v>
      </c>
      <c r="E45" s="32">
        <f>VLOOKUP(B45,[1]Sheet1!$B$5:$I$226,7,0)</f>
        <v>41122</v>
      </c>
      <c r="F45" s="21" t="s">
        <v>100</v>
      </c>
      <c r="G45" s="22" t="s">
        <v>101</v>
      </c>
      <c r="H45" s="23">
        <v>1</v>
      </c>
      <c r="I45" s="23"/>
      <c r="J45" s="64">
        <v>1</v>
      </c>
      <c r="K45" s="23">
        <v>1</v>
      </c>
      <c r="L45" s="23">
        <v>1</v>
      </c>
      <c r="M45" s="23">
        <v>1</v>
      </c>
      <c r="N45" s="18">
        <v>1</v>
      </c>
      <c r="O45" s="23">
        <v>1</v>
      </c>
      <c r="P45" s="23"/>
      <c r="Q45" s="64"/>
      <c r="R45" s="23">
        <v>1</v>
      </c>
      <c r="S45" s="23">
        <v>1</v>
      </c>
      <c r="T45" s="23">
        <v>1</v>
      </c>
      <c r="U45" s="70">
        <v>1</v>
      </c>
      <c r="V45" s="23">
        <v>1</v>
      </c>
      <c r="W45" s="65"/>
      <c r="X45" s="64"/>
      <c r="Y45" s="23">
        <v>1</v>
      </c>
      <c r="Z45" s="23">
        <v>1</v>
      </c>
      <c r="AA45" s="23">
        <v>1</v>
      </c>
      <c r="AB45" s="18">
        <v>1</v>
      </c>
      <c r="AC45" s="23">
        <v>1</v>
      </c>
      <c r="AD45" s="23"/>
      <c r="AE45" s="64">
        <v>1</v>
      </c>
      <c r="AF45" s="23">
        <v>1</v>
      </c>
      <c r="AG45" s="23">
        <v>1</v>
      </c>
      <c r="AH45" s="23">
        <v>1</v>
      </c>
      <c r="AI45" s="18">
        <v>1</v>
      </c>
      <c r="AJ45" s="65">
        <v>1</v>
      </c>
      <c r="AK45" s="65"/>
      <c r="AL45" s="65"/>
      <c r="AM45" s="13">
        <f t="shared" si="0"/>
        <v>23</v>
      </c>
      <c r="AN45" s="33">
        <v>0</v>
      </c>
      <c r="AO45" s="14">
        <v>0</v>
      </c>
      <c r="AP45" s="60"/>
      <c r="AQ45" s="60"/>
      <c r="AR45" s="60"/>
      <c r="AS45" s="58"/>
    </row>
    <row r="46" spans="1:45" ht="15.75">
      <c r="A46" s="73"/>
      <c r="B46" s="21"/>
      <c r="C46" s="24"/>
      <c r="D46" s="24"/>
      <c r="E46" s="32"/>
      <c r="F46" s="24" t="s">
        <v>38</v>
      </c>
      <c r="G46" s="24"/>
      <c r="H46" s="23">
        <v>1</v>
      </c>
      <c r="I46" s="23"/>
      <c r="J46" s="64">
        <v>1</v>
      </c>
      <c r="K46" s="23">
        <v>1</v>
      </c>
      <c r="L46" s="23">
        <v>1</v>
      </c>
      <c r="M46" s="23">
        <v>1</v>
      </c>
      <c r="N46" s="18">
        <v>1</v>
      </c>
      <c r="O46" s="23">
        <v>1</v>
      </c>
      <c r="P46" s="23"/>
      <c r="Q46" s="64"/>
      <c r="R46" s="23">
        <v>1</v>
      </c>
      <c r="S46" s="23">
        <v>1</v>
      </c>
      <c r="T46" s="23">
        <v>1</v>
      </c>
      <c r="U46" s="70">
        <v>1</v>
      </c>
      <c r="V46" s="23">
        <v>1</v>
      </c>
      <c r="W46" s="65"/>
      <c r="X46" s="64">
        <v>1.5</v>
      </c>
      <c r="Y46" s="23">
        <v>1</v>
      </c>
      <c r="Z46" s="23">
        <v>1</v>
      </c>
      <c r="AA46" s="23">
        <v>1</v>
      </c>
      <c r="AB46" s="18">
        <v>1</v>
      </c>
      <c r="AC46" s="23">
        <v>1</v>
      </c>
      <c r="AD46" s="23"/>
      <c r="AE46" s="64">
        <v>1</v>
      </c>
      <c r="AF46" s="23">
        <v>1</v>
      </c>
      <c r="AG46" s="23">
        <v>1</v>
      </c>
      <c r="AH46" s="23">
        <v>1</v>
      </c>
      <c r="AI46" s="18">
        <v>1</v>
      </c>
      <c r="AJ46" s="65">
        <v>1</v>
      </c>
      <c r="AK46" s="65"/>
      <c r="AL46" s="65"/>
      <c r="AM46" s="16">
        <f t="shared" si="0"/>
        <v>24.5</v>
      </c>
      <c r="AN46" s="33">
        <v>0</v>
      </c>
      <c r="AO46" s="14">
        <v>0</v>
      </c>
      <c r="AP46" s="58"/>
      <c r="AQ46" s="57"/>
      <c r="AR46" s="58"/>
      <c r="AS46" s="58"/>
    </row>
    <row r="47" spans="1:45" ht="15.75">
      <c r="A47" s="72">
        <v>22</v>
      </c>
      <c r="B47" s="21" t="s">
        <v>102</v>
      </c>
      <c r="C47" s="21" t="s">
        <v>36</v>
      </c>
      <c r="D47" s="21" t="s">
        <v>37</v>
      </c>
      <c r="E47" s="32">
        <f>VLOOKUP(B47,[1]Sheet1!$B$5:$I$226,7,0)</f>
        <v>40882</v>
      </c>
      <c r="F47" s="21" t="s">
        <v>103</v>
      </c>
      <c r="G47" s="22" t="s">
        <v>104</v>
      </c>
      <c r="H47" s="23">
        <v>1.5</v>
      </c>
      <c r="I47" s="23"/>
      <c r="J47" s="64"/>
      <c r="K47" s="23">
        <v>1.5</v>
      </c>
      <c r="L47" s="23">
        <v>1.5</v>
      </c>
      <c r="M47" s="23">
        <v>1.5</v>
      </c>
      <c r="N47" s="18"/>
      <c r="O47" s="23">
        <v>1.5</v>
      </c>
      <c r="P47" s="23">
        <v>1.5</v>
      </c>
      <c r="Q47" s="64"/>
      <c r="R47" s="23">
        <v>1.5</v>
      </c>
      <c r="S47" s="23"/>
      <c r="T47" s="23">
        <v>2</v>
      </c>
      <c r="U47" s="70"/>
      <c r="V47" s="23">
        <v>2</v>
      </c>
      <c r="W47" s="65">
        <v>2</v>
      </c>
      <c r="X47" s="64">
        <v>2</v>
      </c>
      <c r="Y47" s="23">
        <v>2</v>
      </c>
      <c r="Z47" s="23">
        <v>1.5</v>
      </c>
      <c r="AA47" s="23">
        <v>2</v>
      </c>
      <c r="AB47" s="18"/>
      <c r="AC47" s="23">
        <v>2</v>
      </c>
      <c r="AD47" s="23">
        <v>2</v>
      </c>
      <c r="AE47" s="64">
        <v>1</v>
      </c>
      <c r="AF47" s="23">
        <v>2</v>
      </c>
      <c r="AG47" s="23">
        <v>2</v>
      </c>
      <c r="AH47" s="23"/>
      <c r="AI47" s="18"/>
      <c r="AJ47" s="65">
        <v>1.5</v>
      </c>
      <c r="AK47" s="65"/>
      <c r="AL47" s="65"/>
      <c r="AM47" s="13">
        <f t="shared" si="0"/>
        <v>34.5</v>
      </c>
      <c r="AN47" s="33">
        <v>0</v>
      </c>
      <c r="AO47" s="14">
        <v>0</v>
      </c>
      <c r="AP47" s="60"/>
      <c r="AQ47" s="60"/>
      <c r="AR47" s="60"/>
      <c r="AS47" s="58"/>
    </row>
    <row r="48" spans="1:45" ht="15.75">
      <c r="A48" s="73"/>
      <c r="B48" s="21"/>
      <c r="C48" s="24"/>
      <c r="D48" s="24"/>
      <c r="E48" s="32"/>
      <c r="F48" s="24" t="s">
        <v>38</v>
      </c>
      <c r="G48" s="24"/>
      <c r="H48" s="23"/>
      <c r="I48" s="23"/>
      <c r="J48" s="64"/>
      <c r="K48" s="23"/>
      <c r="L48" s="23"/>
      <c r="M48" s="23"/>
      <c r="N48" s="18"/>
      <c r="O48" s="23"/>
      <c r="P48" s="23"/>
      <c r="Q48" s="64"/>
      <c r="R48" s="23"/>
      <c r="S48" s="23"/>
      <c r="T48" s="23"/>
      <c r="U48" s="70"/>
      <c r="V48" s="23"/>
      <c r="W48" s="65"/>
      <c r="X48" s="64"/>
      <c r="Y48" s="23"/>
      <c r="Z48" s="23"/>
      <c r="AA48" s="23"/>
      <c r="AB48" s="18"/>
      <c r="AC48" s="23"/>
      <c r="AD48" s="23"/>
      <c r="AE48" s="64"/>
      <c r="AF48" s="23"/>
      <c r="AG48" s="23"/>
      <c r="AH48" s="23"/>
      <c r="AI48" s="18"/>
      <c r="AJ48" s="65"/>
      <c r="AK48" s="65"/>
      <c r="AL48" s="65"/>
      <c r="AM48" s="16">
        <f t="shared" si="0"/>
        <v>0</v>
      </c>
      <c r="AN48" s="33">
        <v>0</v>
      </c>
      <c r="AO48" s="14">
        <v>0</v>
      </c>
      <c r="AP48" s="58"/>
      <c r="AQ48" s="57"/>
      <c r="AR48" s="58"/>
      <c r="AS48" s="58"/>
    </row>
    <row r="49" spans="1:45" ht="16.5" customHeight="1">
      <c r="A49" s="72">
        <v>23</v>
      </c>
      <c r="B49" s="21" t="s">
        <v>105</v>
      </c>
      <c r="C49" s="21" t="s">
        <v>36</v>
      </c>
      <c r="D49" s="21" t="s">
        <v>37</v>
      </c>
      <c r="E49" s="32">
        <f>VLOOKUP(B49,[1]Sheet1!$B$5:$I$226,7,0)</f>
        <v>40810</v>
      </c>
      <c r="F49" s="21" t="s">
        <v>106</v>
      </c>
      <c r="G49" s="22" t="s">
        <v>107</v>
      </c>
      <c r="H49" s="23">
        <v>1.5</v>
      </c>
      <c r="I49" s="23">
        <v>2</v>
      </c>
      <c r="J49" s="64">
        <v>2</v>
      </c>
      <c r="K49" s="23">
        <v>2</v>
      </c>
      <c r="L49" s="23"/>
      <c r="M49" s="23">
        <v>2</v>
      </c>
      <c r="N49" s="18">
        <v>1</v>
      </c>
      <c r="O49" s="23">
        <v>2</v>
      </c>
      <c r="P49" s="23">
        <v>2</v>
      </c>
      <c r="Q49" s="64">
        <v>2</v>
      </c>
      <c r="R49" s="23">
        <v>2</v>
      </c>
      <c r="S49" s="23"/>
      <c r="T49" s="23">
        <v>2</v>
      </c>
      <c r="U49" s="70"/>
      <c r="V49" s="23">
        <v>1.5</v>
      </c>
      <c r="W49" s="65">
        <v>2</v>
      </c>
      <c r="X49" s="64">
        <v>2</v>
      </c>
      <c r="Y49" s="23">
        <v>2</v>
      </c>
      <c r="Z49" s="23"/>
      <c r="AA49" s="23">
        <v>2</v>
      </c>
      <c r="AB49" s="18">
        <v>1.5</v>
      </c>
      <c r="AC49" s="23">
        <v>2</v>
      </c>
      <c r="AD49" s="23">
        <v>2</v>
      </c>
      <c r="AE49" s="64">
        <v>2</v>
      </c>
      <c r="AF49" s="23">
        <v>2</v>
      </c>
      <c r="AG49" s="23"/>
      <c r="AH49" s="23"/>
      <c r="AI49" s="18"/>
      <c r="AJ49" s="65">
        <v>2</v>
      </c>
      <c r="AK49" s="65"/>
      <c r="AL49" s="65"/>
      <c r="AM49" s="13">
        <f t="shared" si="0"/>
        <v>41.5</v>
      </c>
      <c r="AN49" s="33">
        <v>0</v>
      </c>
      <c r="AO49" s="14">
        <v>0</v>
      </c>
      <c r="AP49" s="60"/>
      <c r="AQ49" s="60"/>
      <c r="AR49" s="60"/>
      <c r="AS49" s="58"/>
    </row>
    <row r="50" spans="1:45" ht="15.75">
      <c r="A50" s="73"/>
      <c r="B50" s="21"/>
      <c r="C50" s="24"/>
      <c r="D50" s="24"/>
      <c r="E50" s="32"/>
      <c r="F50" s="24" t="s">
        <v>38</v>
      </c>
      <c r="G50" s="24"/>
      <c r="H50" s="23"/>
      <c r="I50" s="23"/>
      <c r="J50" s="64"/>
      <c r="K50" s="23"/>
      <c r="L50" s="23"/>
      <c r="M50" s="23"/>
      <c r="N50" s="18"/>
      <c r="O50" s="23"/>
      <c r="P50" s="23"/>
      <c r="Q50" s="64"/>
      <c r="R50" s="23"/>
      <c r="S50" s="23"/>
      <c r="T50" s="23"/>
      <c r="U50" s="70"/>
      <c r="V50" s="23"/>
      <c r="W50" s="65"/>
      <c r="X50" s="64"/>
      <c r="Y50" s="23"/>
      <c r="Z50" s="23"/>
      <c r="AA50" s="23"/>
      <c r="AB50" s="18"/>
      <c r="AC50" s="23"/>
      <c r="AD50" s="23"/>
      <c r="AE50" s="64"/>
      <c r="AF50" s="23"/>
      <c r="AG50" s="23"/>
      <c r="AH50" s="23"/>
      <c r="AI50" s="18"/>
      <c r="AJ50" s="65"/>
      <c r="AK50" s="65"/>
      <c r="AL50" s="65"/>
      <c r="AM50" s="16">
        <f t="shared" si="0"/>
        <v>0</v>
      </c>
      <c r="AN50" s="33">
        <v>0</v>
      </c>
      <c r="AO50" s="14">
        <v>0</v>
      </c>
      <c r="AP50" s="58"/>
      <c r="AQ50" s="57"/>
      <c r="AR50" s="58"/>
      <c r="AS50" s="58"/>
    </row>
    <row r="51" spans="1:45" ht="15.75">
      <c r="A51" s="72">
        <v>24</v>
      </c>
      <c r="B51" s="21" t="s">
        <v>108</v>
      </c>
      <c r="C51" s="21" t="s">
        <v>36</v>
      </c>
      <c r="D51" s="21" t="s">
        <v>37</v>
      </c>
      <c r="E51" s="32">
        <f>VLOOKUP(B51,[1]Sheet1!$B$5:$I$226,7,0)</f>
        <v>40273</v>
      </c>
      <c r="F51" s="21" t="s">
        <v>109</v>
      </c>
      <c r="G51" s="22" t="s">
        <v>110</v>
      </c>
      <c r="H51" s="23"/>
      <c r="I51" s="23"/>
      <c r="J51" s="64">
        <v>0.25</v>
      </c>
      <c r="K51" s="23">
        <v>0.25</v>
      </c>
      <c r="L51" s="23">
        <v>0.25</v>
      </c>
      <c r="M51" s="23">
        <v>0.25</v>
      </c>
      <c r="N51" s="18">
        <v>0.25</v>
      </c>
      <c r="O51" s="23">
        <v>0.25</v>
      </c>
      <c r="P51" s="23"/>
      <c r="Q51" s="64">
        <v>0.25</v>
      </c>
      <c r="R51" s="23">
        <v>0.25</v>
      </c>
      <c r="S51" s="23">
        <v>0.25</v>
      </c>
      <c r="T51" s="23">
        <v>0.25</v>
      </c>
      <c r="U51" s="70">
        <v>0.25</v>
      </c>
      <c r="V51" s="23">
        <v>0.25</v>
      </c>
      <c r="W51" s="65"/>
      <c r="X51" s="64">
        <v>0.25</v>
      </c>
      <c r="Y51" s="23">
        <v>0.25</v>
      </c>
      <c r="Z51" s="23">
        <v>0.25</v>
      </c>
      <c r="AA51" s="23">
        <v>0.25</v>
      </c>
      <c r="AB51" s="18">
        <v>0.25</v>
      </c>
      <c r="AC51" s="23">
        <v>0.25</v>
      </c>
      <c r="AD51" s="23"/>
      <c r="AE51" s="64">
        <v>0.25</v>
      </c>
      <c r="AF51" s="23">
        <v>0.25</v>
      </c>
      <c r="AG51" s="23">
        <v>0.25</v>
      </c>
      <c r="AH51" s="23">
        <v>0.25</v>
      </c>
      <c r="AI51" s="18">
        <v>0.25</v>
      </c>
      <c r="AJ51" s="65">
        <v>0.25</v>
      </c>
      <c r="AK51" s="65"/>
      <c r="AL51" s="65"/>
      <c r="AM51" s="13">
        <f t="shared" si="0"/>
        <v>6</v>
      </c>
      <c r="AN51" s="33">
        <v>0</v>
      </c>
      <c r="AO51" s="14">
        <v>0</v>
      </c>
      <c r="AP51" s="60"/>
      <c r="AQ51" s="60"/>
      <c r="AR51" s="60"/>
      <c r="AS51" s="58"/>
    </row>
    <row r="52" spans="1:45" ht="15.75">
      <c r="A52" s="73"/>
      <c r="B52" s="21"/>
      <c r="C52" s="24"/>
      <c r="D52" s="24"/>
      <c r="E52" s="32"/>
      <c r="F52" s="24" t="s">
        <v>38</v>
      </c>
      <c r="G52" s="24"/>
      <c r="H52" s="23"/>
      <c r="I52" s="23"/>
      <c r="J52" s="64">
        <v>1.75</v>
      </c>
      <c r="K52" s="23">
        <v>1.75</v>
      </c>
      <c r="L52" s="23">
        <v>1.75</v>
      </c>
      <c r="M52" s="23">
        <v>1.75</v>
      </c>
      <c r="N52" s="18">
        <v>1.75</v>
      </c>
      <c r="O52" s="23">
        <v>1.75</v>
      </c>
      <c r="P52" s="23"/>
      <c r="Q52" s="64">
        <v>1.75</v>
      </c>
      <c r="R52" s="23">
        <v>1.75</v>
      </c>
      <c r="S52" s="23">
        <v>1.75</v>
      </c>
      <c r="T52" s="23">
        <v>1.75</v>
      </c>
      <c r="U52" s="70">
        <v>1.75</v>
      </c>
      <c r="V52" s="23">
        <v>1.75</v>
      </c>
      <c r="W52" s="65"/>
      <c r="X52" s="64">
        <v>1.75</v>
      </c>
      <c r="Y52" s="23">
        <v>1.75</v>
      </c>
      <c r="Z52" s="23">
        <v>1.75</v>
      </c>
      <c r="AA52" s="23">
        <v>1.75</v>
      </c>
      <c r="AB52" s="18">
        <v>1.75</v>
      </c>
      <c r="AC52" s="23">
        <v>1.75</v>
      </c>
      <c r="AD52" s="23"/>
      <c r="AE52" s="64">
        <v>1.75</v>
      </c>
      <c r="AF52" s="23">
        <v>1.75</v>
      </c>
      <c r="AG52" s="23">
        <v>1.75</v>
      </c>
      <c r="AH52" s="23">
        <v>1.75</v>
      </c>
      <c r="AI52" s="18">
        <v>1.75</v>
      </c>
      <c r="AJ52" s="65">
        <v>1.75</v>
      </c>
      <c r="AK52" s="65"/>
      <c r="AL52" s="65"/>
      <c r="AM52" s="16">
        <f t="shared" si="0"/>
        <v>42</v>
      </c>
      <c r="AN52" s="33">
        <v>0</v>
      </c>
      <c r="AO52" s="14">
        <v>0</v>
      </c>
      <c r="AP52" s="58"/>
      <c r="AQ52" s="57"/>
      <c r="AR52" s="58"/>
      <c r="AS52" s="58"/>
    </row>
    <row r="53" spans="1:45" ht="15.75">
      <c r="A53" s="72">
        <v>25</v>
      </c>
      <c r="B53" s="21" t="s">
        <v>111</v>
      </c>
      <c r="C53" s="21" t="s">
        <v>36</v>
      </c>
      <c r="D53" s="21" t="s">
        <v>37</v>
      </c>
      <c r="E53" s="32">
        <f>VLOOKUP(B53,[1]Sheet1!$B$5:$I$226,7,0)</f>
        <v>40301</v>
      </c>
      <c r="F53" s="21" t="s">
        <v>112</v>
      </c>
      <c r="G53" s="22" t="s">
        <v>113</v>
      </c>
      <c r="H53" s="23"/>
      <c r="I53" s="23"/>
      <c r="J53" s="64"/>
      <c r="K53" s="23">
        <v>0.25</v>
      </c>
      <c r="L53" s="23">
        <v>0.25</v>
      </c>
      <c r="M53" s="23">
        <v>0.25</v>
      </c>
      <c r="N53" s="18">
        <v>0.25</v>
      </c>
      <c r="O53" s="23">
        <v>0.25</v>
      </c>
      <c r="P53" s="23">
        <v>0.25</v>
      </c>
      <c r="Q53" s="64"/>
      <c r="R53" s="23">
        <v>0.25</v>
      </c>
      <c r="S53" s="23">
        <v>0.25</v>
      </c>
      <c r="T53" s="23">
        <v>0.25</v>
      </c>
      <c r="U53" s="70">
        <v>0.25</v>
      </c>
      <c r="V53" s="23">
        <v>0.25</v>
      </c>
      <c r="W53" s="65">
        <v>0.25</v>
      </c>
      <c r="X53" s="64"/>
      <c r="Y53" s="23">
        <v>0.25</v>
      </c>
      <c r="Z53" s="23"/>
      <c r="AA53" s="23">
        <v>0.25</v>
      </c>
      <c r="AB53" s="18">
        <v>0.25</v>
      </c>
      <c r="AC53" s="23">
        <v>0.25</v>
      </c>
      <c r="AD53" s="23">
        <v>0.25</v>
      </c>
      <c r="AE53" s="64"/>
      <c r="AF53" s="23">
        <v>0.25</v>
      </c>
      <c r="AG53" s="23">
        <v>0.25</v>
      </c>
      <c r="AH53" s="23">
        <v>0.25</v>
      </c>
      <c r="AI53" s="18">
        <v>0.25</v>
      </c>
      <c r="AJ53" s="65">
        <v>0.25</v>
      </c>
      <c r="AK53" s="65"/>
      <c r="AL53" s="65"/>
      <c r="AM53" s="13">
        <f t="shared" si="0"/>
        <v>5.5</v>
      </c>
      <c r="AN53" s="33">
        <v>0</v>
      </c>
      <c r="AO53" s="14">
        <v>0</v>
      </c>
      <c r="AP53" s="60"/>
      <c r="AQ53" s="60"/>
      <c r="AR53" s="60"/>
      <c r="AS53" s="58"/>
    </row>
    <row r="54" spans="1:45" ht="15.75">
      <c r="A54" s="73"/>
      <c r="B54" s="21"/>
      <c r="C54" s="24"/>
      <c r="D54" s="24"/>
      <c r="E54" s="32"/>
      <c r="F54" s="24" t="s">
        <v>38</v>
      </c>
      <c r="G54" s="24"/>
      <c r="H54" s="23">
        <v>1.5</v>
      </c>
      <c r="I54" s="23">
        <v>1.5</v>
      </c>
      <c r="J54" s="64"/>
      <c r="K54" s="23">
        <v>1.75</v>
      </c>
      <c r="L54" s="23">
        <v>1.75</v>
      </c>
      <c r="M54" s="23">
        <v>1.75</v>
      </c>
      <c r="N54" s="18">
        <v>1.75</v>
      </c>
      <c r="O54" s="23">
        <v>1.75</v>
      </c>
      <c r="P54" s="23">
        <v>1.75</v>
      </c>
      <c r="Q54" s="64"/>
      <c r="R54" s="23">
        <v>1.75</v>
      </c>
      <c r="S54" s="23">
        <v>1.75</v>
      </c>
      <c r="T54" s="23">
        <v>1.75</v>
      </c>
      <c r="U54" s="70">
        <v>1.75</v>
      </c>
      <c r="V54" s="23">
        <v>1.75</v>
      </c>
      <c r="W54" s="65">
        <v>1.75</v>
      </c>
      <c r="X54" s="64"/>
      <c r="Y54" s="23">
        <v>1.75</v>
      </c>
      <c r="Z54" s="23"/>
      <c r="AA54" s="23">
        <v>1.75</v>
      </c>
      <c r="AB54" s="18">
        <v>1.75</v>
      </c>
      <c r="AC54" s="23">
        <v>1.75</v>
      </c>
      <c r="AD54" s="23">
        <v>1.75</v>
      </c>
      <c r="AE54" s="64"/>
      <c r="AF54" s="23">
        <v>1.75</v>
      </c>
      <c r="AG54" s="23">
        <v>1.75</v>
      </c>
      <c r="AH54" s="23">
        <v>1.75</v>
      </c>
      <c r="AI54" s="18">
        <v>1.75</v>
      </c>
      <c r="AJ54" s="65">
        <v>1.75</v>
      </c>
      <c r="AK54" s="65"/>
      <c r="AL54" s="65"/>
      <c r="AM54" s="16">
        <f t="shared" si="0"/>
        <v>41.5</v>
      </c>
      <c r="AN54" s="33">
        <v>0</v>
      </c>
      <c r="AO54" s="14">
        <v>0</v>
      </c>
      <c r="AP54" s="58"/>
      <c r="AQ54" s="57"/>
      <c r="AR54" s="58"/>
      <c r="AS54" s="58"/>
    </row>
    <row r="55" spans="1:45" ht="15.75">
      <c r="A55" s="72">
        <v>26</v>
      </c>
      <c r="B55" s="40" t="s">
        <v>114</v>
      </c>
      <c r="C55" s="21" t="s">
        <v>36</v>
      </c>
      <c r="D55" s="21" t="s">
        <v>37</v>
      </c>
      <c r="E55" s="32">
        <f>VLOOKUP(B55,[1]Sheet1!$B$5:$I$226,7,0)</f>
        <v>40829</v>
      </c>
      <c r="F55" s="21" t="s">
        <v>115</v>
      </c>
      <c r="G55" s="22" t="s">
        <v>116</v>
      </c>
      <c r="H55" s="23"/>
      <c r="I55" s="23"/>
      <c r="J55" s="64">
        <v>0.25</v>
      </c>
      <c r="K55" s="23">
        <v>0.25</v>
      </c>
      <c r="L55" s="23">
        <v>0.25</v>
      </c>
      <c r="M55" s="23">
        <v>0.25</v>
      </c>
      <c r="N55" s="18">
        <v>0.25</v>
      </c>
      <c r="O55" s="23"/>
      <c r="P55" s="23"/>
      <c r="Q55" s="64">
        <v>0.25</v>
      </c>
      <c r="R55" s="23">
        <v>0.25</v>
      </c>
      <c r="S55" s="23">
        <v>0.25</v>
      </c>
      <c r="T55" s="23">
        <v>0.25</v>
      </c>
      <c r="U55" s="70">
        <v>0.25</v>
      </c>
      <c r="V55" s="23">
        <v>0.25</v>
      </c>
      <c r="W55" s="65"/>
      <c r="X55" s="64">
        <v>0.25</v>
      </c>
      <c r="Y55" s="23">
        <v>0.25</v>
      </c>
      <c r="Z55" s="23">
        <v>0.25</v>
      </c>
      <c r="AA55" s="23">
        <v>0.25</v>
      </c>
      <c r="AB55" s="18"/>
      <c r="AC55" s="23"/>
      <c r="AD55" s="23"/>
      <c r="AE55" s="64">
        <v>0.25</v>
      </c>
      <c r="AF55" s="23">
        <v>0.25</v>
      </c>
      <c r="AG55" s="23">
        <v>0.25</v>
      </c>
      <c r="AH55" s="23">
        <v>0.25</v>
      </c>
      <c r="AI55" s="18">
        <v>0.25</v>
      </c>
      <c r="AJ55" s="65">
        <v>0.25</v>
      </c>
      <c r="AK55" s="65"/>
      <c r="AL55" s="65"/>
      <c r="AM55" s="13">
        <f t="shared" si="0"/>
        <v>5.25</v>
      </c>
      <c r="AN55" s="33">
        <v>0</v>
      </c>
      <c r="AO55" s="14">
        <v>0</v>
      </c>
      <c r="AP55" s="60"/>
      <c r="AQ55" s="60"/>
      <c r="AR55" s="60"/>
      <c r="AS55" s="58"/>
    </row>
    <row r="56" spans="1:45" ht="15.75">
      <c r="A56" s="73"/>
      <c r="B56" s="21"/>
      <c r="C56" s="24"/>
      <c r="D56" s="24"/>
      <c r="E56" s="32"/>
      <c r="F56" s="24" t="s">
        <v>38</v>
      </c>
      <c r="G56" s="24"/>
      <c r="H56" s="23">
        <v>1.5</v>
      </c>
      <c r="I56" s="23"/>
      <c r="J56" s="64">
        <v>1.75</v>
      </c>
      <c r="K56" s="23">
        <v>1.75</v>
      </c>
      <c r="L56" s="23">
        <v>1.75</v>
      </c>
      <c r="M56" s="23">
        <v>1.75</v>
      </c>
      <c r="N56" s="18">
        <v>1.75</v>
      </c>
      <c r="O56" s="23">
        <v>1.75</v>
      </c>
      <c r="P56" s="23"/>
      <c r="Q56" s="64">
        <v>1.75</v>
      </c>
      <c r="R56" s="23">
        <v>1.75</v>
      </c>
      <c r="S56" s="23">
        <v>1.75</v>
      </c>
      <c r="T56" s="23">
        <v>1.75</v>
      </c>
      <c r="U56" s="70">
        <v>1.75</v>
      </c>
      <c r="V56" s="23">
        <v>1.75</v>
      </c>
      <c r="W56" s="65"/>
      <c r="X56" s="64">
        <v>1.75</v>
      </c>
      <c r="Y56" s="23">
        <v>1.75</v>
      </c>
      <c r="Z56" s="23">
        <v>1.75</v>
      </c>
      <c r="AA56" s="23">
        <v>1.75</v>
      </c>
      <c r="AB56" s="18">
        <v>1</v>
      </c>
      <c r="AC56" s="23"/>
      <c r="AD56" s="23"/>
      <c r="AE56" s="64">
        <v>1.75</v>
      </c>
      <c r="AF56" s="23">
        <v>1.75</v>
      </c>
      <c r="AG56" s="23">
        <v>1.75</v>
      </c>
      <c r="AH56" s="23">
        <v>1.75</v>
      </c>
      <c r="AI56" s="18">
        <v>1.75</v>
      </c>
      <c r="AJ56" s="65">
        <v>1.75</v>
      </c>
      <c r="AK56" s="65"/>
      <c r="AL56" s="65"/>
      <c r="AM56" s="16">
        <f t="shared" si="0"/>
        <v>41</v>
      </c>
      <c r="AN56" s="33">
        <v>0</v>
      </c>
      <c r="AO56" s="14">
        <v>0</v>
      </c>
      <c r="AP56" s="58"/>
      <c r="AQ56" s="57"/>
      <c r="AR56" s="58"/>
      <c r="AS56" s="58"/>
    </row>
    <row r="57" spans="1:45" ht="15.75">
      <c r="A57" s="72">
        <v>27</v>
      </c>
      <c r="B57" s="21" t="s">
        <v>117</v>
      </c>
      <c r="C57" s="21" t="s">
        <v>36</v>
      </c>
      <c r="D57" s="21" t="s">
        <v>37</v>
      </c>
      <c r="E57" s="32">
        <f>VLOOKUP(B57,[1]Sheet1!$B$5:$I$226,7,0)</f>
        <v>40360</v>
      </c>
      <c r="F57" s="21" t="s">
        <v>118</v>
      </c>
      <c r="G57" s="22" t="s">
        <v>119</v>
      </c>
      <c r="H57" s="23"/>
      <c r="I57" s="23">
        <v>0.25</v>
      </c>
      <c r="J57" s="64">
        <v>0.25</v>
      </c>
      <c r="K57" s="23"/>
      <c r="L57" s="23">
        <v>0.25</v>
      </c>
      <c r="M57" s="23"/>
      <c r="N57" s="18">
        <v>0.25</v>
      </c>
      <c r="O57" s="23">
        <v>0.25</v>
      </c>
      <c r="P57" s="23">
        <v>0.25</v>
      </c>
      <c r="Q57" s="64">
        <v>0.25</v>
      </c>
      <c r="R57" s="23"/>
      <c r="S57" s="23">
        <v>0.25</v>
      </c>
      <c r="T57" s="23">
        <v>0.25</v>
      </c>
      <c r="U57" s="70">
        <v>0.25</v>
      </c>
      <c r="V57" s="23">
        <v>0.25</v>
      </c>
      <c r="W57" s="65">
        <v>0.25</v>
      </c>
      <c r="X57" s="64">
        <v>0.25</v>
      </c>
      <c r="Y57" s="23"/>
      <c r="Z57" s="23">
        <v>0.25</v>
      </c>
      <c r="AA57" s="23"/>
      <c r="AB57" s="18">
        <v>0.25</v>
      </c>
      <c r="AC57" s="23">
        <v>0.25</v>
      </c>
      <c r="AD57" s="23">
        <v>0.25</v>
      </c>
      <c r="AE57" s="64">
        <v>0.25</v>
      </c>
      <c r="AF57" s="23"/>
      <c r="AG57" s="23">
        <v>0.25</v>
      </c>
      <c r="AH57" s="23"/>
      <c r="AI57" s="18"/>
      <c r="AJ57" s="65">
        <v>0.25</v>
      </c>
      <c r="AK57" s="65"/>
      <c r="AL57" s="65"/>
      <c r="AM57" s="13">
        <f t="shared" si="0"/>
        <v>5</v>
      </c>
      <c r="AN57" s="33">
        <v>0</v>
      </c>
      <c r="AO57" s="14">
        <v>0</v>
      </c>
      <c r="AP57" s="60"/>
      <c r="AQ57" s="60"/>
      <c r="AR57" s="60"/>
      <c r="AS57" s="58"/>
    </row>
    <row r="58" spans="1:45" ht="15.75">
      <c r="A58" s="73"/>
      <c r="B58" s="21"/>
      <c r="C58" s="24"/>
      <c r="D58" s="24"/>
      <c r="E58" s="32"/>
      <c r="F58" s="24" t="s">
        <v>38</v>
      </c>
      <c r="G58" s="24"/>
      <c r="H58" s="23">
        <v>1.5</v>
      </c>
      <c r="I58" s="23">
        <v>1.75</v>
      </c>
      <c r="J58" s="64">
        <v>1.75</v>
      </c>
      <c r="K58" s="23"/>
      <c r="L58" s="23">
        <v>1.75</v>
      </c>
      <c r="M58" s="23"/>
      <c r="N58" s="18">
        <v>1.75</v>
      </c>
      <c r="O58" s="23">
        <v>1.75</v>
      </c>
      <c r="P58" s="23">
        <v>1.75</v>
      </c>
      <c r="Q58" s="64">
        <v>1.75</v>
      </c>
      <c r="R58" s="23"/>
      <c r="S58" s="23">
        <v>1.75</v>
      </c>
      <c r="T58" s="23">
        <v>1.75</v>
      </c>
      <c r="U58" s="70">
        <v>1.75</v>
      </c>
      <c r="V58" s="23">
        <v>1.75</v>
      </c>
      <c r="W58" s="65">
        <v>1.75</v>
      </c>
      <c r="X58" s="64">
        <v>1.75</v>
      </c>
      <c r="Y58" s="23"/>
      <c r="Z58" s="23">
        <v>1.75</v>
      </c>
      <c r="AA58" s="23"/>
      <c r="AB58" s="18">
        <v>1.75</v>
      </c>
      <c r="AC58" s="23">
        <v>1.75</v>
      </c>
      <c r="AD58" s="23">
        <v>1.75</v>
      </c>
      <c r="AE58" s="64">
        <v>1.75</v>
      </c>
      <c r="AF58" s="23"/>
      <c r="AG58" s="23">
        <v>1.75</v>
      </c>
      <c r="AH58" s="23"/>
      <c r="AI58" s="18">
        <v>1.75</v>
      </c>
      <c r="AJ58" s="65">
        <v>1.75</v>
      </c>
      <c r="AK58" s="65"/>
      <c r="AL58" s="65"/>
      <c r="AM58" s="16">
        <f t="shared" si="0"/>
        <v>38.25</v>
      </c>
      <c r="AN58" s="33">
        <v>0</v>
      </c>
      <c r="AO58" s="14">
        <v>0</v>
      </c>
      <c r="AP58" s="58"/>
      <c r="AQ58" s="57"/>
      <c r="AR58" s="58"/>
      <c r="AS58" s="58"/>
    </row>
    <row r="59" spans="1:45" ht="15.75">
      <c r="A59" s="72">
        <v>28</v>
      </c>
      <c r="B59" s="21" t="s">
        <v>120</v>
      </c>
      <c r="C59" s="21" t="s">
        <v>36</v>
      </c>
      <c r="D59" s="21" t="s">
        <v>37</v>
      </c>
      <c r="E59" s="32">
        <f>VLOOKUP(B59,[1]Sheet1!$B$5:$I$226,7,0)</f>
        <v>41101</v>
      </c>
      <c r="F59" s="21" t="s">
        <v>121</v>
      </c>
      <c r="G59" s="22" t="s">
        <v>122</v>
      </c>
      <c r="H59" s="23">
        <v>0.25</v>
      </c>
      <c r="I59" s="23">
        <v>0.25</v>
      </c>
      <c r="J59" s="64">
        <v>0.25</v>
      </c>
      <c r="K59" s="23">
        <v>0.25</v>
      </c>
      <c r="L59" s="23">
        <v>0.25</v>
      </c>
      <c r="M59" s="23"/>
      <c r="N59" s="18">
        <v>0.25</v>
      </c>
      <c r="O59" s="23">
        <v>0.25</v>
      </c>
      <c r="P59" s="23">
        <v>0.25</v>
      </c>
      <c r="Q59" s="64">
        <v>0.25</v>
      </c>
      <c r="R59" s="23">
        <v>0.25</v>
      </c>
      <c r="S59" s="23">
        <v>0.25</v>
      </c>
      <c r="T59" s="23"/>
      <c r="U59" s="70">
        <v>0.25</v>
      </c>
      <c r="V59" s="23">
        <v>0.25</v>
      </c>
      <c r="W59" s="65">
        <v>0.25</v>
      </c>
      <c r="X59" s="64">
        <v>0.25</v>
      </c>
      <c r="Y59" s="23">
        <v>0.25</v>
      </c>
      <c r="Z59" s="23">
        <v>0.25</v>
      </c>
      <c r="AA59" s="23"/>
      <c r="AB59" s="18">
        <v>0.25</v>
      </c>
      <c r="AC59" s="23"/>
      <c r="AD59" s="23">
        <v>0.25</v>
      </c>
      <c r="AE59" s="64">
        <v>0.25</v>
      </c>
      <c r="AF59" s="23">
        <v>0.25</v>
      </c>
      <c r="AG59" s="23"/>
      <c r="AH59" s="23"/>
      <c r="AI59" s="18"/>
      <c r="AJ59" s="65">
        <v>0.25</v>
      </c>
      <c r="AK59" s="65"/>
      <c r="AL59" s="65"/>
      <c r="AM59" s="13">
        <f t="shared" si="0"/>
        <v>5.5</v>
      </c>
      <c r="AN59" s="33">
        <v>0</v>
      </c>
      <c r="AO59" s="14">
        <v>0</v>
      </c>
      <c r="AP59" s="60"/>
      <c r="AQ59" s="60"/>
      <c r="AR59" s="60"/>
      <c r="AS59" s="58"/>
    </row>
    <row r="60" spans="1:45" ht="15.75">
      <c r="A60" s="73"/>
      <c r="B60" s="21"/>
      <c r="C60" s="24"/>
      <c r="D60" s="24"/>
      <c r="E60" s="32"/>
      <c r="F60" s="24" t="s">
        <v>38</v>
      </c>
      <c r="G60" s="24"/>
      <c r="H60" s="23">
        <v>1.75</v>
      </c>
      <c r="I60" s="23">
        <v>1.75</v>
      </c>
      <c r="J60" s="64">
        <v>1.75</v>
      </c>
      <c r="K60" s="23">
        <v>1.75</v>
      </c>
      <c r="L60" s="23">
        <v>1.75</v>
      </c>
      <c r="M60" s="23"/>
      <c r="N60" s="18">
        <v>1.75</v>
      </c>
      <c r="O60" s="23">
        <v>1.75</v>
      </c>
      <c r="P60" s="23">
        <v>1.75</v>
      </c>
      <c r="Q60" s="64">
        <v>1.75</v>
      </c>
      <c r="R60" s="23">
        <v>1.75</v>
      </c>
      <c r="S60" s="23">
        <v>1.75</v>
      </c>
      <c r="T60" s="23"/>
      <c r="U60" s="70">
        <v>1.75</v>
      </c>
      <c r="V60" s="23">
        <v>1.75</v>
      </c>
      <c r="W60" s="65">
        <v>1.75</v>
      </c>
      <c r="X60" s="64">
        <v>1.75</v>
      </c>
      <c r="Y60" s="23">
        <v>1.75</v>
      </c>
      <c r="Z60" s="23">
        <v>1.75</v>
      </c>
      <c r="AA60" s="23"/>
      <c r="AB60" s="18">
        <v>1.75</v>
      </c>
      <c r="AC60" s="23"/>
      <c r="AD60" s="23">
        <v>1.75</v>
      </c>
      <c r="AE60" s="64">
        <v>1.75</v>
      </c>
      <c r="AF60" s="23">
        <v>1.75</v>
      </c>
      <c r="AG60" s="23"/>
      <c r="AH60" s="23"/>
      <c r="AI60" s="18"/>
      <c r="AJ60" s="65">
        <v>1.75</v>
      </c>
      <c r="AK60" s="65"/>
      <c r="AL60" s="65"/>
      <c r="AM60" s="16">
        <f t="shared" si="0"/>
        <v>38.5</v>
      </c>
      <c r="AN60" s="33">
        <v>0</v>
      </c>
      <c r="AO60" s="14">
        <v>0</v>
      </c>
      <c r="AP60" s="58"/>
      <c r="AQ60" s="57"/>
      <c r="AR60" s="58"/>
      <c r="AS60" s="58"/>
    </row>
    <row r="61" spans="1:45" ht="15.75">
      <c r="A61" s="72">
        <v>29</v>
      </c>
      <c r="B61" s="21" t="s">
        <v>123</v>
      </c>
      <c r="C61" s="21" t="s">
        <v>36</v>
      </c>
      <c r="D61" s="21" t="s">
        <v>37</v>
      </c>
      <c r="E61" s="32">
        <f>VLOOKUP(B61,[1]Sheet1!$B$5:$I$226,7,0)</f>
        <v>40997</v>
      </c>
      <c r="F61" s="21" t="s">
        <v>124</v>
      </c>
      <c r="G61" s="22" t="s">
        <v>125</v>
      </c>
      <c r="H61" s="23">
        <v>2</v>
      </c>
      <c r="I61" s="23"/>
      <c r="J61" s="64"/>
      <c r="K61" s="23"/>
      <c r="L61" s="23"/>
      <c r="M61" s="23"/>
      <c r="N61" s="18"/>
      <c r="O61" s="23">
        <v>1.5</v>
      </c>
      <c r="P61" s="23">
        <v>2</v>
      </c>
      <c r="Q61" s="64">
        <v>2</v>
      </c>
      <c r="R61" s="23"/>
      <c r="S61" s="23">
        <v>2</v>
      </c>
      <c r="T61" s="23">
        <v>2</v>
      </c>
      <c r="U61" s="70">
        <v>2</v>
      </c>
      <c r="V61" s="23">
        <v>2</v>
      </c>
      <c r="W61" s="65">
        <v>2</v>
      </c>
      <c r="X61" s="64">
        <v>2</v>
      </c>
      <c r="Y61" s="23"/>
      <c r="Z61" s="23">
        <v>2</v>
      </c>
      <c r="AA61" s="23">
        <v>2</v>
      </c>
      <c r="AB61" s="18">
        <v>2</v>
      </c>
      <c r="AC61" s="23">
        <v>1.5</v>
      </c>
      <c r="AD61" s="23">
        <v>2</v>
      </c>
      <c r="AE61" s="64">
        <v>2</v>
      </c>
      <c r="AF61" s="23"/>
      <c r="AG61" s="23">
        <v>2</v>
      </c>
      <c r="AH61" s="23">
        <v>2</v>
      </c>
      <c r="AI61" s="18">
        <v>1</v>
      </c>
      <c r="AJ61" s="65">
        <v>2</v>
      </c>
      <c r="AK61" s="65"/>
      <c r="AL61" s="65"/>
      <c r="AM61" s="13">
        <f t="shared" si="0"/>
        <v>38</v>
      </c>
      <c r="AN61" s="33">
        <v>0</v>
      </c>
      <c r="AO61" s="14">
        <v>0</v>
      </c>
      <c r="AP61" s="60"/>
      <c r="AQ61" s="60"/>
      <c r="AR61" s="60"/>
      <c r="AS61" s="58"/>
    </row>
    <row r="62" spans="1:45" ht="15.75">
      <c r="A62" s="73"/>
      <c r="B62" s="21"/>
      <c r="C62" s="24"/>
      <c r="D62" s="24"/>
      <c r="E62" s="32"/>
      <c r="F62" s="24" t="s">
        <v>38</v>
      </c>
      <c r="G62" s="24"/>
      <c r="H62" s="23"/>
      <c r="I62" s="23"/>
      <c r="J62" s="64"/>
      <c r="K62" s="23"/>
      <c r="L62" s="23"/>
      <c r="M62" s="23"/>
      <c r="N62" s="18"/>
      <c r="O62" s="23"/>
      <c r="P62" s="23"/>
      <c r="Q62" s="64"/>
      <c r="R62" s="23"/>
      <c r="S62" s="23"/>
      <c r="T62" s="23"/>
      <c r="U62" s="70"/>
      <c r="V62" s="23"/>
      <c r="W62" s="65"/>
      <c r="X62" s="64"/>
      <c r="Y62" s="23"/>
      <c r="Z62" s="23"/>
      <c r="AA62" s="23"/>
      <c r="AB62" s="18"/>
      <c r="AC62" s="23"/>
      <c r="AD62" s="23"/>
      <c r="AE62" s="64"/>
      <c r="AF62" s="23"/>
      <c r="AG62" s="23"/>
      <c r="AH62" s="23"/>
      <c r="AI62" s="18"/>
      <c r="AJ62" s="65"/>
      <c r="AK62" s="65"/>
      <c r="AL62" s="65"/>
      <c r="AM62" s="16">
        <f t="shared" si="0"/>
        <v>0</v>
      </c>
      <c r="AN62" s="33">
        <v>0</v>
      </c>
      <c r="AO62" s="14">
        <v>0</v>
      </c>
      <c r="AP62" s="58"/>
      <c r="AQ62" s="57"/>
      <c r="AR62" s="58"/>
      <c r="AS62" s="58"/>
    </row>
    <row r="63" spans="1:45" ht="15.75">
      <c r="A63" s="72">
        <v>30</v>
      </c>
      <c r="B63" s="21" t="s">
        <v>126</v>
      </c>
      <c r="C63" s="21" t="s">
        <v>36</v>
      </c>
      <c r="D63" s="21" t="s">
        <v>37</v>
      </c>
      <c r="E63" s="32">
        <f>VLOOKUP(B63,[1]Sheet1!$B$5:$I$226,7,0)</f>
        <v>41417</v>
      </c>
      <c r="F63" s="21" t="s">
        <v>127</v>
      </c>
      <c r="G63" s="22" t="s">
        <v>128</v>
      </c>
      <c r="H63" s="23"/>
      <c r="I63" s="23">
        <v>0.25</v>
      </c>
      <c r="J63" s="64"/>
      <c r="K63" s="23">
        <v>0.25</v>
      </c>
      <c r="L63" s="23"/>
      <c r="M63" s="23">
        <v>0.25</v>
      </c>
      <c r="N63" s="18">
        <v>0.25</v>
      </c>
      <c r="O63" s="23">
        <v>0.25</v>
      </c>
      <c r="P63" s="23">
        <v>0.25</v>
      </c>
      <c r="Q63" s="64">
        <v>0.25</v>
      </c>
      <c r="R63" s="23">
        <v>0.25</v>
      </c>
      <c r="S63" s="23"/>
      <c r="T63" s="23">
        <v>0.25</v>
      </c>
      <c r="U63" s="70">
        <v>0.25</v>
      </c>
      <c r="V63" s="23">
        <v>0.25</v>
      </c>
      <c r="W63" s="65">
        <v>0.25</v>
      </c>
      <c r="X63" s="64">
        <v>0.25</v>
      </c>
      <c r="Y63" s="23">
        <v>0.25</v>
      </c>
      <c r="Z63" s="23"/>
      <c r="AA63" s="23">
        <v>0.25</v>
      </c>
      <c r="AB63" s="18">
        <v>0.25</v>
      </c>
      <c r="AC63" s="23">
        <v>0.25</v>
      </c>
      <c r="AD63" s="23">
        <v>0.25</v>
      </c>
      <c r="AE63" s="64">
        <v>0.25</v>
      </c>
      <c r="AF63" s="23"/>
      <c r="AG63" s="23"/>
      <c r="AH63" s="23"/>
      <c r="AI63" s="18">
        <v>0.25</v>
      </c>
      <c r="AJ63" s="65"/>
      <c r="AK63" s="65"/>
      <c r="AL63" s="65"/>
      <c r="AM63" s="13">
        <f t="shared" si="0"/>
        <v>5</v>
      </c>
      <c r="AN63" s="33">
        <v>0</v>
      </c>
      <c r="AO63" s="14">
        <v>0</v>
      </c>
      <c r="AP63" s="60"/>
      <c r="AQ63" s="60"/>
      <c r="AR63" s="60"/>
      <c r="AS63" s="58"/>
    </row>
    <row r="64" spans="1:45" ht="15.75">
      <c r="A64" s="73"/>
      <c r="B64" s="21"/>
      <c r="C64" s="24"/>
      <c r="D64" s="24"/>
      <c r="E64" s="32"/>
      <c r="F64" s="24"/>
      <c r="G64" s="24"/>
      <c r="H64" s="23">
        <v>1.5</v>
      </c>
      <c r="I64" s="23">
        <v>1.75</v>
      </c>
      <c r="J64" s="64">
        <v>1.5</v>
      </c>
      <c r="K64" s="23">
        <v>1.75</v>
      </c>
      <c r="L64" s="23"/>
      <c r="M64" s="23">
        <v>1.75</v>
      </c>
      <c r="N64" s="18">
        <v>1.75</v>
      </c>
      <c r="O64" s="23">
        <v>1.75</v>
      </c>
      <c r="P64" s="23">
        <v>1.75</v>
      </c>
      <c r="Q64" s="64">
        <v>1.75</v>
      </c>
      <c r="R64" s="23">
        <v>1.75</v>
      </c>
      <c r="S64" s="23"/>
      <c r="T64" s="23">
        <v>1.75</v>
      </c>
      <c r="U64" s="70">
        <v>1.75</v>
      </c>
      <c r="V64" s="23">
        <v>1.75</v>
      </c>
      <c r="W64" s="65">
        <v>1.75</v>
      </c>
      <c r="X64" s="64">
        <v>1.75</v>
      </c>
      <c r="Y64" s="23">
        <v>1.75</v>
      </c>
      <c r="Z64" s="23"/>
      <c r="AA64" s="23">
        <v>1.75</v>
      </c>
      <c r="AB64" s="18">
        <v>1.75</v>
      </c>
      <c r="AC64" s="23">
        <v>1.75</v>
      </c>
      <c r="AD64" s="23">
        <v>1.75</v>
      </c>
      <c r="AE64" s="64">
        <v>1.75</v>
      </c>
      <c r="AF64" s="23"/>
      <c r="AG64" s="23"/>
      <c r="AH64" s="23">
        <v>1</v>
      </c>
      <c r="AI64" s="18">
        <v>1.75</v>
      </c>
      <c r="AJ64" s="65">
        <v>1</v>
      </c>
      <c r="AK64" s="65"/>
      <c r="AL64" s="65"/>
      <c r="AM64" s="16">
        <f t="shared" si="0"/>
        <v>40</v>
      </c>
      <c r="AN64" s="33">
        <v>0</v>
      </c>
      <c r="AO64" s="14">
        <v>0</v>
      </c>
      <c r="AP64" s="58"/>
      <c r="AQ64" s="57"/>
      <c r="AR64" s="58"/>
      <c r="AS64" s="58"/>
    </row>
    <row r="65" spans="1:45" ht="15.75">
      <c r="A65" s="72">
        <v>31</v>
      </c>
      <c r="B65" s="21" t="s">
        <v>129</v>
      </c>
      <c r="C65" s="21" t="s">
        <v>36</v>
      </c>
      <c r="D65" s="21" t="s">
        <v>37</v>
      </c>
      <c r="E65" s="32">
        <f>VLOOKUP(B65,[1]Sheet1!$B$5:$I$226,7,0)</f>
        <v>41423</v>
      </c>
      <c r="F65" s="21" t="s">
        <v>130</v>
      </c>
      <c r="G65" s="22" t="s">
        <v>131</v>
      </c>
      <c r="H65" s="23"/>
      <c r="I65" s="23">
        <v>2</v>
      </c>
      <c r="J65" s="64"/>
      <c r="K65" s="23">
        <v>2</v>
      </c>
      <c r="L65" s="23">
        <v>2</v>
      </c>
      <c r="M65" s="23">
        <v>2</v>
      </c>
      <c r="N65" s="18"/>
      <c r="O65" s="23">
        <v>2</v>
      </c>
      <c r="P65" s="23">
        <v>2</v>
      </c>
      <c r="Q65" s="64">
        <v>2</v>
      </c>
      <c r="R65" s="23">
        <v>2</v>
      </c>
      <c r="S65" s="23">
        <v>2</v>
      </c>
      <c r="T65" s="23">
        <v>2</v>
      </c>
      <c r="U65" s="70"/>
      <c r="V65" s="23">
        <v>2</v>
      </c>
      <c r="W65" s="65">
        <v>2</v>
      </c>
      <c r="X65" s="64">
        <v>2</v>
      </c>
      <c r="Y65" s="23">
        <v>2</v>
      </c>
      <c r="Z65" s="23">
        <v>2</v>
      </c>
      <c r="AA65" s="23">
        <v>1.75</v>
      </c>
      <c r="AB65" s="18"/>
      <c r="AC65" s="23">
        <v>2</v>
      </c>
      <c r="AD65" s="23"/>
      <c r="AE65" s="64">
        <v>2</v>
      </c>
      <c r="AF65" s="23">
        <v>2</v>
      </c>
      <c r="AG65" s="23">
        <v>2</v>
      </c>
      <c r="AH65" s="23">
        <v>1.25</v>
      </c>
      <c r="AI65" s="18"/>
      <c r="AJ65" s="65">
        <v>2</v>
      </c>
      <c r="AK65" s="65"/>
      <c r="AL65" s="65"/>
      <c r="AM65" s="13">
        <f t="shared" si="0"/>
        <v>43</v>
      </c>
      <c r="AN65" s="33">
        <v>0</v>
      </c>
      <c r="AO65" s="14">
        <v>0</v>
      </c>
      <c r="AP65" s="60"/>
      <c r="AQ65" s="60"/>
      <c r="AR65" s="60"/>
      <c r="AS65" s="58"/>
    </row>
    <row r="66" spans="1:45" ht="15.75">
      <c r="A66" s="73"/>
      <c r="B66" s="21"/>
      <c r="C66" s="24"/>
      <c r="D66" s="24"/>
      <c r="E66" s="32"/>
      <c r="F66" s="24"/>
      <c r="G66" s="24"/>
      <c r="H66" s="23"/>
      <c r="I66" s="23"/>
      <c r="J66" s="64"/>
      <c r="K66" s="23"/>
      <c r="L66" s="23"/>
      <c r="M66" s="23"/>
      <c r="N66" s="18"/>
      <c r="O66" s="23"/>
      <c r="P66" s="23"/>
      <c r="Q66" s="64"/>
      <c r="R66" s="23"/>
      <c r="S66" s="23"/>
      <c r="T66" s="23"/>
      <c r="U66" s="70"/>
      <c r="V66" s="23"/>
      <c r="W66" s="65"/>
      <c r="X66" s="64"/>
      <c r="Y66" s="23"/>
      <c r="Z66" s="23"/>
      <c r="AA66" s="23"/>
      <c r="AB66" s="18"/>
      <c r="AC66" s="23"/>
      <c r="AD66" s="23"/>
      <c r="AE66" s="64"/>
      <c r="AF66" s="23"/>
      <c r="AG66" s="23"/>
      <c r="AH66" s="23"/>
      <c r="AI66" s="18"/>
      <c r="AJ66" s="65"/>
      <c r="AK66" s="65"/>
      <c r="AL66" s="65"/>
      <c r="AM66" s="16">
        <f t="shared" si="0"/>
        <v>0</v>
      </c>
      <c r="AN66" s="33">
        <v>0</v>
      </c>
      <c r="AO66" s="14">
        <v>0</v>
      </c>
      <c r="AP66" s="58"/>
      <c r="AQ66" s="57"/>
      <c r="AR66" s="58"/>
      <c r="AS66" s="58"/>
    </row>
    <row r="67" spans="1:45" ht="15.75">
      <c r="A67" s="72">
        <v>32</v>
      </c>
      <c r="B67" s="21" t="s">
        <v>132</v>
      </c>
      <c r="C67" s="21" t="s">
        <v>36</v>
      </c>
      <c r="D67" s="21" t="s">
        <v>37</v>
      </c>
      <c r="E67" s="32">
        <f>VLOOKUP(B67,[1]Sheet1!$B$5:$I$226,7,0)</f>
        <v>41436</v>
      </c>
      <c r="F67" s="21" t="s">
        <v>133</v>
      </c>
      <c r="G67" s="22" t="s">
        <v>134</v>
      </c>
      <c r="H67" s="23">
        <v>0.25</v>
      </c>
      <c r="I67" s="23">
        <v>0.25</v>
      </c>
      <c r="J67" s="64">
        <v>0.25</v>
      </c>
      <c r="K67" s="23"/>
      <c r="L67" s="23">
        <v>0.25</v>
      </c>
      <c r="M67" s="23">
        <v>0.25</v>
      </c>
      <c r="N67" s="18">
        <v>0.25</v>
      </c>
      <c r="O67" s="23">
        <v>0.25</v>
      </c>
      <c r="P67" s="23">
        <v>0.25</v>
      </c>
      <c r="Q67" s="64">
        <v>0.25</v>
      </c>
      <c r="R67" s="23"/>
      <c r="S67" s="23">
        <v>0.25</v>
      </c>
      <c r="T67" s="23">
        <v>0.25</v>
      </c>
      <c r="U67" s="70">
        <v>0.25</v>
      </c>
      <c r="V67" s="23">
        <v>0.25</v>
      </c>
      <c r="W67" s="65">
        <v>0.25</v>
      </c>
      <c r="X67" s="64">
        <v>0.25</v>
      </c>
      <c r="Y67" s="23"/>
      <c r="Z67" s="23">
        <v>0.25</v>
      </c>
      <c r="AA67" s="23">
        <v>0.25</v>
      </c>
      <c r="AB67" s="18">
        <v>0.25</v>
      </c>
      <c r="AC67" s="23">
        <v>0.25</v>
      </c>
      <c r="AD67" s="23">
        <v>0.25</v>
      </c>
      <c r="AE67" s="64"/>
      <c r="AF67" s="23"/>
      <c r="AG67" s="23"/>
      <c r="AH67" s="23"/>
      <c r="AI67" s="18"/>
      <c r="AJ67" s="65">
        <v>0.25</v>
      </c>
      <c r="AK67" s="65"/>
      <c r="AL67" s="65"/>
      <c r="AM67" s="13">
        <f t="shared" si="0"/>
        <v>5.25</v>
      </c>
      <c r="AN67" s="33">
        <v>0</v>
      </c>
      <c r="AO67" s="14">
        <v>0</v>
      </c>
      <c r="AP67" s="60"/>
      <c r="AQ67" s="60"/>
      <c r="AR67" s="60"/>
      <c r="AS67" s="58"/>
    </row>
    <row r="68" spans="1:45" ht="15.75">
      <c r="A68" s="73"/>
      <c r="B68" s="21"/>
      <c r="C68" s="24"/>
      <c r="D68" s="24"/>
      <c r="E68" s="32"/>
      <c r="F68" s="24"/>
      <c r="G68" s="24"/>
      <c r="H68" s="23">
        <v>1.75</v>
      </c>
      <c r="I68" s="23">
        <v>1.75</v>
      </c>
      <c r="J68" s="64">
        <v>1.75</v>
      </c>
      <c r="K68" s="23"/>
      <c r="L68" s="23">
        <v>1.75</v>
      </c>
      <c r="M68" s="23">
        <v>1.75</v>
      </c>
      <c r="N68" s="18">
        <v>1.75</v>
      </c>
      <c r="O68" s="23">
        <v>1.75</v>
      </c>
      <c r="P68" s="23">
        <v>1.75</v>
      </c>
      <c r="Q68" s="64">
        <v>1.75</v>
      </c>
      <c r="R68" s="23"/>
      <c r="S68" s="23">
        <v>1.75</v>
      </c>
      <c r="T68" s="23">
        <v>1.75</v>
      </c>
      <c r="U68" s="70">
        <v>1.75</v>
      </c>
      <c r="V68" s="23">
        <v>1.75</v>
      </c>
      <c r="W68" s="65">
        <v>1.75</v>
      </c>
      <c r="X68" s="64">
        <v>1.75</v>
      </c>
      <c r="Y68" s="23"/>
      <c r="Z68" s="23">
        <v>1.75</v>
      </c>
      <c r="AA68" s="23">
        <v>1.75</v>
      </c>
      <c r="AB68" s="18">
        <v>1.75</v>
      </c>
      <c r="AC68" s="23">
        <v>1.75</v>
      </c>
      <c r="AD68" s="23">
        <v>1.75</v>
      </c>
      <c r="AE68" s="64">
        <v>1.5</v>
      </c>
      <c r="AF68" s="23"/>
      <c r="AG68" s="23">
        <v>1.5</v>
      </c>
      <c r="AH68" s="23"/>
      <c r="AI68" s="18">
        <v>1.5</v>
      </c>
      <c r="AJ68" s="65">
        <v>1.75</v>
      </c>
      <c r="AK68" s="65"/>
      <c r="AL68" s="65"/>
      <c r="AM68" s="16">
        <f t="shared" si="0"/>
        <v>41.25</v>
      </c>
      <c r="AN68" s="33">
        <v>0</v>
      </c>
      <c r="AO68" s="14">
        <v>0</v>
      </c>
      <c r="AP68" s="58"/>
      <c r="AQ68" s="57"/>
      <c r="AR68" s="58"/>
      <c r="AS68" s="58"/>
    </row>
    <row r="69" spans="1:45" ht="15.75">
      <c r="A69" s="72">
        <v>33</v>
      </c>
      <c r="B69" s="21" t="s">
        <v>135</v>
      </c>
      <c r="C69" s="21" t="s">
        <v>36</v>
      </c>
      <c r="D69" s="21" t="s">
        <v>37</v>
      </c>
      <c r="E69" s="32">
        <f>VLOOKUP(B69,[1]Sheet1!$B$5:$I$226,7,0)</f>
        <v>41446</v>
      </c>
      <c r="F69" s="21" t="s">
        <v>136</v>
      </c>
      <c r="G69" s="22" t="s">
        <v>137</v>
      </c>
      <c r="H69" s="23"/>
      <c r="I69" s="23"/>
      <c r="J69" s="64"/>
      <c r="K69" s="23"/>
      <c r="L69" s="23"/>
      <c r="M69" s="23"/>
      <c r="N69" s="18"/>
      <c r="O69" s="23"/>
      <c r="P69" s="23"/>
      <c r="Q69" s="64"/>
      <c r="R69" s="23"/>
      <c r="S69" s="23"/>
      <c r="T69" s="23"/>
      <c r="U69" s="70"/>
      <c r="V69" s="23"/>
      <c r="W69" s="65"/>
      <c r="X69" s="64"/>
      <c r="Y69" s="23"/>
      <c r="Z69" s="23"/>
      <c r="AA69" s="23"/>
      <c r="AB69" s="18"/>
      <c r="AC69" s="23"/>
      <c r="AD69" s="23"/>
      <c r="AE69" s="64"/>
      <c r="AF69" s="23"/>
      <c r="AG69" s="23"/>
      <c r="AH69" s="23"/>
      <c r="AI69" s="18"/>
      <c r="AJ69" s="65"/>
      <c r="AK69" s="65"/>
      <c r="AL69" s="65"/>
      <c r="AM69" s="13">
        <f t="shared" ref="AM69:AM132" si="1">+SUM(H69:AL69)-AN69-AO69</f>
        <v>0</v>
      </c>
      <c r="AN69" s="33">
        <v>0</v>
      </c>
      <c r="AO69" s="14">
        <v>0</v>
      </c>
      <c r="AP69" s="60"/>
      <c r="AQ69" s="60"/>
      <c r="AR69" s="60"/>
      <c r="AS69" s="58"/>
    </row>
    <row r="70" spans="1:45" ht="15.75">
      <c r="A70" s="73"/>
      <c r="B70" s="21"/>
      <c r="C70" s="24"/>
      <c r="D70" s="24"/>
      <c r="E70" s="32"/>
      <c r="F70" s="24"/>
      <c r="G70" s="24"/>
      <c r="H70" s="23"/>
      <c r="I70" s="23"/>
      <c r="J70" s="64"/>
      <c r="K70" s="23"/>
      <c r="L70" s="23"/>
      <c r="M70" s="23"/>
      <c r="N70" s="18"/>
      <c r="O70" s="23"/>
      <c r="P70" s="23"/>
      <c r="Q70" s="64"/>
      <c r="R70" s="23"/>
      <c r="S70" s="23"/>
      <c r="T70" s="23"/>
      <c r="U70" s="70"/>
      <c r="V70" s="23"/>
      <c r="W70" s="65"/>
      <c r="X70" s="64"/>
      <c r="Y70" s="23"/>
      <c r="Z70" s="23"/>
      <c r="AA70" s="23"/>
      <c r="AB70" s="18"/>
      <c r="AC70" s="23"/>
      <c r="AD70" s="23"/>
      <c r="AE70" s="64"/>
      <c r="AF70" s="23"/>
      <c r="AG70" s="23"/>
      <c r="AH70" s="23"/>
      <c r="AI70" s="18"/>
      <c r="AJ70" s="65"/>
      <c r="AK70" s="65"/>
      <c r="AL70" s="65"/>
      <c r="AM70" s="16">
        <f t="shared" si="1"/>
        <v>0</v>
      </c>
      <c r="AN70" s="33">
        <v>0</v>
      </c>
      <c r="AO70" s="14">
        <v>0</v>
      </c>
      <c r="AP70" s="58"/>
      <c r="AQ70" s="57"/>
      <c r="AR70" s="58"/>
      <c r="AS70" s="58"/>
    </row>
    <row r="71" spans="1:45" ht="15.75">
      <c r="A71" s="72">
        <v>34</v>
      </c>
      <c r="B71" s="21" t="s">
        <v>138</v>
      </c>
      <c r="C71" s="21" t="s">
        <v>36</v>
      </c>
      <c r="D71" s="21" t="s">
        <v>37</v>
      </c>
      <c r="E71" s="32">
        <f>VLOOKUP(B71,[1]Sheet1!$B$5:$I$226,7,0)</f>
        <v>41451</v>
      </c>
      <c r="F71" s="21" t="s">
        <v>139</v>
      </c>
      <c r="G71" s="22" t="s">
        <v>140</v>
      </c>
      <c r="H71" s="23"/>
      <c r="I71" s="23">
        <v>2</v>
      </c>
      <c r="J71" s="64">
        <v>2</v>
      </c>
      <c r="K71" s="23">
        <v>2</v>
      </c>
      <c r="L71" s="23">
        <v>2</v>
      </c>
      <c r="M71" s="23">
        <v>2</v>
      </c>
      <c r="N71" s="18"/>
      <c r="O71" s="23">
        <v>2</v>
      </c>
      <c r="P71" s="23">
        <v>2</v>
      </c>
      <c r="Q71" s="64">
        <v>2</v>
      </c>
      <c r="R71" s="23">
        <v>1</v>
      </c>
      <c r="S71" s="23">
        <v>2</v>
      </c>
      <c r="T71" s="23">
        <v>2</v>
      </c>
      <c r="U71" s="70"/>
      <c r="V71" s="23">
        <v>2</v>
      </c>
      <c r="W71" s="65">
        <v>2</v>
      </c>
      <c r="X71" s="64">
        <v>2</v>
      </c>
      <c r="Y71" s="23"/>
      <c r="Z71" s="23">
        <v>2</v>
      </c>
      <c r="AA71" s="23">
        <v>2</v>
      </c>
      <c r="AB71" s="18"/>
      <c r="AC71" s="23">
        <v>2</v>
      </c>
      <c r="AD71" s="23">
        <v>2</v>
      </c>
      <c r="AE71" s="64">
        <v>2</v>
      </c>
      <c r="AF71" s="23">
        <v>1.5</v>
      </c>
      <c r="AG71" s="23">
        <v>1.5</v>
      </c>
      <c r="AH71" s="23">
        <v>1.75</v>
      </c>
      <c r="AI71" s="18"/>
      <c r="AJ71" s="65">
        <v>1.5</v>
      </c>
      <c r="AK71" s="65"/>
      <c r="AL71" s="65"/>
      <c r="AM71" s="13">
        <f t="shared" si="1"/>
        <v>43.25</v>
      </c>
      <c r="AN71" s="33">
        <v>0</v>
      </c>
      <c r="AO71" s="14">
        <v>0</v>
      </c>
      <c r="AP71" s="60"/>
      <c r="AQ71" s="60"/>
      <c r="AR71" s="60"/>
      <c r="AS71" s="58"/>
    </row>
    <row r="72" spans="1:45" ht="15.75">
      <c r="A72" s="73"/>
      <c r="B72" s="21"/>
      <c r="C72" s="24"/>
      <c r="D72" s="24"/>
      <c r="E72" s="32"/>
      <c r="F72" s="24"/>
      <c r="G72" s="24"/>
      <c r="H72" s="23"/>
      <c r="I72" s="23"/>
      <c r="J72" s="64"/>
      <c r="K72" s="23"/>
      <c r="L72" s="23"/>
      <c r="M72" s="23"/>
      <c r="N72" s="18"/>
      <c r="O72" s="23"/>
      <c r="P72" s="23"/>
      <c r="Q72" s="64"/>
      <c r="R72" s="23"/>
      <c r="S72" s="23"/>
      <c r="T72" s="23"/>
      <c r="U72" s="70"/>
      <c r="V72" s="23"/>
      <c r="W72" s="65"/>
      <c r="X72" s="64"/>
      <c r="Y72" s="23"/>
      <c r="Z72" s="23"/>
      <c r="AA72" s="23"/>
      <c r="AB72" s="18"/>
      <c r="AC72" s="23"/>
      <c r="AD72" s="23"/>
      <c r="AE72" s="64"/>
      <c r="AF72" s="23"/>
      <c r="AG72" s="23"/>
      <c r="AH72" s="23"/>
      <c r="AI72" s="18"/>
      <c r="AJ72" s="65"/>
      <c r="AK72" s="65"/>
      <c r="AL72" s="65"/>
      <c r="AM72" s="16">
        <f t="shared" si="1"/>
        <v>0</v>
      </c>
      <c r="AN72" s="33">
        <v>0</v>
      </c>
      <c r="AO72" s="14">
        <v>0</v>
      </c>
      <c r="AP72" s="58"/>
      <c r="AQ72" s="57"/>
      <c r="AR72" s="58"/>
      <c r="AS72" s="58"/>
    </row>
    <row r="73" spans="1:45" ht="15.75">
      <c r="A73" s="72">
        <v>35</v>
      </c>
      <c r="B73" s="21" t="s">
        <v>141</v>
      </c>
      <c r="C73" s="21" t="s">
        <v>36</v>
      </c>
      <c r="D73" s="21" t="s">
        <v>37</v>
      </c>
      <c r="E73" s="32">
        <f>VLOOKUP(B73,[1]Sheet1!$B$5:$I$226,7,0)</f>
        <v>41479</v>
      </c>
      <c r="F73" s="21" t="s">
        <v>142</v>
      </c>
      <c r="G73" s="22" t="s">
        <v>143</v>
      </c>
      <c r="H73" s="23">
        <v>1.5</v>
      </c>
      <c r="I73" s="23">
        <v>1.5</v>
      </c>
      <c r="J73" s="64">
        <v>1.5</v>
      </c>
      <c r="K73" s="23">
        <v>1.5</v>
      </c>
      <c r="L73" s="23"/>
      <c r="M73" s="23">
        <v>1.5</v>
      </c>
      <c r="N73" s="18">
        <v>1.5</v>
      </c>
      <c r="O73" s="23">
        <v>1.5</v>
      </c>
      <c r="P73" s="23">
        <v>1.5</v>
      </c>
      <c r="Q73" s="64">
        <v>1.5</v>
      </c>
      <c r="R73" s="23">
        <v>1.5</v>
      </c>
      <c r="S73" s="23"/>
      <c r="T73" s="23">
        <v>2</v>
      </c>
      <c r="U73" s="70">
        <v>2</v>
      </c>
      <c r="V73" s="23">
        <v>2</v>
      </c>
      <c r="W73" s="65">
        <v>1.75</v>
      </c>
      <c r="X73" s="64">
        <v>2</v>
      </c>
      <c r="Y73" s="23"/>
      <c r="Z73" s="23"/>
      <c r="AA73" s="23"/>
      <c r="AB73" s="18">
        <v>2</v>
      </c>
      <c r="AC73" s="23">
        <v>2</v>
      </c>
      <c r="AD73" s="23">
        <v>2</v>
      </c>
      <c r="AE73" s="64">
        <v>2</v>
      </c>
      <c r="AF73" s="23">
        <v>2</v>
      </c>
      <c r="AG73" s="23"/>
      <c r="AH73" s="23">
        <v>2</v>
      </c>
      <c r="AI73" s="18">
        <v>2</v>
      </c>
      <c r="AJ73" s="65">
        <v>2</v>
      </c>
      <c r="AK73" s="65"/>
      <c r="AL73" s="65"/>
      <c r="AM73" s="13">
        <f t="shared" si="1"/>
        <v>40.75</v>
      </c>
      <c r="AN73" s="33">
        <v>0</v>
      </c>
      <c r="AO73" s="14">
        <v>0</v>
      </c>
      <c r="AP73" s="60"/>
      <c r="AQ73" s="60"/>
      <c r="AR73" s="60"/>
      <c r="AS73" s="58"/>
    </row>
    <row r="74" spans="1:45" ht="15.75">
      <c r="A74" s="73"/>
      <c r="B74" s="21"/>
      <c r="C74" s="24"/>
      <c r="D74" s="24"/>
      <c r="E74" s="32"/>
      <c r="F74" s="24"/>
      <c r="G74" s="24"/>
      <c r="H74" s="23"/>
      <c r="I74" s="23"/>
      <c r="J74" s="64"/>
      <c r="K74" s="23"/>
      <c r="L74" s="23"/>
      <c r="M74" s="23"/>
      <c r="N74" s="18"/>
      <c r="O74" s="23"/>
      <c r="P74" s="23"/>
      <c r="Q74" s="64"/>
      <c r="R74" s="23"/>
      <c r="S74" s="23"/>
      <c r="T74" s="23"/>
      <c r="U74" s="70"/>
      <c r="V74" s="23"/>
      <c r="W74" s="65"/>
      <c r="X74" s="64"/>
      <c r="Y74" s="23"/>
      <c r="Z74" s="23"/>
      <c r="AA74" s="23"/>
      <c r="AB74" s="18"/>
      <c r="AC74" s="23"/>
      <c r="AD74" s="23"/>
      <c r="AE74" s="64"/>
      <c r="AF74" s="23"/>
      <c r="AG74" s="23"/>
      <c r="AH74" s="23"/>
      <c r="AI74" s="18"/>
      <c r="AJ74" s="65"/>
      <c r="AK74" s="65"/>
      <c r="AL74" s="65"/>
      <c r="AM74" s="16">
        <f t="shared" si="1"/>
        <v>0</v>
      </c>
      <c r="AN74" s="33">
        <v>0</v>
      </c>
      <c r="AO74" s="14">
        <v>0</v>
      </c>
      <c r="AP74" s="58"/>
      <c r="AQ74" s="57"/>
      <c r="AR74" s="58"/>
      <c r="AS74" s="58"/>
    </row>
    <row r="75" spans="1:45" ht="15.75">
      <c r="A75" s="72">
        <v>36</v>
      </c>
      <c r="B75" s="40" t="s">
        <v>144</v>
      </c>
      <c r="C75" s="21" t="s">
        <v>36</v>
      </c>
      <c r="D75" s="21" t="s">
        <v>37</v>
      </c>
      <c r="E75" s="32">
        <f>VLOOKUP(B75,[1]Sheet1!$B$5:$I$226,7,0)</f>
        <v>41495</v>
      </c>
      <c r="F75" s="21" t="s">
        <v>145</v>
      </c>
      <c r="G75" s="22" t="s">
        <v>146</v>
      </c>
      <c r="H75" s="23"/>
      <c r="I75" s="23">
        <v>2</v>
      </c>
      <c r="J75" s="64">
        <v>2</v>
      </c>
      <c r="K75" s="23">
        <v>2</v>
      </c>
      <c r="L75" s="23">
        <v>2</v>
      </c>
      <c r="M75" s="23">
        <v>2</v>
      </c>
      <c r="N75" s="18">
        <v>2</v>
      </c>
      <c r="O75" s="23"/>
      <c r="P75" s="23"/>
      <c r="Q75" s="64"/>
      <c r="R75" s="23">
        <v>2</v>
      </c>
      <c r="S75" s="23">
        <v>2</v>
      </c>
      <c r="T75" s="23">
        <v>2</v>
      </c>
      <c r="U75" s="70">
        <v>1</v>
      </c>
      <c r="V75" s="23"/>
      <c r="W75" s="65"/>
      <c r="X75" s="64">
        <v>2</v>
      </c>
      <c r="Y75" s="23">
        <v>2</v>
      </c>
      <c r="Z75" s="23">
        <v>2</v>
      </c>
      <c r="AA75" s="23">
        <v>2</v>
      </c>
      <c r="AB75" s="18">
        <v>2</v>
      </c>
      <c r="AC75" s="23"/>
      <c r="AD75" s="23"/>
      <c r="AE75" s="64">
        <v>2</v>
      </c>
      <c r="AF75" s="23">
        <v>2</v>
      </c>
      <c r="AG75" s="23">
        <v>2</v>
      </c>
      <c r="AH75" s="23">
        <v>2</v>
      </c>
      <c r="AI75" s="18">
        <v>2</v>
      </c>
      <c r="AJ75" s="65"/>
      <c r="AK75" s="65"/>
      <c r="AL75" s="65"/>
      <c r="AM75" s="13">
        <f t="shared" si="1"/>
        <v>39</v>
      </c>
      <c r="AN75" s="33">
        <v>0</v>
      </c>
      <c r="AO75" s="14">
        <v>0</v>
      </c>
      <c r="AP75" s="60"/>
      <c r="AQ75" s="60"/>
      <c r="AR75" s="60"/>
      <c r="AS75" s="58"/>
    </row>
    <row r="76" spans="1:45" ht="15.75">
      <c r="A76" s="73"/>
      <c r="B76" s="21"/>
      <c r="C76" s="24"/>
      <c r="D76" s="24"/>
      <c r="E76" s="32"/>
      <c r="F76" s="24"/>
      <c r="G76" s="24"/>
      <c r="H76" s="23"/>
      <c r="I76" s="23"/>
      <c r="J76" s="64"/>
      <c r="K76" s="23"/>
      <c r="L76" s="23"/>
      <c r="M76" s="23"/>
      <c r="N76" s="18"/>
      <c r="O76" s="23"/>
      <c r="P76" s="23"/>
      <c r="Q76" s="64"/>
      <c r="R76" s="23"/>
      <c r="S76" s="23"/>
      <c r="T76" s="23"/>
      <c r="U76" s="70"/>
      <c r="V76" s="23"/>
      <c r="W76" s="65"/>
      <c r="X76" s="64"/>
      <c r="Y76" s="23"/>
      <c r="Z76" s="23"/>
      <c r="AA76" s="23"/>
      <c r="AB76" s="18"/>
      <c r="AC76" s="23"/>
      <c r="AD76" s="23"/>
      <c r="AE76" s="64"/>
      <c r="AF76" s="23"/>
      <c r="AG76" s="23"/>
      <c r="AH76" s="23"/>
      <c r="AI76" s="18"/>
      <c r="AJ76" s="65"/>
      <c r="AK76" s="65"/>
      <c r="AL76" s="65"/>
      <c r="AM76" s="16">
        <f t="shared" si="1"/>
        <v>0</v>
      </c>
      <c r="AN76" s="33">
        <v>0</v>
      </c>
      <c r="AO76" s="14">
        <v>0</v>
      </c>
      <c r="AP76" s="58"/>
      <c r="AQ76" s="57"/>
      <c r="AR76" s="58"/>
      <c r="AS76" s="58"/>
    </row>
    <row r="77" spans="1:45" ht="15.75">
      <c r="A77" s="72">
        <v>37</v>
      </c>
      <c r="B77" s="21" t="s">
        <v>147</v>
      </c>
      <c r="C77" s="21" t="s">
        <v>36</v>
      </c>
      <c r="D77" s="21" t="s">
        <v>37</v>
      </c>
      <c r="E77" s="32">
        <f>VLOOKUP(B77,[1]Sheet1!$B$5:$I$226,7,0)</f>
        <v>41495</v>
      </c>
      <c r="F77" s="21" t="s">
        <v>148</v>
      </c>
      <c r="G77" s="22" t="s">
        <v>149</v>
      </c>
      <c r="H77" s="23"/>
      <c r="I77" s="23">
        <v>0.25</v>
      </c>
      <c r="J77" s="64">
        <v>0.25</v>
      </c>
      <c r="K77" s="23"/>
      <c r="L77" s="23">
        <v>0.25</v>
      </c>
      <c r="M77" s="23"/>
      <c r="N77" s="18">
        <v>0.25</v>
      </c>
      <c r="O77" s="23">
        <v>0.25</v>
      </c>
      <c r="P77" s="23">
        <v>0.25</v>
      </c>
      <c r="Q77" s="64"/>
      <c r="R77" s="23"/>
      <c r="S77" s="23">
        <v>0.25</v>
      </c>
      <c r="T77" s="23">
        <v>0.25</v>
      </c>
      <c r="U77" s="70">
        <v>0.25</v>
      </c>
      <c r="V77" s="23"/>
      <c r="W77" s="65"/>
      <c r="X77" s="64"/>
      <c r="Y77" s="23"/>
      <c r="Z77" s="23">
        <v>0.25</v>
      </c>
      <c r="AA77" s="23">
        <v>0.25</v>
      </c>
      <c r="AB77" s="18">
        <v>0.25</v>
      </c>
      <c r="AC77" s="23">
        <v>0.25</v>
      </c>
      <c r="AD77" s="23">
        <v>0.25</v>
      </c>
      <c r="AE77" s="64">
        <v>0.25</v>
      </c>
      <c r="AF77" s="23"/>
      <c r="AG77" s="23">
        <v>0.25</v>
      </c>
      <c r="AH77" s="23"/>
      <c r="AI77" s="18">
        <v>0.25</v>
      </c>
      <c r="AJ77" s="65">
        <v>0.25</v>
      </c>
      <c r="AK77" s="65"/>
      <c r="AL77" s="65"/>
      <c r="AM77" s="13">
        <f t="shared" si="1"/>
        <v>4.5</v>
      </c>
      <c r="AN77" s="33">
        <v>0</v>
      </c>
      <c r="AO77" s="14">
        <v>0</v>
      </c>
      <c r="AP77" s="60"/>
      <c r="AQ77" s="60"/>
      <c r="AR77" s="60"/>
      <c r="AS77" s="58"/>
    </row>
    <row r="78" spans="1:45" ht="15.75">
      <c r="A78" s="73"/>
      <c r="B78" s="21"/>
      <c r="C78" s="24"/>
      <c r="D78" s="24"/>
      <c r="E78" s="32"/>
      <c r="F78" s="24"/>
      <c r="G78" s="24"/>
      <c r="H78" s="23">
        <v>1.5</v>
      </c>
      <c r="I78" s="23">
        <v>1.75</v>
      </c>
      <c r="J78" s="64">
        <v>1.75</v>
      </c>
      <c r="K78" s="23"/>
      <c r="L78" s="23">
        <v>1.75</v>
      </c>
      <c r="M78" s="23"/>
      <c r="N78" s="18">
        <v>1.75</v>
      </c>
      <c r="O78" s="23">
        <v>1.75</v>
      </c>
      <c r="P78" s="23">
        <v>1.75</v>
      </c>
      <c r="Q78" s="64">
        <v>1.25</v>
      </c>
      <c r="R78" s="23"/>
      <c r="S78" s="23">
        <v>1.75</v>
      </c>
      <c r="T78" s="23">
        <v>1.75</v>
      </c>
      <c r="U78" s="70">
        <v>1.75</v>
      </c>
      <c r="V78" s="23">
        <v>1.5</v>
      </c>
      <c r="W78" s="65">
        <v>1.75</v>
      </c>
      <c r="X78" s="64">
        <v>1</v>
      </c>
      <c r="Y78" s="23"/>
      <c r="Z78" s="23">
        <v>1.75</v>
      </c>
      <c r="AA78" s="23">
        <v>1.75</v>
      </c>
      <c r="AB78" s="18">
        <v>1.75</v>
      </c>
      <c r="AC78" s="23">
        <v>1.75</v>
      </c>
      <c r="AD78" s="23">
        <v>1.75</v>
      </c>
      <c r="AE78" s="64">
        <v>1.75</v>
      </c>
      <c r="AF78" s="23"/>
      <c r="AG78" s="23">
        <v>1.75</v>
      </c>
      <c r="AH78" s="23">
        <v>1</v>
      </c>
      <c r="AI78" s="18">
        <v>1.75</v>
      </c>
      <c r="AJ78" s="65">
        <v>1.75</v>
      </c>
      <c r="AK78" s="65"/>
      <c r="AL78" s="65"/>
      <c r="AM78" s="16">
        <f t="shared" si="1"/>
        <v>39.5</v>
      </c>
      <c r="AN78" s="33">
        <v>0</v>
      </c>
      <c r="AO78" s="14">
        <v>0</v>
      </c>
      <c r="AP78" s="58"/>
      <c r="AQ78" s="57"/>
      <c r="AR78" s="58"/>
      <c r="AS78" s="58"/>
    </row>
    <row r="79" spans="1:45" ht="15.75">
      <c r="A79" s="72">
        <v>38</v>
      </c>
      <c r="B79" s="21" t="s">
        <v>150</v>
      </c>
      <c r="C79" s="21" t="s">
        <v>36</v>
      </c>
      <c r="D79" s="21" t="s">
        <v>37</v>
      </c>
      <c r="E79" s="32" t="str">
        <f>VLOOKUP(B79,[1]Sheet1!$B$5:$I$226,7,0)</f>
        <v>2013/08/14</v>
      </c>
      <c r="F79" s="21" t="s">
        <v>151</v>
      </c>
      <c r="G79" s="22" t="s">
        <v>152</v>
      </c>
      <c r="H79" s="23">
        <v>1.5</v>
      </c>
      <c r="I79" s="23"/>
      <c r="J79" s="64"/>
      <c r="K79" s="23"/>
      <c r="L79" s="23"/>
      <c r="M79" s="23"/>
      <c r="N79" s="18"/>
      <c r="O79" s="23"/>
      <c r="P79" s="23"/>
      <c r="Q79" s="64"/>
      <c r="R79" s="23"/>
      <c r="S79" s="23"/>
      <c r="T79" s="23"/>
      <c r="U79" s="70"/>
      <c r="V79" s="23"/>
      <c r="W79" s="65"/>
      <c r="X79" s="64"/>
      <c r="Y79" s="23"/>
      <c r="Z79" s="23"/>
      <c r="AA79" s="23"/>
      <c r="AB79" s="18"/>
      <c r="AC79" s="23"/>
      <c r="AD79" s="23"/>
      <c r="AE79" s="64"/>
      <c r="AF79" s="23"/>
      <c r="AG79" s="23"/>
      <c r="AH79" s="23"/>
      <c r="AI79" s="18"/>
      <c r="AJ79" s="65"/>
      <c r="AK79" s="65"/>
      <c r="AL79" s="65"/>
      <c r="AM79" s="13">
        <f t="shared" si="1"/>
        <v>1.5</v>
      </c>
      <c r="AN79" s="33">
        <v>0</v>
      </c>
      <c r="AO79" s="14">
        <v>0</v>
      </c>
      <c r="AP79" s="60"/>
      <c r="AQ79" s="60"/>
      <c r="AR79" s="60"/>
      <c r="AS79" s="58"/>
    </row>
    <row r="80" spans="1:45" ht="15.75">
      <c r="A80" s="73"/>
      <c r="B80" s="21"/>
      <c r="C80" s="24"/>
      <c r="D80" s="24"/>
      <c r="E80" s="32"/>
      <c r="F80" s="24"/>
      <c r="G80" s="24"/>
      <c r="H80" s="23"/>
      <c r="I80" s="23"/>
      <c r="J80" s="64"/>
      <c r="K80" s="23"/>
      <c r="L80" s="23"/>
      <c r="M80" s="23"/>
      <c r="N80" s="18"/>
      <c r="O80" s="23"/>
      <c r="P80" s="23"/>
      <c r="Q80" s="64"/>
      <c r="R80" s="23"/>
      <c r="S80" s="23"/>
      <c r="T80" s="23"/>
      <c r="U80" s="70"/>
      <c r="V80" s="23"/>
      <c r="W80" s="65"/>
      <c r="X80" s="64"/>
      <c r="Y80" s="23"/>
      <c r="Z80" s="23"/>
      <c r="AA80" s="23"/>
      <c r="AB80" s="18"/>
      <c r="AC80" s="23"/>
      <c r="AD80" s="23"/>
      <c r="AE80" s="64"/>
      <c r="AF80" s="23"/>
      <c r="AG80" s="23"/>
      <c r="AH80" s="23"/>
      <c r="AI80" s="18"/>
      <c r="AJ80" s="65"/>
      <c r="AK80" s="65"/>
      <c r="AL80" s="65"/>
      <c r="AM80" s="16">
        <f t="shared" si="1"/>
        <v>0</v>
      </c>
      <c r="AN80" s="33">
        <v>0</v>
      </c>
      <c r="AO80" s="14">
        <v>0</v>
      </c>
      <c r="AP80" s="58"/>
      <c r="AQ80" s="57"/>
      <c r="AR80" s="58"/>
      <c r="AS80" s="58"/>
    </row>
    <row r="81" spans="1:45" ht="15.75">
      <c r="A81" s="72">
        <v>39</v>
      </c>
      <c r="B81" s="21" t="s">
        <v>153</v>
      </c>
      <c r="C81" s="21" t="s">
        <v>36</v>
      </c>
      <c r="D81" s="21" t="s">
        <v>37</v>
      </c>
      <c r="E81" s="32" t="str">
        <f>VLOOKUP(B81,[1]Sheet1!$B$5:$I$226,7,0)</f>
        <v>2013/09/23</v>
      </c>
      <c r="F81" s="21" t="s">
        <v>154</v>
      </c>
      <c r="G81" s="22" t="s">
        <v>155</v>
      </c>
      <c r="H81" s="23"/>
      <c r="I81" s="23"/>
      <c r="J81" s="64"/>
      <c r="K81" s="23"/>
      <c r="L81" s="23"/>
      <c r="M81" s="23"/>
      <c r="N81" s="18"/>
      <c r="O81" s="23"/>
      <c r="P81" s="23"/>
      <c r="Q81" s="64"/>
      <c r="R81" s="23"/>
      <c r="S81" s="23">
        <v>2</v>
      </c>
      <c r="T81" s="23"/>
      <c r="U81" s="70"/>
      <c r="V81" s="23">
        <v>1.5</v>
      </c>
      <c r="W81" s="65"/>
      <c r="X81" s="64"/>
      <c r="Y81" s="23">
        <v>2</v>
      </c>
      <c r="Z81" s="23">
        <v>2</v>
      </c>
      <c r="AA81" s="23"/>
      <c r="AB81" s="18"/>
      <c r="AC81" s="23">
        <v>2</v>
      </c>
      <c r="AD81" s="23"/>
      <c r="AE81" s="64"/>
      <c r="AF81" s="23">
        <v>1</v>
      </c>
      <c r="AG81" s="23">
        <v>2</v>
      </c>
      <c r="AH81" s="23"/>
      <c r="AI81" s="18"/>
      <c r="AJ81" s="65">
        <v>2</v>
      </c>
      <c r="AK81" s="65"/>
      <c r="AL81" s="65"/>
      <c r="AM81" s="13">
        <f t="shared" si="1"/>
        <v>14.5</v>
      </c>
      <c r="AN81" s="33">
        <v>0</v>
      </c>
      <c r="AO81" s="14">
        <v>0</v>
      </c>
      <c r="AP81" s="60"/>
      <c r="AQ81" s="60"/>
      <c r="AR81" s="60"/>
      <c r="AS81" s="58"/>
    </row>
    <row r="82" spans="1:45" ht="15.75">
      <c r="A82" s="73"/>
      <c r="B82" s="21"/>
      <c r="C82" s="24"/>
      <c r="D82" s="24"/>
      <c r="E82" s="32"/>
      <c r="F82" s="24"/>
      <c r="G82" s="24"/>
      <c r="H82" s="23"/>
      <c r="I82" s="23"/>
      <c r="J82" s="64"/>
      <c r="K82" s="23"/>
      <c r="L82" s="23"/>
      <c r="M82" s="23"/>
      <c r="N82" s="18"/>
      <c r="O82" s="23"/>
      <c r="P82" s="23"/>
      <c r="Q82" s="64"/>
      <c r="R82" s="23"/>
      <c r="S82" s="23"/>
      <c r="T82" s="23"/>
      <c r="U82" s="70"/>
      <c r="V82" s="23"/>
      <c r="W82" s="65"/>
      <c r="X82" s="64"/>
      <c r="Y82" s="23"/>
      <c r="Z82" s="23"/>
      <c r="AA82" s="23"/>
      <c r="AB82" s="18"/>
      <c r="AC82" s="23"/>
      <c r="AD82" s="23"/>
      <c r="AE82" s="64"/>
      <c r="AF82" s="23"/>
      <c r="AG82" s="23"/>
      <c r="AH82" s="23"/>
      <c r="AI82" s="18"/>
      <c r="AJ82" s="65"/>
      <c r="AK82" s="65"/>
      <c r="AL82" s="65"/>
      <c r="AM82" s="16">
        <f t="shared" si="1"/>
        <v>0</v>
      </c>
      <c r="AN82" s="33">
        <v>0</v>
      </c>
      <c r="AO82" s="14">
        <v>0</v>
      </c>
      <c r="AP82" s="58"/>
      <c r="AQ82" s="57"/>
      <c r="AR82" s="58"/>
      <c r="AS82" s="58"/>
    </row>
    <row r="83" spans="1:45" ht="15.75">
      <c r="A83" s="72">
        <v>40</v>
      </c>
      <c r="B83" s="21" t="s">
        <v>156</v>
      </c>
      <c r="C83" s="21" t="s">
        <v>36</v>
      </c>
      <c r="D83" s="21" t="s">
        <v>37</v>
      </c>
      <c r="E83" s="32" t="str">
        <f>VLOOKUP(B83,[1]Sheet1!$B$5:$I$226,7,0)</f>
        <v>2013/10/02</v>
      </c>
      <c r="F83" s="21" t="s">
        <v>157</v>
      </c>
      <c r="G83" s="22" t="s">
        <v>158</v>
      </c>
      <c r="H83" s="23"/>
      <c r="I83" s="23">
        <v>0.25</v>
      </c>
      <c r="J83" s="64">
        <v>0.25</v>
      </c>
      <c r="K83" s="23">
        <v>0.25</v>
      </c>
      <c r="L83" s="23">
        <v>0.25</v>
      </c>
      <c r="M83" s="23"/>
      <c r="N83" s="18">
        <v>0.25</v>
      </c>
      <c r="O83" s="23">
        <v>0.25</v>
      </c>
      <c r="P83" s="23">
        <v>0.25</v>
      </c>
      <c r="Q83" s="64">
        <v>0.25</v>
      </c>
      <c r="R83" s="23">
        <v>0.25</v>
      </c>
      <c r="S83" s="23">
        <v>0.25</v>
      </c>
      <c r="T83" s="23"/>
      <c r="U83" s="70">
        <v>0.25</v>
      </c>
      <c r="V83" s="23">
        <v>0.25</v>
      </c>
      <c r="W83" s="65">
        <v>0.25</v>
      </c>
      <c r="X83" s="64">
        <v>0.25</v>
      </c>
      <c r="Y83" s="23">
        <v>0.25</v>
      </c>
      <c r="Z83" s="23">
        <v>0.25</v>
      </c>
      <c r="AA83" s="23"/>
      <c r="AB83" s="18">
        <v>0.25</v>
      </c>
      <c r="AC83" s="23">
        <v>0.25</v>
      </c>
      <c r="AD83" s="23">
        <v>0.25</v>
      </c>
      <c r="AE83" s="64">
        <v>0.25</v>
      </c>
      <c r="AF83" s="23">
        <v>0.25</v>
      </c>
      <c r="AG83" s="23">
        <v>0.25</v>
      </c>
      <c r="AH83" s="23"/>
      <c r="AI83" s="18"/>
      <c r="AJ83" s="65">
        <v>0.25</v>
      </c>
      <c r="AK83" s="65"/>
      <c r="AL83" s="65"/>
      <c r="AM83" s="13">
        <f t="shared" si="1"/>
        <v>5.75</v>
      </c>
      <c r="AN83" s="33">
        <v>0</v>
      </c>
      <c r="AO83" s="14">
        <v>0</v>
      </c>
      <c r="AP83" s="60"/>
      <c r="AQ83" s="60"/>
      <c r="AR83" s="60"/>
      <c r="AS83" s="58"/>
    </row>
    <row r="84" spans="1:45" ht="15.75">
      <c r="A84" s="73"/>
      <c r="B84" s="21"/>
      <c r="C84" s="24"/>
      <c r="D84" s="24"/>
      <c r="E84" s="32"/>
      <c r="F84" s="24"/>
      <c r="G84" s="24"/>
      <c r="H84" s="23">
        <v>1.5</v>
      </c>
      <c r="I84" s="23">
        <v>1.75</v>
      </c>
      <c r="J84" s="64">
        <v>1.75</v>
      </c>
      <c r="K84" s="23">
        <v>1.75</v>
      </c>
      <c r="L84" s="23">
        <v>1.75</v>
      </c>
      <c r="M84" s="23"/>
      <c r="N84" s="18">
        <v>1.75</v>
      </c>
      <c r="O84" s="23">
        <v>1.75</v>
      </c>
      <c r="P84" s="23">
        <v>1.75</v>
      </c>
      <c r="Q84" s="64">
        <v>1.75</v>
      </c>
      <c r="R84" s="23">
        <v>1.75</v>
      </c>
      <c r="S84" s="23">
        <v>1.75</v>
      </c>
      <c r="T84" s="23"/>
      <c r="U84" s="70">
        <v>1.75</v>
      </c>
      <c r="V84" s="23">
        <v>1.75</v>
      </c>
      <c r="W84" s="65">
        <v>1.75</v>
      </c>
      <c r="X84" s="64">
        <v>1.75</v>
      </c>
      <c r="Y84" s="23">
        <v>1.75</v>
      </c>
      <c r="Z84" s="23">
        <v>1.75</v>
      </c>
      <c r="AA84" s="23"/>
      <c r="AB84" s="18">
        <v>1.75</v>
      </c>
      <c r="AC84" s="23">
        <v>1.75</v>
      </c>
      <c r="AD84" s="23">
        <v>1.75</v>
      </c>
      <c r="AE84" s="64">
        <v>1.75</v>
      </c>
      <c r="AF84" s="23">
        <v>1.75</v>
      </c>
      <c r="AG84" s="23">
        <v>1.75</v>
      </c>
      <c r="AH84" s="23"/>
      <c r="AI84" s="18"/>
      <c r="AJ84" s="65">
        <v>1.75</v>
      </c>
      <c r="AK84" s="65"/>
      <c r="AL84" s="65"/>
      <c r="AM84" s="16">
        <f t="shared" si="1"/>
        <v>41.75</v>
      </c>
      <c r="AN84" s="33">
        <v>0</v>
      </c>
      <c r="AO84" s="14">
        <v>0</v>
      </c>
      <c r="AP84" s="58"/>
      <c r="AQ84" s="57"/>
      <c r="AR84" s="58"/>
      <c r="AS84" s="58"/>
    </row>
    <row r="85" spans="1:45" ht="15.75">
      <c r="A85" s="72">
        <v>41</v>
      </c>
      <c r="B85" s="21" t="s">
        <v>159</v>
      </c>
      <c r="C85" s="21" t="s">
        <v>36</v>
      </c>
      <c r="D85" s="21" t="s">
        <v>37</v>
      </c>
      <c r="E85" s="32" t="str">
        <f>VLOOKUP(B85,[1]Sheet1!$B$5:$I$226,7,0)</f>
        <v>2013/09/23</v>
      </c>
      <c r="F85" s="21" t="s">
        <v>160</v>
      </c>
      <c r="G85" s="22" t="s">
        <v>161</v>
      </c>
      <c r="H85" s="23">
        <v>0.25</v>
      </c>
      <c r="I85" s="23"/>
      <c r="J85" s="64"/>
      <c r="K85" s="23"/>
      <c r="L85" s="23">
        <v>0.25</v>
      </c>
      <c r="M85" s="23"/>
      <c r="N85" s="18">
        <v>0.25</v>
      </c>
      <c r="O85" s="23">
        <v>0.25</v>
      </c>
      <c r="P85" s="23">
        <v>0.25</v>
      </c>
      <c r="Q85" s="64">
        <v>0.25</v>
      </c>
      <c r="R85" s="23">
        <v>0.25</v>
      </c>
      <c r="S85" s="23"/>
      <c r="T85" s="23"/>
      <c r="U85" s="70">
        <v>0.25</v>
      </c>
      <c r="V85" s="23">
        <v>0.25</v>
      </c>
      <c r="W85" s="65">
        <v>0.25</v>
      </c>
      <c r="X85" s="64">
        <v>0.25</v>
      </c>
      <c r="Y85" s="23">
        <v>0.25</v>
      </c>
      <c r="Z85" s="23">
        <v>0.25</v>
      </c>
      <c r="AA85" s="23"/>
      <c r="AB85" s="18">
        <v>0.25</v>
      </c>
      <c r="AC85" s="23">
        <v>0.25</v>
      </c>
      <c r="AD85" s="23">
        <v>0.25</v>
      </c>
      <c r="AE85" s="64">
        <v>0.25</v>
      </c>
      <c r="AF85" s="23">
        <v>0.25</v>
      </c>
      <c r="AG85" s="23">
        <v>0.25</v>
      </c>
      <c r="AH85" s="23"/>
      <c r="AI85" s="18">
        <v>0.25</v>
      </c>
      <c r="AJ85" s="65"/>
      <c r="AK85" s="65"/>
      <c r="AL85" s="65"/>
      <c r="AM85" s="13">
        <f t="shared" si="1"/>
        <v>5</v>
      </c>
      <c r="AN85" s="33">
        <v>0</v>
      </c>
      <c r="AO85" s="14">
        <v>0</v>
      </c>
      <c r="AP85" s="60"/>
      <c r="AQ85" s="60"/>
      <c r="AR85" s="60"/>
      <c r="AS85" s="58"/>
    </row>
    <row r="86" spans="1:45" ht="15.75">
      <c r="A86" s="73"/>
      <c r="B86" s="21"/>
      <c r="C86" s="24"/>
      <c r="D86" s="24"/>
      <c r="E86" s="32"/>
      <c r="F86" s="24"/>
      <c r="G86" s="24"/>
      <c r="H86" s="23">
        <v>1.75</v>
      </c>
      <c r="I86" s="23">
        <v>1.5</v>
      </c>
      <c r="J86" s="64">
        <v>1.75</v>
      </c>
      <c r="K86" s="23">
        <v>1.5</v>
      </c>
      <c r="L86" s="23">
        <v>1.75</v>
      </c>
      <c r="M86" s="23"/>
      <c r="N86" s="18">
        <v>1.75</v>
      </c>
      <c r="O86" s="23">
        <v>1.75</v>
      </c>
      <c r="P86" s="23">
        <v>1.75</v>
      </c>
      <c r="Q86" s="64">
        <v>1.75</v>
      </c>
      <c r="R86" s="23">
        <v>1.75</v>
      </c>
      <c r="S86" s="23">
        <v>1.75</v>
      </c>
      <c r="T86" s="23"/>
      <c r="U86" s="70">
        <v>1.75</v>
      </c>
      <c r="V86" s="23">
        <v>1.75</v>
      </c>
      <c r="W86" s="65">
        <v>1.75</v>
      </c>
      <c r="X86" s="64">
        <v>1.75</v>
      </c>
      <c r="Y86" s="23">
        <v>1.75</v>
      </c>
      <c r="Z86" s="23">
        <v>1.75</v>
      </c>
      <c r="AA86" s="23"/>
      <c r="AB86" s="18">
        <v>1.75</v>
      </c>
      <c r="AC86" s="23">
        <v>1.75</v>
      </c>
      <c r="AD86" s="23">
        <v>1.75</v>
      </c>
      <c r="AE86" s="64">
        <v>1.75</v>
      </c>
      <c r="AF86" s="23">
        <v>1.75</v>
      </c>
      <c r="AG86" s="23">
        <v>1.75</v>
      </c>
      <c r="AH86" s="23"/>
      <c r="AI86" s="18">
        <v>1.75</v>
      </c>
      <c r="AJ86" s="65">
        <v>1.5</v>
      </c>
      <c r="AK86" s="65"/>
      <c r="AL86" s="65"/>
      <c r="AM86" s="16">
        <f t="shared" si="1"/>
        <v>43</v>
      </c>
      <c r="AN86" s="33">
        <v>0</v>
      </c>
      <c r="AO86" s="14">
        <v>0</v>
      </c>
      <c r="AP86" s="58"/>
      <c r="AQ86" s="57"/>
      <c r="AR86" s="58"/>
      <c r="AS86" s="58"/>
    </row>
    <row r="87" spans="1:45" ht="15.75">
      <c r="A87" s="72">
        <v>42</v>
      </c>
      <c r="B87" s="21" t="s">
        <v>162</v>
      </c>
      <c r="C87" s="21" t="s">
        <v>36</v>
      </c>
      <c r="D87" s="21" t="s">
        <v>37</v>
      </c>
      <c r="E87" s="32" t="str">
        <f>VLOOKUP(B87,[1]Sheet1!$B$5:$I$226,7,0)</f>
        <v>2014/04/23</v>
      </c>
      <c r="F87" s="21" t="s">
        <v>163</v>
      </c>
      <c r="G87" s="22" t="s">
        <v>164</v>
      </c>
      <c r="H87" s="23">
        <v>1.5</v>
      </c>
      <c r="I87" s="23">
        <v>1.5</v>
      </c>
      <c r="J87" s="64"/>
      <c r="K87" s="23">
        <v>1.75</v>
      </c>
      <c r="L87" s="23">
        <v>1.5</v>
      </c>
      <c r="M87" s="23"/>
      <c r="N87" s="18">
        <v>2</v>
      </c>
      <c r="O87" s="23">
        <v>2</v>
      </c>
      <c r="P87" s="23">
        <v>2</v>
      </c>
      <c r="Q87" s="64">
        <v>2</v>
      </c>
      <c r="R87" s="23">
        <v>2</v>
      </c>
      <c r="S87" s="23">
        <v>2</v>
      </c>
      <c r="T87" s="23"/>
      <c r="U87" s="70">
        <v>1</v>
      </c>
      <c r="V87" s="23">
        <v>2</v>
      </c>
      <c r="W87" s="65">
        <v>2</v>
      </c>
      <c r="X87" s="64">
        <v>2</v>
      </c>
      <c r="Y87" s="23">
        <v>2</v>
      </c>
      <c r="Z87" s="23">
        <v>2</v>
      </c>
      <c r="AA87" s="23"/>
      <c r="AB87" s="18">
        <v>2</v>
      </c>
      <c r="AC87" s="23">
        <v>2</v>
      </c>
      <c r="AD87" s="23">
        <v>2</v>
      </c>
      <c r="AE87" s="64">
        <v>2</v>
      </c>
      <c r="AF87" s="23">
        <v>2</v>
      </c>
      <c r="AG87" s="23">
        <v>2</v>
      </c>
      <c r="AH87" s="23"/>
      <c r="AI87" s="18">
        <v>2</v>
      </c>
      <c r="AJ87" s="65">
        <v>2</v>
      </c>
      <c r="AK87" s="65"/>
      <c r="AL87" s="65"/>
      <c r="AM87" s="13">
        <f t="shared" si="1"/>
        <v>45.25</v>
      </c>
      <c r="AN87" s="33">
        <v>0</v>
      </c>
      <c r="AO87" s="14">
        <v>0</v>
      </c>
      <c r="AP87" s="60"/>
      <c r="AQ87" s="60"/>
      <c r="AR87" s="60"/>
      <c r="AS87" s="58"/>
    </row>
    <row r="88" spans="1:45" ht="15.75">
      <c r="A88" s="73"/>
      <c r="B88" s="21"/>
      <c r="C88" s="24"/>
      <c r="D88" s="24"/>
      <c r="E88" s="32"/>
      <c r="F88" s="24"/>
      <c r="G88" s="24"/>
      <c r="H88" s="23"/>
      <c r="I88" s="23"/>
      <c r="J88" s="64"/>
      <c r="K88" s="23"/>
      <c r="L88" s="23"/>
      <c r="M88" s="23"/>
      <c r="N88" s="18"/>
      <c r="O88" s="23"/>
      <c r="P88" s="23"/>
      <c r="Q88" s="64"/>
      <c r="R88" s="23"/>
      <c r="S88" s="23"/>
      <c r="T88" s="23"/>
      <c r="U88" s="70"/>
      <c r="V88" s="23"/>
      <c r="W88" s="65"/>
      <c r="X88" s="64"/>
      <c r="Y88" s="23"/>
      <c r="Z88" s="23"/>
      <c r="AA88" s="23"/>
      <c r="AB88" s="18"/>
      <c r="AC88" s="23"/>
      <c r="AD88" s="23"/>
      <c r="AE88" s="64"/>
      <c r="AF88" s="23"/>
      <c r="AG88" s="23"/>
      <c r="AH88" s="23"/>
      <c r="AI88" s="18"/>
      <c r="AJ88" s="65"/>
      <c r="AK88" s="65"/>
      <c r="AL88" s="65"/>
      <c r="AM88" s="16">
        <f t="shared" si="1"/>
        <v>0</v>
      </c>
      <c r="AN88" s="33">
        <v>0</v>
      </c>
      <c r="AO88" s="14">
        <v>0</v>
      </c>
      <c r="AP88" s="58"/>
      <c r="AQ88" s="57"/>
      <c r="AR88" s="58"/>
      <c r="AS88" s="58"/>
    </row>
    <row r="89" spans="1:45" ht="15.75">
      <c r="A89" s="72">
        <v>43</v>
      </c>
      <c r="B89" s="21" t="s">
        <v>165</v>
      </c>
      <c r="C89" s="21" t="s">
        <v>36</v>
      </c>
      <c r="D89" s="21" t="s">
        <v>37</v>
      </c>
      <c r="E89" s="32" t="str">
        <f>VLOOKUP(B89,[1]Sheet1!$B$5:$I$226,7,0)</f>
        <v>2014/04/23</v>
      </c>
      <c r="F89" s="21" t="s">
        <v>166</v>
      </c>
      <c r="G89" s="22" t="s">
        <v>167</v>
      </c>
      <c r="H89" s="23"/>
      <c r="I89" s="23">
        <v>0.25</v>
      </c>
      <c r="J89" s="64">
        <v>0.25</v>
      </c>
      <c r="K89" s="23">
        <v>0.25</v>
      </c>
      <c r="L89" s="23"/>
      <c r="M89" s="23">
        <v>0.25</v>
      </c>
      <c r="N89" s="18">
        <v>0.25</v>
      </c>
      <c r="O89" s="23">
        <v>0.25</v>
      </c>
      <c r="P89" s="23">
        <v>0.25</v>
      </c>
      <c r="Q89" s="64">
        <v>0.25</v>
      </c>
      <c r="R89" s="23">
        <v>0.25</v>
      </c>
      <c r="S89" s="23"/>
      <c r="T89" s="23">
        <v>0.25</v>
      </c>
      <c r="U89" s="70">
        <v>0.25</v>
      </c>
      <c r="V89" s="23">
        <v>0.25</v>
      </c>
      <c r="W89" s="65"/>
      <c r="X89" s="64"/>
      <c r="Y89" s="23"/>
      <c r="Z89" s="23"/>
      <c r="AA89" s="23">
        <v>0.25</v>
      </c>
      <c r="AB89" s="18">
        <v>0.25</v>
      </c>
      <c r="AC89" s="23">
        <v>0.25</v>
      </c>
      <c r="AD89" s="23">
        <v>0.25</v>
      </c>
      <c r="AE89" s="64">
        <v>0.25</v>
      </c>
      <c r="AF89" s="23">
        <v>0.25</v>
      </c>
      <c r="AG89" s="23"/>
      <c r="AH89" s="23">
        <v>0.25</v>
      </c>
      <c r="AI89" s="18">
        <v>0.25</v>
      </c>
      <c r="AJ89" s="65">
        <v>0.25</v>
      </c>
      <c r="AK89" s="65"/>
      <c r="AL89" s="65"/>
      <c r="AM89" s="13">
        <f t="shared" si="1"/>
        <v>5.25</v>
      </c>
      <c r="AN89" s="33">
        <v>0</v>
      </c>
      <c r="AO89" s="14">
        <v>0</v>
      </c>
      <c r="AP89" s="60"/>
      <c r="AQ89" s="60"/>
      <c r="AR89" s="60"/>
      <c r="AS89" s="58"/>
    </row>
    <row r="90" spans="1:45" ht="15.75">
      <c r="A90" s="73"/>
      <c r="B90" s="21"/>
      <c r="C90" s="24"/>
      <c r="D90" s="24"/>
      <c r="E90" s="32"/>
      <c r="F90" s="24"/>
      <c r="G90" s="24"/>
      <c r="H90" s="23">
        <v>1.5</v>
      </c>
      <c r="I90" s="23">
        <v>1.75</v>
      </c>
      <c r="J90" s="64">
        <v>1.75</v>
      </c>
      <c r="K90" s="23">
        <v>1.75</v>
      </c>
      <c r="L90" s="23"/>
      <c r="M90" s="23">
        <v>1.75</v>
      </c>
      <c r="N90" s="18">
        <v>1.75</v>
      </c>
      <c r="O90" s="23">
        <v>1.75</v>
      </c>
      <c r="P90" s="23">
        <v>1.75</v>
      </c>
      <c r="Q90" s="64">
        <v>1.75</v>
      </c>
      <c r="R90" s="23">
        <v>1.75</v>
      </c>
      <c r="S90" s="23"/>
      <c r="T90" s="23">
        <v>1.75</v>
      </c>
      <c r="U90" s="70">
        <v>1.75</v>
      </c>
      <c r="V90" s="23">
        <v>1.75</v>
      </c>
      <c r="W90" s="65"/>
      <c r="X90" s="64"/>
      <c r="Y90" s="23"/>
      <c r="Z90" s="23"/>
      <c r="AA90" s="23">
        <v>1.75</v>
      </c>
      <c r="AB90" s="18">
        <v>1.75</v>
      </c>
      <c r="AC90" s="23">
        <v>1.75</v>
      </c>
      <c r="AD90" s="23">
        <v>1.75</v>
      </c>
      <c r="AE90" s="64">
        <v>1.75</v>
      </c>
      <c r="AF90" s="23">
        <v>1.75</v>
      </c>
      <c r="AG90" s="23"/>
      <c r="AH90" s="23">
        <v>1.75</v>
      </c>
      <c r="AI90" s="18">
        <v>1.75</v>
      </c>
      <c r="AJ90" s="65">
        <v>1.75</v>
      </c>
      <c r="AK90" s="65"/>
      <c r="AL90" s="65"/>
      <c r="AM90" s="16">
        <f t="shared" si="1"/>
        <v>38.25</v>
      </c>
      <c r="AN90" s="33">
        <v>0</v>
      </c>
      <c r="AO90" s="14">
        <v>0</v>
      </c>
      <c r="AP90" s="58"/>
      <c r="AQ90" s="57"/>
      <c r="AR90" s="58"/>
      <c r="AS90" s="58"/>
    </row>
    <row r="91" spans="1:45" ht="15.75">
      <c r="A91" s="72">
        <v>44</v>
      </c>
      <c r="B91" s="21" t="s">
        <v>168</v>
      </c>
      <c r="C91" s="21" t="s">
        <v>36</v>
      </c>
      <c r="D91" s="21" t="s">
        <v>37</v>
      </c>
      <c r="E91" s="32" t="str">
        <f>VLOOKUP(B91,[1]Sheet1!$B$5:$I$226,7,0)</f>
        <v>2014/04/23</v>
      </c>
      <c r="F91" s="21" t="s">
        <v>169</v>
      </c>
      <c r="G91" s="22" t="s">
        <v>170</v>
      </c>
      <c r="H91" s="23">
        <v>2</v>
      </c>
      <c r="I91" s="23">
        <v>2</v>
      </c>
      <c r="J91" s="64">
        <v>2</v>
      </c>
      <c r="K91" s="23">
        <v>2</v>
      </c>
      <c r="L91" s="23"/>
      <c r="M91" s="23">
        <v>2</v>
      </c>
      <c r="N91" s="18">
        <v>2</v>
      </c>
      <c r="O91" s="23">
        <v>2</v>
      </c>
      <c r="P91" s="23">
        <v>2</v>
      </c>
      <c r="Q91" s="64">
        <v>2</v>
      </c>
      <c r="R91" s="23">
        <v>2</v>
      </c>
      <c r="S91" s="23"/>
      <c r="T91" s="23">
        <v>2</v>
      </c>
      <c r="U91" s="70">
        <v>1</v>
      </c>
      <c r="V91" s="23">
        <v>2</v>
      </c>
      <c r="W91" s="65">
        <v>2</v>
      </c>
      <c r="X91" s="64">
        <v>2</v>
      </c>
      <c r="Y91" s="23"/>
      <c r="Z91" s="23"/>
      <c r="AA91" s="23">
        <v>2</v>
      </c>
      <c r="AB91" s="18">
        <v>2</v>
      </c>
      <c r="AC91" s="23">
        <v>2</v>
      </c>
      <c r="AD91" s="23">
        <v>2</v>
      </c>
      <c r="AE91" s="64">
        <v>1.5</v>
      </c>
      <c r="AF91" s="23">
        <v>2</v>
      </c>
      <c r="AG91" s="23"/>
      <c r="AH91" s="23"/>
      <c r="AI91" s="18">
        <v>1.5</v>
      </c>
      <c r="AJ91" s="65">
        <v>2</v>
      </c>
      <c r="AK91" s="65"/>
      <c r="AL91" s="65"/>
      <c r="AM91" s="13">
        <f t="shared" si="1"/>
        <v>44</v>
      </c>
      <c r="AN91" s="33">
        <v>0</v>
      </c>
      <c r="AO91" s="14">
        <v>0</v>
      </c>
      <c r="AP91" s="60"/>
      <c r="AQ91" s="60"/>
      <c r="AR91" s="60"/>
      <c r="AS91" s="58"/>
    </row>
    <row r="92" spans="1:45" ht="15.75">
      <c r="A92" s="73"/>
      <c r="B92" s="21"/>
      <c r="C92" s="24"/>
      <c r="D92" s="24"/>
      <c r="E92" s="32"/>
      <c r="F92" s="24"/>
      <c r="G92" s="24"/>
      <c r="H92" s="23"/>
      <c r="I92" s="23"/>
      <c r="J92" s="64"/>
      <c r="K92" s="23"/>
      <c r="L92" s="23"/>
      <c r="M92" s="23"/>
      <c r="N92" s="18"/>
      <c r="O92" s="23"/>
      <c r="P92" s="23"/>
      <c r="Q92" s="64"/>
      <c r="R92" s="23"/>
      <c r="S92" s="23"/>
      <c r="T92" s="23"/>
      <c r="U92" s="70"/>
      <c r="V92" s="23"/>
      <c r="W92" s="65"/>
      <c r="X92" s="64"/>
      <c r="Y92" s="23"/>
      <c r="Z92" s="23"/>
      <c r="AA92" s="23"/>
      <c r="AB92" s="18"/>
      <c r="AC92" s="23"/>
      <c r="AD92" s="23"/>
      <c r="AE92" s="64"/>
      <c r="AF92" s="23"/>
      <c r="AG92" s="23"/>
      <c r="AH92" s="23"/>
      <c r="AI92" s="18"/>
      <c r="AJ92" s="65"/>
      <c r="AK92" s="65"/>
      <c r="AL92" s="65"/>
      <c r="AM92" s="16">
        <f t="shared" si="1"/>
        <v>0</v>
      </c>
      <c r="AN92" s="33">
        <v>0</v>
      </c>
      <c r="AO92" s="14">
        <v>0</v>
      </c>
      <c r="AP92" s="58"/>
      <c r="AQ92" s="57"/>
      <c r="AR92" s="58"/>
      <c r="AS92" s="58"/>
    </row>
    <row r="93" spans="1:45" ht="15.75">
      <c r="A93" s="72">
        <v>45</v>
      </c>
      <c r="B93" s="21" t="s">
        <v>171</v>
      </c>
      <c r="C93" s="21" t="s">
        <v>36</v>
      </c>
      <c r="D93" s="21" t="s">
        <v>37</v>
      </c>
      <c r="E93" s="32">
        <f>VLOOKUP(B93,[1]Sheet1!$B$5:$I$226,7,0)</f>
        <v>41411</v>
      </c>
      <c r="F93" s="21" t="s">
        <v>172</v>
      </c>
      <c r="G93" s="22" t="s">
        <v>173</v>
      </c>
      <c r="H93" s="23"/>
      <c r="I93" s="23"/>
      <c r="J93" s="64"/>
      <c r="K93" s="23"/>
      <c r="L93" s="23"/>
      <c r="M93" s="23"/>
      <c r="N93" s="18"/>
      <c r="O93" s="23"/>
      <c r="P93" s="23"/>
      <c r="Q93" s="64"/>
      <c r="R93" s="23"/>
      <c r="S93" s="23"/>
      <c r="T93" s="23"/>
      <c r="U93" s="70"/>
      <c r="V93" s="23"/>
      <c r="W93" s="65"/>
      <c r="X93" s="64"/>
      <c r="Y93" s="23"/>
      <c r="Z93" s="23"/>
      <c r="AA93" s="23"/>
      <c r="AB93" s="18"/>
      <c r="AC93" s="23"/>
      <c r="AD93" s="23"/>
      <c r="AE93" s="64"/>
      <c r="AF93" s="23"/>
      <c r="AG93" s="23"/>
      <c r="AH93" s="23"/>
      <c r="AI93" s="18"/>
      <c r="AJ93" s="65"/>
      <c r="AK93" s="65"/>
      <c r="AL93" s="65"/>
      <c r="AM93" s="13">
        <f t="shared" si="1"/>
        <v>0</v>
      </c>
      <c r="AN93" s="33">
        <v>0</v>
      </c>
      <c r="AO93" s="14">
        <v>0</v>
      </c>
      <c r="AP93" s="60"/>
      <c r="AQ93" s="60"/>
      <c r="AR93" s="60"/>
      <c r="AS93" s="58"/>
    </row>
    <row r="94" spans="1:45" ht="15.75">
      <c r="A94" s="73"/>
      <c r="B94" s="21"/>
      <c r="C94" s="24"/>
      <c r="D94" s="24"/>
      <c r="E94" s="32"/>
      <c r="F94" s="24"/>
      <c r="G94" s="24"/>
      <c r="H94" s="23"/>
      <c r="I94" s="23"/>
      <c r="J94" s="64"/>
      <c r="K94" s="23"/>
      <c r="L94" s="23"/>
      <c r="M94" s="23"/>
      <c r="N94" s="18"/>
      <c r="O94" s="23"/>
      <c r="P94" s="23"/>
      <c r="Q94" s="64"/>
      <c r="R94" s="23"/>
      <c r="S94" s="23"/>
      <c r="T94" s="23"/>
      <c r="U94" s="70"/>
      <c r="V94" s="23"/>
      <c r="W94" s="65"/>
      <c r="X94" s="64"/>
      <c r="Y94" s="23"/>
      <c r="Z94" s="23"/>
      <c r="AA94" s="23"/>
      <c r="AB94" s="18"/>
      <c r="AC94" s="23"/>
      <c r="AD94" s="23"/>
      <c r="AE94" s="64"/>
      <c r="AF94" s="23"/>
      <c r="AG94" s="23"/>
      <c r="AH94" s="23"/>
      <c r="AI94" s="18"/>
      <c r="AJ94" s="65"/>
      <c r="AK94" s="65"/>
      <c r="AL94" s="65"/>
      <c r="AM94" s="16">
        <f t="shared" si="1"/>
        <v>0</v>
      </c>
      <c r="AN94" s="33">
        <v>0</v>
      </c>
      <c r="AO94" s="14">
        <v>0</v>
      </c>
      <c r="AP94" s="58"/>
      <c r="AQ94" s="57"/>
      <c r="AR94" s="58"/>
      <c r="AS94" s="58"/>
    </row>
    <row r="95" spans="1:45" ht="15.75">
      <c r="A95" s="72">
        <v>46</v>
      </c>
      <c r="B95" s="21" t="s">
        <v>174</v>
      </c>
      <c r="C95" s="21" t="s">
        <v>36</v>
      </c>
      <c r="D95" s="21" t="s">
        <v>37</v>
      </c>
      <c r="E95" s="32">
        <f>VLOOKUP(B95,[1]Sheet1!$B$5:$I$226,7,0)</f>
        <v>40354</v>
      </c>
      <c r="F95" s="21" t="s">
        <v>175</v>
      </c>
      <c r="G95" s="22" t="s">
        <v>176</v>
      </c>
      <c r="H95" s="23">
        <v>0.25</v>
      </c>
      <c r="I95" s="23">
        <v>0.25</v>
      </c>
      <c r="J95" s="64"/>
      <c r="K95" s="23">
        <v>0.25</v>
      </c>
      <c r="L95" s="23">
        <v>0.25</v>
      </c>
      <c r="M95" s="23">
        <v>0.25</v>
      </c>
      <c r="N95" s="18"/>
      <c r="O95" s="23">
        <v>0.25</v>
      </c>
      <c r="P95" s="23">
        <v>0.25</v>
      </c>
      <c r="Q95" s="64"/>
      <c r="R95" s="23">
        <v>0.25</v>
      </c>
      <c r="S95" s="23">
        <v>0.25</v>
      </c>
      <c r="T95" s="23">
        <v>0.25</v>
      </c>
      <c r="U95" s="70">
        <v>0.25</v>
      </c>
      <c r="V95" s="23">
        <v>0.25</v>
      </c>
      <c r="W95" s="65">
        <v>0.25</v>
      </c>
      <c r="X95" s="64"/>
      <c r="Y95" s="23">
        <v>0.25</v>
      </c>
      <c r="Z95" s="23">
        <v>0.25</v>
      </c>
      <c r="AA95" s="23">
        <v>0.25</v>
      </c>
      <c r="AB95" s="18">
        <v>0.25</v>
      </c>
      <c r="AC95" s="23">
        <v>0.25</v>
      </c>
      <c r="AD95" s="23">
        <v>0.25</v>
      </c>
      <c r="AE95" s="64"/>
      <c r="AF95" s="23">
        <v>0.25</v>
      </c>
      <c r="AG95" s="23">
        <v>0.25</v>
      </c>
      <c r="AH95" s="23">
        <v>0.25</v>
      </c>
      <c r="AI95" s="18">
        <v>0.25</v>
      </c>
      <c r="AJ95" s="65">
        <v>0.25</v>
      </c>
      <c r="AK95" s="65"/>
      <c r="AL95" s="65"/>
      <c r="AM95" s="13">
        <f t="shared" si="1"/>
        <v>6</v>
      </c>
      <c r="AN95" s="33">
        <v>0</v>
      </c>
      <c r="AO95" s="14">
        <v>0</v>
      </c>
      <c r="AP95" s="60"/>
      <c r="AQ95" s="60"/>
      <c r="AR95" s="60"/>
      <c r="AS95" s="58"/>
    </row>
    <row r="96" spans="1:45" ht="15.75">
      <c r="A96" s="73"/>
      <c r="B96" s="21"/>
      <c r="C96" s="24"/>
      <c r="D96" s="24"/>
      <c r="E96" s="32"/>
      <c r="F96" s="24"/>
      <c r="G96" s="24"/>
      <c r="H96" s="23">
        <v>1.75</v>
      </c>
      <c r="I96" s="23">
        <v>1.75</v>
      </c>
      <c r="J96" s="64"/>
      <c r="K96" s="23">
        <v>1.75</v>
      </c>
      <c r="L96" s="23">
        <v>1.75</v>
      </c>
      <c r="M96" s="23">
        <v>1.75</v>
      </c>
      <c r="N96" s="18"/>
      <c r="O96" s="23">
        <v>1.75</v>
      </c>
      <c r="P96" s="23">
        <v>1.75</v>
      </c>
      <c r="Q96" s="64"/>
      <c r="R96" s="23">
        <v>1.75</v>
      </c>
      <c r="S96" s="23">
        <v>1.75</v>
      </c>
      <c r="T96" s="23">
        <v>1.75</v>
      </c>
      <c r="U96" s="70">
        <v>1.75</v>
      </c>
      <c r="V96" s="23">
        <v>1.75</v>
      </c>
      <c r="W96" s="65">
        <v>1.75</v>
      </c>
      <c r="X96" s="64"/>
      <c r="Y96" s="23">
        <v>1.75</v>
      </c>
      <c r="Z96" s="23">
        <v>1.75</v>
      </c>
      <c r="AA96" s="23">
        <v>1.75</v>
      </c>
      <c r="AB96" s="18">
        <v>1.75</v>
      </c>
      <c r="AC96" s="23">
        <v>1.75</v>
      </c>
      <c r="AD96" s="23">
        <v>1.75</v>
      </c>
      <c r="AE96" s="64"/>
      <c r="AF96" s="23">
        <v>1.75</v>
      </c>
      <c r="AG96" s="23">
        <v>1.75</v>
      </c>
      <c r="AH96" s="23">
        <v>1.75</v>
      </c>
      <c r="AI96" s="18">
        <v>1.75</v>
      </c>
      <c r="AJ96" s="65">
        <v>1.75</v>
      </c>
      <c r="AK96" s="65"/>
      <c r="AL96" s="65"/>
      <c r="AM96" s="16">
        <f t="shared" si="1"/>
        <v>42</v>
      </c>
      <c r="AN96" s="33">
        <v>0</v>
      </c>
      <c r="AO96" s="14">
        <v>0</v>
      </c>
      <c r="AP96" s="58"/>
      <c r="AQ96" s="57"/>
      <c r="AR96" s="58"/>
      <c r="AS96" s="58"/>
    </row>
    <row r="97" spans="1:45" ht="15.75">
      <c r="A97" s="72">
        <v>47</v>
      </c>
      <c r="B97" s="21" t="s">
        <v>580</v>
      </c>
      <c r="C97" s="21" t="s">
        <v>36</v>
      </c>
      <c r="D97" s="21" t="s">
        <v>37</v>
      </c>
      <c r="E97" s="32" t="str">
        <f>VLOOKUP(B97,[1]Sheet1!$B$5:$I$226,7,0)</f>
        <v>2014/07/21</v>
      </c>
      <c r="F97" s="21" t="s">
        <v>178</v>
      </c>
      <c r="G97" s="22" t="s">
        <v>179</v>
      </c>
      <c r="H97" s="23">
        <v>1.5</v>
      </c>
      <c r="I97" s="23">
        <v>1.5</v>
      </c>
      <c r="J97" s="64">
        <v>2</v>
      </c>
      <c r="K97" s="23">
        <v>2</v>
      </c>
      <c r="L97" s="23">
        <v>2</v>
      </c>
      <c r="M97" s="23">
        <v>1.5</v>
      </c>
      <c r="N97" s="18"/>
      <c r="O97" s="23">
        <v>2</v>
      </c>
      <c r="P97" s="23">
        <v>2</v>
      </c>
      <c r="Q97" s="64">
        <v>2</v>
      </c>
      <c r="R97" s="23">
        <v>2</v>
      </c>
      <c r="S97" s="23">
        <v>2</v>
      </c>
      <c r="T97" s="23"/>
      <c r="U97" s="70"/>
      <c r="V97" s="23">
        <v>2</v>
      </c>
      <c r="W97" s="65">
        <v>2</v>
      </c>
      <c r="X97" s="64">
        <v>2</v>
      </c>
      <c r="Y97" s="23">
        <v>2</v>
      </c>
      <c r="Z97" s="23">
        <v>1.75</v>
      </c>
      <c r="AA97" s="23"/>
      <c r="AB97" s="18"/>
      <c r="AC97" s="23">
        <v>2</v>
      </c>
      <c r="AD97" s="23">
        <v>2</v>
      </c>
      <c r="AE97" s="64">
        <v>1.5</v>
      </c>
      <c r="AF97" s="23">
        <v>2</v>
      </c>
      <c r="AG97" s="23"/>
      <c r="AH97" s="23"/>
      <c r="AI97" s="18"/>
      <c r="AJ97" s="65"/>
      <c r="AK97" s="65"/>
      <c r="AL97" s="65"/>
      <c r="AM97" s="13">
        <f t="shared" si="1"/>
        <v>37.75</v>
      </c>
      <c r="AN97" s="33">
        <v>0</v>
      </c>
      <c r="AO97" s="14">
        <v>0</v>
      </c>
      <c r="AP97" s="60"/>
      <c r="AQ97" s="60"/>
      <c r="AR97" s="60"/>
      <c r="AS97" s="58"/>
    </row>
    <row r="98" spans="1:45" ht="15.75">
      <c r="A98" s="73"/>
      <c r="B98" s="21"/>
      <c r="C98" s="24"/>
      <c r="D98" s="24"/>
      <c r="E98" s="32"/>
      <c r="F98" s="24"/>
      <c r="G98" s="24"/>
      <c r="H98" s="23"/>
      <c r="I98" s="23"/>
      <c r="J98" s="64"/>
      <c r="K98" s="23"/>
      <c r="L98" s="23"/>
      <c r="M98" s="23"/>
      <c r="N98" s="18"/>
      <c r="O98" s="23"/>
      <c r="P98" s="23"/>
      <c r="Q98" s="64"/>
      <c r="R98" s="23"/>
      <c r="S98" s="23"/>
      <c r="T98" s="23"/>
      <c r="U98" s="70"/>
      <c r="V98" s="23"/>
      <c r="W98" s="65"/>
      <c r="X98" s="64"/>
      <c r="Y98" s="23"/>
      <c r="Z98" s="23"/>
      <c r="AA98" s="23"/>
      <c r="AB98" s="18"/>
      <c r="AC98" s="23"/>
      <c r="AD98" s="23"/>
      <c r="AE98" s="64"/>
      <c r="AF98" s="23"/>
      <c r="AG98" s="23"/>
      <c r="AH98" s="23"/>
      <c r="AI98" s="18"/>
      <c r="AJ98" s="65"/>
      <c r="AK98" s="65"/>
      <c r="AL98" s="65"/>
      <c r="AM98" s="16">
        <f t="shared" si="1"/>
        <v>0</v>
      </c>
      <c r="AN98" s="33">
        <v>0</v>
      </c>
      <c r="AO98" s="14">
        <v>0</v>
      </c>
      <c r="AP98" s="58"/>
      <c r="AQ98" s="57"/>
      <c r="AR98" s="58"/>
      <c r="AS98" s="58"/>
    </row>
    <row r="99" spans="1:45" ht="15.75">
      <c r="A99" s="72">
        <v>48</v>
      </c>
      <c r="B99" s="21" t="s">
        <v>180</v>
      </c>
      <c r="C99" s="21" t="s">
        <v>36</v>
      </c>
      <c r="D99" s="21" t="s">
        <v>37</v>
      </c>
      <c r="E99" s="32" t="str">
        <f>VLOOKUP(B99,[1]Sheet1!$B$5:$I$226,7,0)</f>
        <v>2014/07/21</v>
      </c>
      <c r="F99" s="21" t="s">
        <v>181</v>
      </c>
      <c r="G99" s="22" t="s">
        <v>182</v>
      </c>
      <c r="H99" s="23"/>
      <c r="I99" s="23"/>
      <c r="J99" s="64"/>
      <c r="K99" s="23"/>
      <c r="L99" s="23"/>
      <c r="M99" s="23"/>
      <c r="N99" s="18"/>
      <c r="O99" s="23"/>
      <c r="P99" s="23"/>
      <c r="Q99" s="64"/>
      <c r="R99" s="23"/>
      <c r="S99" s="23"/>
      <c r="T99" s="23"/>
      <c r="U99" s="70"/>
      <c r="V99" s="23"/>
      <c r="W99" s="65"/>
      <c r="X99" s="64"/>
      <c r="Y99" s="23"/>
      <c r="Z99" s="23"/>
      <c r="AA99" s="23"/>
      <c r="AB99" s="18"/>
      <c r="AC99" s="23"/>
      <c r="AD99" s="23"/>
      <c r="AE99" s="64"/>
      <c r="AF99" s="23"/>
      <c r="AG99" s="23"/>
      <c r="AH99" s="23"/>
      <c r="AI99" s="18"/>
      <c r="AJ99" s="65"/>
      <c r="AK99" s="65"/>
      <c r="AL99" s="65"/>
      <c r="AM99" s="13">
        <f t="shared" si="1"/>
        <v>0</v>
      </c>
      <c r="AN99" s="33">
        <v>0</v>
      </c>
      <c r="AO99" s="14">
        <v>0</v>
      </c>
      <c r="AP99" s="60"/>
      <c r="AQ99" s="60"/>
      <c r="AR99" s="60"/>
      <c r="AS99" s="58"/>
    </row>
    <row r="100" spans="1:45" ht="15.75">
      <c r="A100" s="73"/>
      <c r="B100" s="21"/>
      <c r="C100" s="24"/>
      <c r="D100" s="24"/>
      <c r="E100" s="32"/>
      <c r="F100" s="24"/>
      <c r="G100" s="24"/>
      <c r="H100" s="23"/>
      <c r="I100" s="23"/>
      <c r="J100" s="64"/>
      <c r="K100" s="23"/>
      <c r="L100" s="23"/>
      <c r="M100" s="23"/>
      <c r="N100" s="18"/>
      <c r="O100" s="23"/>
      <c r="P100" s="23"/>
      <c r="Q100" s="64"/>
      <c r="R100" s="23"/>
      <c r="S100" s="23"/>
      <c r="T100" s="23"/>
      <c r="U100" s="70"/>
      <c r="V100" s="23"/>
      <c r="W100" s="65"/>
      <c r="X100" s="64"/>
      <c r="Y100" s="23"/>
      <c r="Z100" s="23"/>
      <c r="AA100" s="23"/>
      <c r="AB100" s="18"/>
      <c r="AC100" s="23"/>
      <c r="AD100" s="23"/>
      <c r="AE100" s="64"/>
      <c r="AF100" s="23"/>
      <c r="AG100" s="23"/>
      <c r="AH100" s="23"/>
      <c r="AI100" s="18"/>
      <c r="AJ100" s="65"/>
      <c r="AK100" s="65"/>
      <c r="AL100" s="65"/>
      <c r="AM100" s="16">
        <f t="shared" si="1"/>
        <v>0</v>
      </c>
      <c r="AN100" s="33">
        <v>0</v>
      </c>
      <c r="AO100" s="14">
        <v>0</v>
      </c>
      <c r="AP100" s="58"/>
      <c r="AQ100" s="57"/>
      <c r="AR100" s="58"/>
      <c r="AS100" s="58"/>
    </row>
    <row r="101" spans="1:45" ht="15.75">
      <c r="A101" s="72">
        <v>49</v>
      </c>
      <c r="B101" s="21" t="s">
        <v>183</v>
      </c>
      <c r="C101" s="21" t="s">
        <v>36</v>
      </c>
      <c r="D101" s="21" t="s">
        <v>37</v>
      </c>
      <c r="E101" s="32" t="str">
        <f>VLOOKUP(B101,[1]Sheet1!$B$5:$I$226,7,0)</f>
        <v>2014/09/05</v>
      </c>
      <c r="F101" s="21" t="s">
        <v>184</v>
      </c>
      <c r="G101" s="22" t="s">
        <v>185</v>
      </c>
      <c r="H101" s="23"/>
      <c r="I101" s="23"/>
      <c r="J101" s="64"/>
      <c r="K101" s="23">
        <v>0.25</v>
      </c>
      <c r="L101" s="23">
        <v>0.25</v>
      </c>
      <c r="M101" s="23">
        <v>0.25</v>
      </c>
      <c r="N101" s="18">
        <v>0.25</v>
      </c>
      <c r="O101" s="23">
        <v>0.25</v>
      </c>
      <c r="P101" s="23">
        <v>0.25</v>
      </c>
      <c r="Q101" s="64">
        <v>0.25</v>
      </c>
      <c r="R101" s="23">
        <v>0.25</v>
      </c>
      <c r="S101" s="23">
        <v>0.25</v>
      </c>
      <c r="T101" s="23">
        <v>0.25</v>
      </c>
      <c r="U101" s="70"/>
      <c r="V101" s="23"/>
      <c r="W101" s="65"/>
      <c r="X101" s="64"/>
      <c r="Y101" s="23"/>
      <c r="Z101" s="23"/>
      <c r="AA101" s="23">
        <v>0.25</v>
      </c>
      <c r="AB101" s="18">
        <v>0.25</v>
      </c>
      <c r="AC101" s="23"/>
      <c r="AD101" s="23">
        <v>0.25</v>
      </c>
      <c r="AE101" s="64">
        <v>0.25</v>
      </c>
      <c r="AF101" s="23">
        <v>0.25</v>
      </c>
      <c r="AG101" s="23">
        <v>0.25</v>
      </c>
      <c r="AH101" s="23">
        <v>0.25</v>
      </c>
      <c r="AI101" s="18">
        <v>0.25</v>
      </c>
      <c r="AJ101" s="65"/>
      <c r="AK101" s="65"/>
      <c r="AL101" s="65"/>
      <c r="AM101" s="13">
        <f t="shared" si="1"/>
        <v>4.5</v>
      </c>
      <c r="AN101" s="33">
        <v>0</v>
      </c>
      <c r="AO101" s="14">
        <v>0</v>
      </c>
      <c r="AP101" s="60"/>
      <c r="AQ101" s="60"/>
      <c r="AR101" s="60"/>
      <c r="AS101" s="58"/>
    </row>
    <row r="102" spans="1:45" ht="15.75">
      <c r="A102" s="73"/>
      <c r="B102" s="21"/>
      <c r="C102" s="24"/>
      <c r="D102" s="24"/>
      <c r="E102" s="32"/>
      <c r="F102" s="24"/>
      <c r="G102" s="24"/>
      <c r="H102" s="23"/>
      <c r="I102" s="23">
        <v>1.5</v>
      </c>
      <c r="J102" s="64">
        <v>1.5</v>
      </c>
      <c r="K102" s="23">
        <v>1.75</v>
      </c>
      <c r="L102" s="23">
        <v>1.75</v>
      </c>
      <c r="M102" s="23">
        <v>1.75</v>
      </c>
      <c r="N102" s="18">
        <v>1.75</v>
      </c>
      <c r="O102" s="23">
        <v>1.75</v>
      </c>
      <c r="P102" s="23">
        <v>1.75</v>
      </c>
      <c r="Q102" s="64">
        <v>1.75</v>
      </c>
      <c r="R102" s="23">
        <v>1.75</v>
      </c>
      <c r="S102" s="23">
        <v>1.75</v>
      </c>
      <c r="T102" s="23">
        <v>1.75</v>
      </c>
      <c r="U102" s="70"/>
      <c r="V102" s="23"/>
      <c r="W102" s="65"/>
      <c r="X102" s="64"/>
      <c r="Y102" s="23"/>
      <c r="Z102" s="23"/>
      <c r="AA102" s="23">
        <v>1.75</v>
      </c>
      <c r="AB102" s="18">
        <v>1.75</v>
      </c>
      <c r="AC102" s="23"/>
      <c r="AD102" s="23">
        <v>1.75</v>
      </c>
      <c r="AE102" s="64">
        <v>1.75</v>
      </c>
      <c r="AF102" s="23">
        <v>1.75</v>
      </c>
      <c r="AG102" s="23">
        <v>1.75</v>
      </c>
      <c r="AH102" s="23">
        <v>1.75</v>
      </c>
      <c r="AI102" s="18">
        <v>1.75</v>
      </c>
      <c r="AJ102" s="65"/>
      <c r="AK102" s="65"/>
      <c r="AL102" s="65"/>
      <c r="AM102" s="16">
        <f t="shared" si="1"/>
        <v>34.5</v>
      </c>
      <c r="AN102" s="33">
        <v>0</v>
      </c>
      <c r="AO102" s="14">
        <v>0</v>
      </c>
      <c r="AP102" s="58"/>
      <c r="AQ102" s="57"/>
      <c r="AR102" s="58"/>
      <c r="AS102" s="58"/>
    </row>
    <row r="103" spans="1:45" ht="15.75">
      <c r="A103" s="72">
        <v>50</v>
      </c>
      <c r="B103" s="40" t="s">
        <v>186</v>
      </c>
      <c r="C103" s="21" t="s">
        <v>36</v>
      </c>
      <c r="D103" s="21" t="s">
        <v>37</v>
      </c>
      <c r="E103" s="32" t="str">
        <f>VLOOKUP(B103,[1]Sheet1!$B$5:$I$226,7,0)</f>
        <v>2014/10/09</v>
      </c>
      <c r="F103" s="21" t="s">
        <v>187</v>
      </c>
      <c r="G103" s="22" t="s">
        <v>188</v>
      </c>
      <c r="H103" s="23"/>
      <c r="I103" s="23"/>
      <c r="J103" s="64"/>
      <c r="K103" s="23"/>
      <c r="L103" s="23">
        <v>0.25</v>
      </c>
      <c r="M103" s="23">
        <v>0.25</v>
      </c>
      <c r="N103" s="18">
        <v>0.25</v>
      </c>
      <c r="O103" s="23">
        <v>0.25</v>
      </c>
      <c r="P103" s="23"/>
      <c r="Q103" s="64"/>
      <c r="R103" s="23"/>
      <c r="S103" s="23"/>
      <c r="T103" s="23"/>
      <c r="U103" s="70"/>
      <c r="V103" s="23"/>
      <c r="W103" s="65"/>
      <c r="X103" s="64"/>
      <c r="Y103" s="23">
        <v>0.25</v>
      </c>
      <c r="Z103" s="23"/>
      <c r="AA103" s="23">
        <v>0.25</v>
      </c>
      <c r="AB103" s="18">
        <v>0.25</v>
      </c>
      <c r="AC103" s="23">
        <v>0.25</v>
      </c>
      <c r="AD103" s="23"/>
      <c r="AE103" s="64"/>
      <c r="AF103" s="23">
        <v>0.25</v>
      </c>
      <c r="AG103" s="23">
        <v>0.25</v>
      </c>
      <c r="AH103" s="23"/>
      <c r="AI103" s="18"/>
      <c r="AJ103" s="65"/>
      <c r="AK103" s="65"/>
      <c r="AL103" s="65"/>
      <c r="AM103" s="13">
        <f t="shared" si="1"/>
        <v>2.5</v>
      </c>
      <c r="AN103" s="33">
        <v>0</v>
      </c>
      <c r="AO103" s="14">
        <v>0</v>
      </c>
      <c r="AP103" s="60"/>
      <c r="AQ103" s="60"/>
      <c r="AR103" s="60"/>
      <c r="AS103" s="58"/>
    </row>
    <row r="104" spans="1:45" ht="15.75">
      <c r="A104" s="73"/>
      <c r="B104" s="40"/>
      <c r="C104" s="24"/>
      <c r="D104" s="24"/>
      <c r="E104" s="32"/>
      <c r="F104" s="24"/>
      <c r="G104" s="24"/>
      <c r="H104" s="23"/>
      <c r="I104" s="23"/>
      <c r="J104" s="64"/>
      <c r="K104" s="23"/>
      <c r="L104" s="23">
        <v>1.75</v>
      </c>
      <c r="M104" s="23">
        <v>1.75</v>
      </c>
      <c r="N104" s="18">
        <v>1.75</v>
      </c>
      <c r="O104" s="23">
        <v>1.75</v>
      </c>
      <c r="P104" s="23"/>
      <c r="Q104" s="64"/>
      <c r="R104" s="23"/>
      <c r="S104" s="23"/>
      <c r="T104" s="23"/>
      <c r="U104" s="70"/>
      <c r="V104" s="23"/>
      <c r="W104" s="65"/>
      <c r="X104" s="64"/>
      <c r="Y104" s="23">
        <v>1.75</v>
      </c>
      <c r="Z104" s="23"/>
      <c r="AA104" s="23">
        <v>1.75</v>
      </c>
      <c r="AB104" s="18">
        <v>1.75</v>
      </c>
      <c r="AC104" s="23">
        <v>1.75</v>
      </c>
      <c r="AD104" s="23"/>
      <c r="AE104" s="64"/>
      <c r="AF104" s="23">
        <v>1.75</v>
      </c>
      <c r="AG104" s="23">
        <v>1.75</v>
      </c>
      <c r="AH104" s="23">
        <v>1.75</v>
      </c>
      <c r="AI104" s="18">
        <v>1.75</v>
      </c>
      <c r="AJ104" s="65">
        <v>1.75</v>
      </c>
      <c r="AK104" s="65"/>
      <c r="AL104" s="65"/>
      <c r="AM104" s="16">
        <f t="shared" si="1"/>
        <v>22.75</v>
      </c>
      <c r="AN104" s="33">
        <v>0</v>
      </c>
      <c r="AO104" s="14">
        <v>0</v>
      </c>
      <c r="AP104" s="58"/>
      <c r="AQ104" s="57"/>
      <c r="AR104" s="58"/>
      <c r="AS104" s="58"/>
    </row>
    <row r="105" spans="1:45" ht="15.75">
      <c r="A105" s="72">
        <v>51</v>
      </c>
      <c r="B105" s="40" t="s">
        <v>189</v>
      </c>
      <c r="C105" s="21" t="s">
        <v>36</v>
      </c>
      <c r="D105" s="21" t="s">
        <v>37</v>
      </c>
      <c r="E105" s="32">
        <f>VLOOKUP(B105,[1]Sheet1!$B$5:$I$226,7,0)</f>
        <v>41946</v>
      </c>
      <c r="F105" s="21" t="s">
        <v>190</v>
      </c>
      <c r="G105" s="22" t="s">
        <v>191</v>
      </c>
      <c r="H105" s="23"/>
      <c r="I105" s="23"/>
      <c r="J105" s="64">
        <v>0.25</v>
      </c>
      <c r="K105" s="23">
        <v>0.25</v>
      </c>
      <c r="L105" s="23">
        <v>0.25</v>
      </c>
      <c r="M105" s="23">
        <v>0.25</v>
      </c>
      <c r="N105" s="18">
        <v>0.25</v>
      </c>
      <c r="O105" s="23">
        <v>0.25</v>
      </c>
      <c r="P105" s="23"/>
      <c r="Q105" s="64">
        <v>0.25</v>
      </c>
      <c r="R105" s="23">
        <v>0.25</v>
      </c>
      <c r="S105" s="23">
        <v>0.25</v>
      </c>
      <c r="T105" s="23">
        <v>0.25</v>
      </c>
      <c r="U105" s="70">
        <v>0.25</v>
      </c>
      <c r="V105" s="23">
        <v>0.25</v>
      </c>
      <c r="W105" s="65"/>
      <c r="X105" s="64">
        <v>0.25</v>
      </c>
      <c r="Y105" s="23">
        <v>0.25</v>
      </c>
      <c r="Z105" s="23">
        <v>0.25</v>
      </c>
      <c r="AA105" s="23">
        <v>0.25</v>
      </c>
      <c r="AB105" s="18"/>
      <c r="AC105" s="23">
        <v>0.25</v>
      </c>
      <c r="AD105" s="23"/>
      <c r="AE105" s="64">
        <v>0.25</v>
      </c>
      <c r="AF105" s="23">
        <v>0.25</v>
      </c>
      <c r="AG105" s="23">
        <v>0.25</v>
      </c>
      <c r="AH105" s="23">
        <v>0.25</v>
      </c>
      <c r="AI105" s="18">
        <v>0.25</v>
      </c>
      <c r="AJ105" s="65">
        <v>0.25</v>
      </c>
      <c r="AK105" s="65"/>
      <c r="AL105" s="65"/>
      <c r="AM105" s="13">
        <f t="shared" si="1"/>
        <v>5.75</v>
      </c>
      <c r="AN105" s="33">
        <v>0</v>
      </c>
      <c r="AO105" s="14">
        <v>0</v>
      </c>
      <c r="AP105" s="60"/>
      <c r="AQ105" s="60"/>
      <c r="AR105" s="60"/>
      <c r="AS105" s="58"/>
    </row>
    <row r="106" spans="1:45" ht="15.75">
      <c r="A106" s="73"/>
      <c r="B106" s="21"/>
      <c r="C106" s="24"/>
      <c r="D106" s="24"/>
      <c r="E106" s="32"/>
      <c r="F106" s="24"/>
      <c r="G106" s="24"/>
      <c r="H106" s="23">
        <v>1.5</v>
      </c>
      <c r="I106" s="23"/>
      <c r="J106" s="64">
        <v>1.75</v>
      </c>
      <c r="K106" s="23">
        <v>1.75</v>
      </c>
      <c r="L106" s="23">
        <v>1.75</v>
      </c>
      <c r="M106" s="23">
        <v>1.75</v>
      </c>
      <c r="N106" s="18">
        <v>1.75</v>
      </c>
      <c r="O106" s="23">
        <v>1.75</v>
      </c>
      <c r="P106" s="23"/>
      <c r="Q106" s="64">
        <v>1.75</v>
      </c>
      <c r="R106" s="23">
        <v>1.75</v>
      </c>
      <c r="S106" s="23">
        <v>1.75</v>
      </c>
      <c r="T106" s="23">
        <v>1.75</v>
      </c>
      <c r="U106" s="70">
        <v>1.75</v>
      </c>
      <c r="V106" s="23">
        <v>1.75</v>
      </c>
      <c r="W106" s="65"/>
      <c r="X106" s="64">
        <v>1.75</v>
      </c>
      <c r="Y106" s="23">
        <v>1.75</v>
      </c>
      <c r="Z106" s="23">
        <v>1.75</v>
      </c>
      <c r="AA106" s="23">
        <v>1.75</v>
      </c>
      <c r="AB106" s="18"/>
      <c r="AC106" s="23">
        <v>1.75</v>
      </c>
      <c r="AD106" s="23"/>
      <c r="AE106" s="64">
        <v>1.75</v>
      </c>
      <c r="AF106" s="23">
        <v>1.75</v>
      </c>
      <c r="AG106" s="23">
        <v>1.75</v>
      </c>
      <c r="AH106" s="23">
        <v>1.75</v>
      </c>
      <c r="AI106" s="18">
        <v>1.75</v>
      </c>
      <c r="AJ106" s="65">
        <v>1.75</v>
      </c>
      <c r="AK106" s="65"/>
      <c r="AL106" s="65"/>
      <c r="AM106" s="16">
        <f t="shared" si="1"/>
        <v>41.75</v>
      </c>
      <c r="AN106" s="33">
        <v>0</v>
      </c>
      <c r="AO106" s="14">
        <v>0</v>
      </c>
      <c r="AP106" s="58"/>
      <c r="AQ106" s="57"/>
      <c r="AR106" s="58"/>
      <c r="AS106" s="58"/>
    </row>
    <row r="107" spans="1:45" ht="15.75">
      <c r="A107" s="72">
        <v>52</v>
      </c>
      <c r="B107" s="21" t="s">
        <v>192</v>
      </c>
      <c r="C107" s="21" t="s">
        <v>36</v>
      </c>
      <c r="D107" s="21" t="s">
        <v>37</v>
      </c>
      <c r="E107" s="32" t="str">
        <f>VLOOKUP(B107,[1]Sheet1!$B$5:$I$226,7,0)</f>
        <v>2014/12/04</v>
      </c>
      <c r="F107" s="21" t="s">
        <v>193</v>
      </c>
      <c r="G107" s="22" t="s">
        <v>194</v>
      </c>
      <c r="H107" s="23">
        <v>1.5</v>
      </c>
      <c r="I107" s="23"/>
      <c r="J107" s="64">
        <v>1.5</v>
      </c>
      <c r="K107" s="23">
        <v>1.5</v>
      </c>
      <c r="L107" s="23">
        <v>1.5</v>
      </c>
      <c r="M107" s="23">
        <v>0.75</v>
      </c>
      <c r="N107" s="18"/>
      <c r="O107" s="23">
        <v>2</v>
      </c>
      <c r="P107" s="23">
        <v>2</v>
      </c>
      <c r="Q107" s="64">
        <v>2</v>
      </c>
      <c r="R107" s="23"/>
      <c r="S107" s="23">
        <v>1</v>
      </c>
      <c r="T107" s="23"/>
      <c r="U107" s="70"/>
      <c r="V107" s="23">
        <v>2</v>
      </c>
      <c r="W107" s="65">
        <v>2</v>
      </c>
      <c r="X107" s="64">
        <v>2</v>
      </c>
      <c r="Y107" s="23">
        <v>2</v>
      </c>
      <c r="Z107" s="23">
        <v>2</v>
      </c>
      <c r="AA107" s="23">
        <v>2</v>
      </c>
      <c r="AB107" s="18"/>
      <c r="AC107" s="23">
        <v>2</v>
      </c>
      <c r="AD107" s="23">
        <v>2</v>
      </c>
      <c r="AE107" s="64"/>
      <c r="AF107" s="23">
        <v>2</v>
      </c>
      <c r="AG107" s="23"/>
      <c r="AH107" s="23"/>
      <c r="AI107" s="18"/>
      <c r="AJ107" s="65">
        <v>2</v>
      </c>
      <c r="AK107" s="65"/>
      <c r="AL107" s="65"/>
      <c r="AM107" s="13">
        <f t="shared" si="1"/>
        <v>33.75</v>
      </c>
      <c r="AN107" s="33">
        <v>0</v>
      </c>
      <c r="AO107" s="14">
        <v>0</v>
      </c>
      <c r="AP107" s="60"/>
      <c r="AQ107" s="60"/>
      <c r="AR107" s="60"/>
      <c r="AS107" s="58"/>
    </row>
    <row r="108" spans="1:45" ht="15.75">
      <c r="A108" s="73"/>
      <c r="B108" s="21"/>
      <c r="C108" s="24"/>
      <c r="D108" s="24"/>
      <c r="E108" s="32"/>
      <c r="F108" s="24"/>
      <c r="G108" s="24"/>
      <c r="H108" s="23"/>
      <c r="I108" s="23"/>
      <c r="J108" s="64"/>
      <c r="K108" s="23"/>
      <c r="L108" s="23"/>
      <c r="M108" s="23"/>
      <c r="N108" s="18"/>
      <c r="O108" s="23"/>
      <c r="P108" s="23"/>
      <c r="Q108" s="64"/>
      <c r="R108" s="23"/>
      <c r="S108" s="23"/>
      <c r="T108" s="23"/>
      <c r="U108" s="70"/>
      <c r="V108" s="23"/>
      <c r="W108" s="65"/>
      <c r="X108" s="64"/>
      <c r="Y108" s="23"/>
      <c r="Z108" s="23"/>
      <c r="AA108" s="23"/>
      <c r="AB108" s="18"/>
      <c r="AC108" s="23"/>
      <c r="AD108" s="23"/>
      <c r="AE108" s="64"/>
      <c r="AF108" s="23"/>
      <c r="AG108" s="23"/>
      <c r="AH108" s="23"/>
      <c r="AI108" s="18"/>
      <c r="AJ108" s="65"/>
      <c r="AK108" s="65"/>
      <c r="AL108" s="65"/>
      <c r="AM108" s="16">
        <f t="shared" si="1"/>
        <v>0</v>
      </c>
      <c r="AN108" s="33">
        <v>0</v>
      </c>
      <c r="AO108" s="14">
        <v>0</v>
      </c>
      <c r="AP108" s="58"/>
      <c r="AQ108" s="57"/>
      <c r="AR108" s="58"/>
      <c r="AS108" s="58"/>
    </row>
    <row r="109" spans="1:45" ht="15.75">
      <c r="A109" s="72">
        <v>53</v>
      </c>
      <c r="B109" s="21" t="s">
        <v>195</v>
      </c>
      <c r="C109" s="21" t="s">
        <v>36</v>
      </c>
      <c r="D109" s="21" t="s">
        <v>37</v>
      </c>
      <c r="E109" s="32" t="str">
        <f>VLOOKUP(B109,[1]Sheet1!$B$5:$I$226,7,0)</f>
        <v>2015/01/26</v>
      </c>
      <c r="F109" s="21" t="s">
        <v>196</v>
      </c>
      <c r="G109" s="22" t="s">
        <v>197</v>
      </c>
      <c r="H109" s="23">
        <v>1.5</v>
      </c>
      <c r="I109" s="23">
        <v>1.5</v>
      </c>
      <c r="J109" s="64">
        <v>1.5</v>
      </c>
      <c r="K109" s="23">
        <v>1.5</v>
      </c>
      <c r="L109" s="23">
        <v>1.5</v>
      </c>
      <c r="M109" s="23"/>
      <c r="N109" s="18"/>
      <c r="O109" s="23">
        <v>1.5</v>
      </c>
      <c r="P109" s="23">
        <v>1.5</v>
      </c>
      <c r="Q109" s="64">
        <v>0.75</v>
      </c>
      <c r="R109" s="23">
        <v>1.5</v>
      </c>
      <c r="S109" s="23">
        <v>1.5</v>
      </c>
      <c r="T109" s="23"/>
      <c r="U109" s="70"/>
      <c r="V109" s="23">
        <v>2</v>
      </c>
      <c r="W109" s="65">
        <v>2</v>
      </c>
      <c r="X109" s="64">
        <v>2</v>
      </c>
      <c r="Y109" s="23">
        <v>2</v>
      </c>
      <c r="Z109" s="23">
        <v>1.5</v>
      </c>
      <c r="AA109" s="23">
        <v>1.5</v>
      </c>
      <c r="AB109" s="18"/>
      <c r="AC109" s="23"/>
      <c r="AD109" s="23">
        <v>1.5</v>
      </c>
      <c r="AE109" s="64"/>
      <c r="AF109" s="23"/>
      <c r="AG109" s="23"/>
      <c r="AH109" s="23"/>
      <c r="AI109" s="18"/>
      <c r="AJ109" s="65"/>
      <c r="AK109" s="65"/>
      <c r="AL109" s="65"/>
      <c r="AM109" s="13">
        <f t="shared" si="1"/>
        <v>26.75</v>
      </c>
      <c r="AN109" s="33">
        <v>0</v>
      </c>
      <c r="AO109" s="14">
        <v>0</v>
      </c>
      <c r="AP109" s="60"/>
      <c r="AQ109" s="60"/>
      <c r="AR109" s="60"/>
      <c r="AS109" s="58"/>
    </row>
    <row r="110" spans="1:45" ht="15.75">
      <c r="A110" s="73"/>
      <c r="B110" s="21"/>
      <c r="C110" s="24"/>
      <c r="D110" s="24"/>
      <c r="E110" s="32"/>
      <c r="F110" s="24"/>
      <c r="G110" s="24"/>
      <c r="H110" s="23"/>
      <c r="I110" s="23"/>
      <c r="J110" s="64"/>
      <c r="K110" s="23"/>
      <c r="L110" s="23"/>
      <c r="M110" s="23"/>
      <c r="N110" s="18"/>
      <c r="O110" s="23"/>
      <c r="P110" s="23"/>
      <c r="Q110" s="64"/>
      <c r="R110" s="23"/>
      <c r="S110" s="23"/>
      <c r="T110" s="23"/>
      <c r="U110" s="70"/>
      <c r="V110" s="23"/>
      <c r="W110" s="65"/>
      <c r="X110" s="64"/>
      <c r="Y110" s="23"/>
      <c r="Z110" s="23"/>
      <c r="AA110" s="23"/>
      <c r="AB110" s="18"/>
      <c r="AC110" s="23"/>
      <c r="AD110" s="23"/>
      <c r="AE110" s="64"/>
      <c r="AF110" s="23"/>
      <c r="AG110" s="23"/>
      <c r="AH110" s="23"/>
      <c r="AI110" s="18"/>
      <c r="AJ110" s="65"/>
      <c r="AK110" s="65"/>
      <c r="AL110" s="65"/>
      <c r="AM110" s="16">
        <f t="shared" si="1"/>
        <v>0</v>
      </c>
      <c r="AN110" s="33">
        <v>0</v>
      </c>
      <c r="AO110" s="14">
        <v>0</v>
      </c>
      <c r="AP110" s="58"/>
      <c r="AQ110" s="57"/>
      <c r="AR110" s="58"/>
      <c r="AS110" s="58"/>
    </row>
    <row r="111" spans="1:45" ht="15.75">
      <c r="A111" s="72">
        <v>54</v>
      </c>
      <c r="B111" s="40" t="s">
        <v>198</v>
      </c>
      <c r="C111" s="21" t="s">
        <v>36</v>
      </c>
      <c r="D111" s="21" t="s">
        <v>37</v>
      </c>
      <c r="E111" s="32">
        <f>VLOOKUP(B111,[1]Sheet1!$B$5:$I$226,7,0)</f>
        <v>40708</v>
      </c>
      <c r="F111" s="21" t="s">
        <v>199</v>
      </c>
      <c r="G111" s="22" t="s">
        <v>200</v>
      </c>
      <c r="H111" s="23">
        <v>1.5</v>
      </c>
      <c r="I111" s="23"/>
      <c r="J111" s="64">
        <v>2</v>
      </c>
      <c r="K111" s="23">
        <v>2</v>
      </c>
      <c r="L111" s="23">
        <v>2</v>
      </c>
      <c r="M111" s="23">
        <v>2</v>
      </c>
      <c r="N111" s="18"/>
      <c r="O111" s="23">
        <v>2</v>
      </c>
      <c r="P111" s="23"/>
      <c r="Q111" s="64">
        <v>2</v>
      </c>
      <c r="R111" s="23">
        <v>2</v>
      </c>
      <c r="S111" s="23">
        <v>2</v>
      </c>
      <c r="T111" s="23">
        <v>2</v>
      </c>
      <c r="U111" s="70">
        <v>2</v>
      </c>
      <c r="V111" s="23">
        <v>2</v>
      </c>
      <c r="W111" s="65"/>
      <c r="X111" s="64">
        <v>2</v>
      </c>
      <c r="Y111" s="23">
        <v>2</v>
      </c>
      <c r="Z111" s="23">
        <v>2</v>
      </c>
      <c r="AA111" s="23">
        <v>2</v>
      </c>
      <c r="AB111" s="18">
        <v>2</v>
      </c>
      <c r="AC111" s="23">
        <v>2</v>
      </c>
      <c r="AD111" s="23"/>
      <c r="AE111" s="64">
        <v>2</v>
      </c>
      <c r="AF111" s="23">
        <v>1.5</v>
      </c>
      <c r="AG111" s="23">
        <v>2</v>
      </c>
      <c r="AH111" s="23">
        <v>1.5</v>
      </c>
      <c r="AI111" s="18">
        <v>1</v>
      </c>
      <c r="AJ111" s="65">
        <v>2</v>
      </c>
      <c r="AK111" s="65"/>
      <c r="AL111" s="65"/>
      <c r="AM111" s="13">
        <f t="shared" si="1"/>
        <v>45.5</v>
      </c>
      <c r="AN111" s="33">
        <v>0</v>
      </c>
      <c r="AO111" s="14">
        <v>0</v>
      </c>
      <c r="AP111" s="60"/>
      <c r="AQ111" s="60"/>
      <c r="AR111" s="60"/>
      <c r="AS111" s="58"/>
    </row>
    <row r="112" spans="1:45" ht="15.75">
      <c r="A112" s="73"/>
      <c r="B112" s="21"/>
      <c r="C112" s="24"/>
      <c r="D112" s="24"/>
      <c r="E112" s="32"/>
      <c r="F112" s="24" t="s">
        <v>38</v>
      </c>
      <c r="G112" s="24"/>
      <c r="H112" s="23"/>
      <c r="I112" s="23"/>
      <c r="J112" s="64"/>
      <c r="K112" s="23"/>
      <c r="L112" s="23"/>
      <c r="M112" s="23"/>
      <c r="N112" s="18"/>
      <c r="O112" s="23"/>
      <c r="P112" s="23"/>
      <c r="Q112" s="64"/>
      <c r="R112" s="23"/>
      <c r="S112" s="23"/>
      <c r="T112" s="23"/>
      <c r="U112" s="70"/>
      <c r="V112" s="23"/>
      <c r="W112" s="65"/>
      <c r="X112" s="64"/>
      <c r="Y112" s="23"/>
      <c r="Z112" s="23"/>
      <c r="AA112" s="23"/>
      <c r="AB112" s="18"/>
      <c r="AC112" s="23"/>
      <c r="AD112" s="23"/>
      <c r="AE112" s="64"/>
      <c r="AF112" s="23"/>
      <c r="AG112" s="23"/>
      <c r="AH112" s="23"/>
      <c r="AI112" s="18"/>
      <c r="AJ112" s="65"/>
      <c r="AK112" s="65"/>
      <c r="AL112" s="65"/>
      <c r="AM112" s="16">
        <f t="shared" si="1"/>
        <v>0</v>
      </c>
      <c r="AN112" s="33">
        <v>0</v>
      </c>
      <c r="AO112" s="14">
        <v>0</v>
      </c>
      <c r="AP112" s="58"/>
      <c r="AQ112" s="57"/>
      <c r="AR112" s="58"/>
      <c r="AS112" s="58"/>
    </row>
    <row r="113" spans="1:45" ht="15.75">
      <c r="A113" s="72">
        <v>55</v>
      </c>
      <c r="B113" s="21" t="s">
        <v>201</v>
      </c>
      <c r="C113" s="21" t="s">
        <v>36</v>
      </c>
      <c r="D113" s="21" t="s">
        <v>37</v>
      </c>
      <c r="E113" s="32">
        <f>VLOOKUP(B113,[1]Sheet1!$B$5:$I$226,7,0)</f>
        <v>42095</v>
      </c>
      <c r="F113" s="21" t="s">
        <v>202</v>
      </c>
      <c r="G113" s="22" t="s">
        <v>203</v>
      </c>
      <c r="H113" s="23">
        <v>1.5</v>
      </c>
      <c r="I113" s="23"/>
      <c r="J113" s="64">
        <v>2</v>
      </c>
      <c r="K113" s="23"/>
      <c r="L113" s="23">
        <v>2</v>
      </c>
      <c r="M113" s="23"/>
      <c r="N113" s="18">
        <v>2</v>
      </c>
      <c r="O113" s="23">
        <v>2</v>
      </c>
      <c r="P113" s="23">
        <v>2</v>
      </c>
      <c r="Q113" s="64"/>
      <c r="R113" s="23"/>
      <c r="S113" s="23">
        <v>1.5</v>
      </c>
      <c r="T113" s="23">
        <v>2</v>
      </c>
      <c r="U113" s="70">
        <v>0.5</v>
      </c>
      <c r="V113" s="23">
        <v>1.5</v>
      </c>
      <c r="W113" s="65">
        <v>2</v>
      </c>
      <c r="X113" s="64"/>
      <c r="Y113" s="23"/>
      <c r="Z113" s="23">
        <v>2</v>
      </c>
      <c r="AA113" s="23">
        <v>1</v>
      </c>
      <c r="AB113" s="18">
        <v>1.5</v>
      </c>
      <c r="AC113" s="23">
        <v>2</v>
      </c>
      <c r="AD113" s="23">
        <v>0.5</v>
      </c>
      <c r="AE113" s="64">
        <v>2</v>
      </c>
      <c r="AF113" s="23"/>
      <c r="AG113" s="23">
        <v>2</v>
      </c>
      <c r="AH113" s="23"/>
      <c r="AI113" s="18"/>
      <c r="AJ113" s="65">
        <v>1</v>
      </c>
      <c r="AK113" s="65"/>
      <c r="AL113" s="65"/>
      <c r="AM113" s="13">
        <f t="shared" si="1"/>
        <v>31</v>
      </c>
      <c r="AN113" s="33">
        <v>0</v>
      </c>
      <c r="AO113" s="14">
        <v>0</v>
      </c>
      <c r="AP113" s="60"/>
      <c r="AQ113" s="60"/>
      <c r="AR113" s="60"/>
      <c r="AS113" s="58"/>
    </row>
    <row r="114" spans="1:45" ht="15.75">
      <c r="A114" s="73"/>
      <c r="B114" s="21"/>
      <c r="C114" s="24"/>
      <c r="D114" s="24"/>
      <c r="E114" s="32"/>
      <c r="F114" s="24" t="s">
        <v>38</v>
      </c>
      <c r="G114" s="24"/>
      <c r="H114" s="23"/>
      <c r="I114" s="23"/>
      <c r="J114" s="64"/>
      <c r="K114" s="23"/>
      <c r="L114" s="23"/>
      <c r="M114" s="23"/>
      <c r="N114" s="18"/>
      <c r="O114" s="23"/>
      <c r="P114" s="23"/>
      <c r="Q114" s="64"/>
      <c r="R114" s="23"/>
      <c r="S114" s="23"/>
      <c r="T114" s="23"/>
      <c r="U114" s="70"/>
      <c r="V114" s="23"/>
      <c r="W114" s="65"/>
      <c r="X114" s="64"/>
      <c r="Y114" s="23"/>
      <c r="Z114" s="23"/>
      <c r="AA114" s="23"/>
      <c r="AB114" s="18"/>
      <c r="AC114" s="23"/>
      <c r="AD114" s="23"/>
      <c r="AE114" s="64"/>
      <c r="AF114" s="23"/>
      <c r="AG114" s="23"/>
      <c r="AH114" s="23"/>
      <c r="AI114" s="18"/>
      <c r="AJ114" s="65"/>
      <c r="AK114" s="65"/>
      <c r="AL114" s="65"/>
      <c r="AM114" s="16">
        <f t="shared" si="1"/>
        <v>0</v>
      </c>
      <c r="AN114" s="33">
        <v>0</v>
      </c>
      <c r="AO114" s="14">
        <v>0</v>
      </c>
      <c r="AP114" s="58"/>
      <c r="AQ114" s="57"/>
      <c r="AR114" s="58"/>
      <c r="AS114" s="58"/>
    </row>
    <row r="115" spans="1:45" ht="15.75">
      <c r="A115" s="72">
        <v>56</v>
      </c>
      <c r="B115" s="21" t="s">
        <v>204</v>
      </c>
      <c r="C115" s="21" t="s">
        <v>36</v>
      </c>
      <c r="D115" s="21" t="s">
        <v>37</v>
      </c>
      <c r="E115" s="32" t="str">
        <f>VLOOKUP(B115,[1]Sheet1!$B$5:$I$226,7,0)</f>
        <v>2015/04/16</v>
      </c>
      <c r="F115" s="21" t="s">
        <v>205</v>
      </c>
      <c r="G115" s="22" t="s">
        <v>206</v>
      </c>
      <c r="H115" s="23"/>
      <c r="I115" s="23">
        <v>1.5</v>
      </c>
      <c r="J115" s="64">
        <v>1.5</v>
      </c>
      <c r="K115" s="23">
        <v>1.5</v>
      </c>
      <c r="L115" s="23">
        <v>1.5</v>
      </c>
      <c r="M115" s="23">
        <v>1.5</v>
      </c>
      <c r="N115" s="18">
        <v>2</v>
      </c>
      <c r="O115" s="23">
        <v>2</v>
      </c>
      <c r="P115" s="23">
        <v>2</v>
      </c>
      <c r="Q115" s="64">
        <v>2</v>
      </c>
      <c r="R115" s="23"/>
      <c r="S115" s="23">
        <v>2</v>
      </c>
      <c r="T115" s="23">
        <v>2</v>
      </c>
      <c r="U115" s="70"/>
      <c r="V115" s="23"/>
      <c r="W115" s="65">
        <v>2</v>
      </c>
      <c r="X115" s="64">
        <v>1</v>
      </c>
      <c r="Y115" s="23">
        <v>2</v>
      </c>
      <c r="Z115" s="23">
        <v>2</v>
      </c>
      <c r="AA115" s="23">
        <v>2</v>
      </c>
      <c r="AB115" s="18">
        <v>2</v>
      </c>
      <c r="AC115" s="23"/>
      <c r="AD115" s="23">
        <v>2</v>
      </c>
      <c r="AE115" s="64">
        <v>2</v>
      </c>
      <c r="AF115" s="23">
        <v>2</v>
      </c>
      <c r="AG115" s="23">
        <v>2</v>
      </c>
      <c r="AH115" s="23">
        <v>2</v>
      </c>
      <c r="AI115" s="18">
        <v>1.5</v>
      </c>
      <c r="AJ115" s="65"/>
      <c r="AK115" s="65"/>
      <c r="AL115" s="65"/>
      <c r="AM115" s="13">
        <f t="shared" si="1"/>
        <v>42</v>
      </c>
      <c r="AN115" s="33">
        <v>0</v>
      </c>
      <c r="AO115" s="14">
        <v>0</v>
      </c>
      <c r="AP115" s="60"/>
      <c r="AQ115" s="60"/>
      <c r="AR115" s="60"/>
      <c r="AS115" s="58"/>
    </row>
    <row r="116" spans="1:45" ht="15.75">
      <c r="A116" s="73"/>
      <c r="B116" s="21"/>
      <c r="C116" s="24"/>
      <c r="D116" s="24"/>
      <c r="E116" s="32"/>
      <c r="F116" s="24"/>
      <c r="G116" s="24"/>
      <c r="H116" s="23"/>
      <c r="I116" s="23"/>
      <c r="J116" s="64"/>
      <c r="K116" s="23"/>
      <c r="L116" s="23"/>
      <c r="M116" s="23"/>
      <c r="N116" s="18"/>
      <c r="O116" s="23"/>
      <c r="P116" s="23"/>
      <c r="Q116" s="64"/>
      <c r="R116" s="23"/>
      <c r="S116" s="23"/>
      <c r="T116" s="23"/>
      <c r="U116" s="70"/>
      <c r="V116" s="23"/>
      <c r="W116" s="65"/>
      <c r="X116" s="64"/>
      <c r="Y116" s="23"/>
      <c r="Z116" s="23"/>
      <c r="AA116" s="23"/>
      <c r="AB116" s="18"/>
      <c r="AC116" s="23"/>
      <c r="AD116" s="23"/>
      <c r="AE116" s="64"/>
      <c r="AF116" s="23"/>
      <c r="AG116" s="23"/>
      <c r="AH116" s="23"/>
      <c r="AI116" s="18"/>
      <c r="AJ116" s="65"/>
      <c r="AK116" s="65"/>
      <c r="AL116" s="65"/>
      <c r="AM116" s="16">
        <f t="shared" si="1"/>
        <v>0</v>
      </c>
      <c r="AN116" s="33">
        <v>0</v>
      </c>
      <c r="AO116" s="14">
        <v>0</v>
      </c>
      <c r="AP116" s="58"/>
      <c r="AQ116" s="57"/>
      <c r="AR116" s="58"/>
      <c r="AS116" s="58"/>
    </row>
    <row r="117" spans="1:45" ht="15.75">
      <c r="A117" s="72">
        <v>57</v>
      </c>
      <c r="B117" s="21" t="s">
        <v>207</v>
      </c>
      <c r="C117" s="21" t="s">
        <v>36</v>
      </c>
      <c r="D117" s="21" t="s">
        <v>37</v>
      </c>
      <c r="E117" s="32" t="str">
        <f>VLOOKUP(B117,[1]Sheet1!$B$5:$I$226,7,0)</f>
        <v>2015/04/16</v>
      </c>
      <c r="F117" s="21" t="s">
        <v>208</v>
      </c>
      <c r="G117" s="22" t="s">
        <v>209</v>
      </c>
      <c r="H117" s="23">
        <v>0.25</v>
      </c>
      <c r="I117" s="23">
        <v>0.25</v>
      </c>
      <c r="J117" s="64"/>
      <c r="K117" s="23">
        <v>0.25</v>
      </c>
      <c r="L117" s="23">
        <v>0.25</v>
      </c>
      <c r="M117" s="23"/>
      <c r="N117" s="18">
        <v>0.25</v>
      </c>
      <c r="O117" s="23">
        <v>0.25</v>
      </c>
      <c r="P117" s="23">
        <v>0.25</v>
      </c>
      <c r="Q117" s="64"/>
      <c r="R117" s="23">
        <v>0.25</v>
      </c>
      <c r="S117" s="23">
        <v>0.25</v>
      </c>
      <c r="T117" s="23">
        <v>0.25</v>
      </c>
      <c r="U117" s="70"/>
      <c r="V117" s="23">
        <v>0.25</v>
      </c>
      <c r="W117" s="65">
        <v>0.25</v>
      </c>
      <c r="X117" s="64"/>
      <c r="Y117" s="23">
        <v>0.25</v>
      </c>
      <c r="Z117" s="23"/>
      <c r="AA117" s="23">
        <v>0.25</v>
      </c>
      <c r="AB117" s="18">
        <v>0.25</v>
      </c>
      <c r="AC117" s="23">
        <v>0.25</v>
      </c>
      <c r="AD117" s="23">
        <v>0.25</v>
      </c>
      <c r="AE117" s="64"/>
      <c r="AF117" s="23">
        <v>0.25</v>
      </c>
      <c r="AG117" s="23">
        <v>0.25</v>
      </c>
      <c r="AH117" s="23">
        <v>0.25</v>
      </c>
      <c r="AI117" s="18">
        <v>0.25</v>
      </c>
      <c r="AJ117" s="65">
        <v>0.25</v>
      </c>
      <c r="AK117" s="65"/>
      <c r="AL117" s="65"/>
      <c r="AM117" s="13">
        <f t="shared" si="1"/>
        <v>5.5</v>
      </c>
      <c r="AN117" s="33">
        <v>0</v>
      </c>
      <c r="AO117" s="14">
        <v>0</v>
      </c>
      <c r="AP117" s="60"/>
      <c r="AQ117" s="60"/>
      <c r="AR117" s="60"/>
      <c r="AS117" s="58"/>
    </row>
    <row r="118" spans="1:45" ht="15.75">
      <c r="A118" s="73"/>
      <c r="B118" s="21"/>
      <c r="C118" s="24"/>
      <c r="D118" s="24"/>
      <c r="E118" s="32"/>
      <c r="F118" s="24"/>
      <c r="G118" s="24"/>
      <c r="H118" s="23">
        <v>1.75</v>
      </c>
      <c r="I118" s="23">
        <v>1.75</v>
      </c>
      <c r="J118" s="64"/>
      <c r="K118" s="23">
        <v>1.75</v>
      </c>
      <c r="L118" s="23">
        <v>1.75</v>
      </c>
      <c r="M118" s="23">
        <v>1</v>
      </c>
      <c r="N118" s="18">
        <v>1.75</v>
      </c>
      <c r="O118" s="23">
        <v>1.75</v>
      </c>
      <c r="P118" s="23">
        <v>1.75</v>
      </c>
      <c r="Q118" s="64"/>
      <c r="R118" s="23">
        <v>1.75</v>
      </c>
      <c r="S118" s="23">
        <v>1.75</v>
      </c>
      <c r="T118" s="23">
        <v>1.75</v>
      </c>
      <c r="U118" s="70"/>
      <c r="V118" s="23">
        <v>1.75</v>
      </c>
      <c r="W118" s="65">
        <v>1.75</v>
      </c>
      <c r="X118" s="64"/>
      <c r="Y118" s="23">
        <v>1.75</v>
      </c>
      <c r="Z118" s="23">
        <v>1</v>
      </c>
      <c r="AA118" s="23">
        <v>1.75</v>
      </c>
      <c r="AB118" s="18">
        <v>1.75</v>
      </c>
      <c r="AC118" s="23">
        <v>1.75</v>
      </c>
      <c r="AD118" s="23">
        <v>1.75</v>
      </c>
      <c r="AE118" s="64"/>
      <c r="AF118" s="23">
        <v>1.75</v>
      </c>
      <c r="AG118" s="23">
        <v>1.75</v>
      </c>
      <c r="AH118" s="23">
        <v>1.75</v>
      </c>
      <c r="AI118" s="18">
        <v>1.75</v>
      </c>
      <c r="AJ118" s="65">
        <v>1.75</v>
      </c>
      <c r="AK118" s="65"/>
      <c r="AL118" s="65"/>
      <c r="AM118" s="16">
        <f t="shared" si="1"/>
        <v>40.5</v>
      </c>
      <c r="AN118" s="33">
        <v>0</v>
      </c>
      <c r="AO118" s="14">
        <v>0</v>
      </c>
      <c r="AP118" s="58"/>
      <c r="AQ118" s="57"/>
      <c r="AR118" s="58"/>
      <c r="AS118" s="58"/>
    </row>
    <row r="119" spans="1:45" ht="15.75">
      <c r="A119" s="72">
        <v>58</v>
      </c>
      <c r="B119" s="21" t="s">
        <v>210</v>
      </c>
      <c r="C119" s="21" t="s">
        <v>36</v>
      </c>
      <c r="D119" s="21" t="s">
        <v>37</v>
      </c>
      <c r="E119" s="32" t="str">
        <f>VLOOKUP(B119,[1]Sheet1!$B$5:$I$226,7,0)</f>
        <v>2015/04/16</v>
      </c>
      <c r="F119" s="21" t="s">
        <v>211</v>
      </c>
      <c r="G119" s="22" t="s">
        <v>212</v>
      </c>
      <c r="H119" s="23">
        <v>1.5</v>
      </c>
      <c r="I119" s="23">
        <v>2</v>
      </c>
      <c r="J119" s="64">
        <v>2</v>
      </c>
      <c r="K119" s="23"/>
      <c r="L119" s="23">
        <v>2</v>
      </c>
      <c r="M119" s="23">
        <v>2</v>
      </c>
      <c r="N119" s="18"/>
      <c r="O119" s="23">
        <v>2</v>
      </c>
      <c r="P119" s="23">
        <v>2</v>
      </c>
      <c r="Q119" s="64">
        <v>2</v>
      </c>
      <c r="R119" s="23">
        <v>2</v>
      </c>
      <c r="S119" s="23">
        <v>2</v>
      </c>
      <c r="T119" s="23">
        <v>2</v>
      </c>
      <c r="U119" s="70"/>
      <c r="V119" s="23">
        <v>2</v>
      </c>
      <c r="W119" s="65">
        <v>2</v>
      </c>
      <c r="X119" s="64">
        <v>2</v>
      </c>
      <c r="Y119" s="23">
        <v>2</v>
      </c>
      <c r="Z119" s="23">
        <v>2</v>
      </c>
      <c r="AA119" s="23">
        <v>2</v>
      </c>
      <c r="AB119" s="18"/>
      <c r="AC119" s="23">
        <v>2</v>
      </c>
      <c r="AD119" s="23">
        <v>2</v>
      </c>
      <c r="AE119" s="64">
        <v>2</v>
      </c>
      <c r="AF119" s="23">
        <v>2</v>
      </c>
      <c r="AG119" s="23">
        <v>2</v>
      </c>
      <c r="AH119" s="23">
        <v>2</v>
      </c>
      <c r="AI119" s="18"/>
      <c r="AJ119" s="65">
        <v>1.5</v>
      </c>
      <c r="AK119" s="65"/>
      <c r="AL119" s="65"/>
      <c r="AM119" s="13">
        <f t="shared" si="1"/>
        <v>47</v>
      </c>
      <c r="AN119" s="33">
        <v>0</v>
      </c>
      <c r="AO119" s="14">
        <v>0</v>
      </c>
      <c r="AP119" s="60"/>
      <c r="AQ119" s="60"/>
      <c r="AR119" s="60"/>
      <c r="AS119" s="58"/>
    </row>
    <row r="120" spans="1:45" ht="15.75">
      <c r="A120" s="73"/>
      <c r="B120" s="21"/>
      <c r="C120" s="24"/>
      <c r="D120" s="24"/>
      <c r="E120" s="32"/>
      <c r="F120" s="24"/>
      <c r="G120" s="24"/>
      <c r="H120" s="23"/>
      <c r="I120" s="23"/>
      <c r="J120" s="64"/>
      <c r="K120" s="23"/>
      <c r="L120" s="23"/>
      <c r="M120" s="23"/>
      <c r="N120" s="18"/>
      <c r="O120" s="23"/>
      <c r="P120" s="23"/>
      <c r="Q120" s="64"/>
      <c r="R120" s="23"/>
      <c r="S120" s="23"/>
      <c r="T120" s="23"/>
      <c r="U120" s="70"/>
      <c r="V120" s="23"/>
      <c r="W120" s="65"/>
      <c r="X120" s="64"/>
      <c r="Y120" s="23"/>
      <c r="Z120" s="23"/>
      <c r="AA120" s="23"/>
      <c r="AB120" s="18"/>
      <c r="AC120" s="23"/>
      <c r="AD120" s="23"/>
      <c r="AE120" s="64"/>
      <c r="AF120" s="23"/>
      <c r="AG120" s="23"/>
      <c r="AH120" s="23"/>
      <c r="AI120" s="18"/>
      <c r="AJ120" s="65"/>
      <c r="AK120" s="65"/>
      <c r="AL120" s="65"/>
      <c r="AM120" s="16">
        <f t="shared" si="1"/>
        <v>0</v>
      </c>
      <c r="AN120" s="33">
        <v>0</v>
      </c>
      <c r="AO120" s="14">
        <v>0</v>
      </c>
      <c r="AP120" s="58"/>
      <c r="AQ120" s="57"/>
      <c r="AR120" s="58"/>
      <c r="AS120" s="58"/>
    </row>
    <row r="121" spans="1:45" ht="15.75">
      <c r="A121" s="72">
        <v>59</v>
      </c>
      <c r="B121" s="21" t="s">
        <v>213</v>
      </c>
      <c r="C121" s="21" t="s">
        <v>36</v>
      </c>
      <c r="D121" s="21" t="s">
        <v>37</v>
      </c>
      <c r="E121" s="32" t="str">
        <f>VLOOKUP(B121,[1]Sheet1!$B$5:$I$226,7,0)</f>
        <v>2015/05/08</v>
      </c>
      <c r="F121" s="21" t="s">
        <v>214</v>
      </c>
      <c r="G121" s="22" t="s">
        <v>215</v>
      </c>
      <c r="H121" s="23"/>
      <c r="I121" s="23"/>
      <c r="J121" s="64"/>
      <c r="K121" s="23">
        <v>0.25</v>
      </c>
      <c r="L121" s="23">
        <v>0.25</v>
      </c>
      <c r="M121" s="23">
        <v>0.25</v>
      </c>
      <c r="N121" s="18">
        <v>0.25</v>
      </c>
      <c r="O121" s="23"/>
      <c r="P121" s="23">
        <v>0.25</v>
      </c>
      <c r="Q121" s="64">
        <v>0.25</v>
      </c>
      <c r="R121" s="23">
        <v>0.25</v>
      </c>
      <c r="S121" s="23">
        <v>0.25</v>
      </c>
      <c r="T121" s="23">
        <v>0.25</v>
      </c>
      <c r="U121" s="70"/>
      <c r="V121" s="23"/>
      <c r="W121" s="65">
        <v>0.25</v>
      </c>
      <c r="X121" s="64">
        <v>0.25</v>
      </c>
      <c r="Y121" s="23">
        <v>0.25</v>
      </c>
      <c r="Z121" s="23">
        <v>0.25</v>
      </c>
      <c r="AA121" s="23">
        <v>0.25</v>
      </c>
      <c r="AB121" s="18">
        <v>0.25</v>
      </c>
      <c r="AC121" s="23"/>
      <c r="AD121" s="23">
        <v>0.25</v>
      </c>
      <c r="AE121" s="64">
        <v>0.25</v>
      </c>
      <c r="AF121" s="23">
        <v>0.25</v>
      </c>
      <c r="AG121" s="23">
        <v>0.25</v>
      </c>
      <c r="AH121" s="23">
        <v>0.25</v>
      </c>
      <c r="AI121" s="18">
        <v>0.25</v>
      </c>
      <c r="AJ121" s="65"/>
      <c r="AK121" s="65"/>
      <c r="AL121" s="65"/>
      <c r="AM121" s="13">
        <f t="shared" si="1"/>
        <v>5.25</v>
      </c>
      <c r="AN121" s="33">
        <v>0</v>
      </c>
      <c r="AO121" s="14">
        <v>0</v>
      </c>
      <c r="AP121" s="60"/>
      <c r="AQ121" s="60"/>
      <c r="AR121" s="60"/>
      <c r="AS121" s="58"/>
    </row>
    <row r="122" spans="1:45" ht="15.75">
      <c r="A122" s="73"/>
      <c r="B122" s="21"/>
      <c r="C122" s="24"/>
      <c r="D122" s="24"/>
      <c r="E122" s="32"/>
      <c r="F122" s="24"/>
      <c r="G122" s="24"/>
      <c r="H122" s="23"/>
      <c r="I122" s="23">
        <v>1.5</v>
      </c>
      <c r="J122" s="64">
        <v>1</v>
      </c>
      <c r="K122" s="23">
        <v>1.75</v>
      </c>
      <c r="L122" s="23">
        <v>1.75</v>
      </c>
      <c r="M122" s="23">
        <v>1.75</v>
      </c>
      <c r="N122" s="18">
        <v>1.75</v>
      </c>
      <c r="O122" s="23"/>
      <c r="P122" s="23">
        <v>1.75</v>
      </c>
      <c r="Q122" s="64">
        <v>1.75</v>
      </c>
      <c r="R122" s="23">
        <v>1.75</v>
      </c>
      <c r="S122" s="23">
        <v>1.75</v>
      </c>
      <c r="T122" s="23">
        <v>1.75</v>
      </c>
      <c r="U122" s="70"/>
      <c r="V122" s="23"/>
      <c r="W122" s="65">
        <v>1.75</v>
      </c>
      <c r="X122" s="64">
        <v>1.75</v>
      </c>
      <c r="Y122" s="23">
        <v>1.75</v>
      </c>
      <c r="Z122" s="23">
        <v>1.75</v>
      </c>
      <c r="AA122" s="23">
        <v>1.75</v>
      </c>
      <c r="AB122" s="18">
        <v>1.75</v>
      </c>
      <c r="AC122" s="23"/>
      <c r="AD122" s="23">
        <v>1.75</v>
      </c>
      <c r="AE122" s="64">
        <v>1.75</v>
      </c>
      <c r="AF122" s="23">
        <v>1.75</v>
      </c>
      <c r="AG122" s="23">
        <v>1.75</v>
      </c>
      <c r="AH122" s="23">
        <v>1.75</v>
      </c>
      <c r="AI122" s="18">
        <v>1.75</v>
      </c>
      <c r="AJ122" s="65"/>
      <c r="AK122" s="65"/>
      <c r="AL122" s="65"/>
      <c r="AM122" s="16">
        <f t="shared" si="1"/>
        <v>39.25</v>
      </c>
      <c r="AN122" s="33">
        <v>0</v>
      </c>
      <c r="AO122" s="14">
        <v>0</v>
      </c>
      <c r="AP122" s="58"/>
      <c r="AQ122" s="57"/>
      <c r="AR122" s="58"/>
      <c r="AS122" s="58"/>
    </row>
    <row r="123" spans="1:45" ht="15.75">
      <c r="A123" s="72">
        <v>60</v>
      </c>
      <c r="B123" s="21" t="s">
        <v>216</v>
      </c>
      <c r="C123" s="21" t="s">
        <v>36</v>
      </c>
      <c r="D123" s="21" t="s">
        <v>37</v>
      </c>
      <c r="E123" s="32" t="str">
        <f>VLOOKUP(B123,[1]Sheet1!$B$5:$I$226,7,0)</f>
        <v>2015/05/08</v>
      </c>
      <c r="F123" s="21" t="s">
        <v>217</v>
      </c>
      <c r="G123" s="22" t="s">
        <v>218</v>
      </c>
      <c r="H123" s="23"/>
      <c r="I123" s="23">
        <v>0.25</v>
      </c>
      <c r="J123" s="64">
        <v>0.25</v>
      </c>
      <c r="K123" s="23">
        <v>0.25</v>
      </c>
      <c r="L123" s="23">
        <v>0.25</v>
      </c>
      <c r="M123" s="23">
        <v>0.25</v>
      </c>
      <c r="N123" s="18"/>
      <c r="O123" s="23">
        <v>0.25</v>
      </c>
      <c r="P123" s="23">
        <v>0.25</v>
      </c>
      <c r="Q123" s="64">
        <v>0.25</v>
      </c>
      <c r="R123" s="23">
        <v>0.25</v>
      </c>
      <c r="S123" s="23">
        <v>0.25</v>
      </c>
      <c r="T123" s="23"/>
      <c r="U123" s="70"/>
      <c r="V123" s="23">
        <v>0.25</v>
      </c>
      <c r="W123" s="65">
        <v>0.25</v>
      </c>
      <c r="X123" s="64">
        <v>0.25</v>
      </c>
      <c r="Y123" s="23">
        <v>0.25</v>
      </c>
      <c r="Z123" s="23">
        <v>0.25</v>
      </c>
      <c r="AA123" s="23">
        <v>0.25</v>
      </c>
      <c r="AB123" s="18"/>
      <c r="AC123" s="23">
        <v>0.25</v>
      </c>
      <c r="AD123" s="23">
        <v>0.25</v>
      </c>
      <c r="AE123" s="64">
        <v>0.25</v>
      </c>
      <c r="AF123" s="23">
        <v>0.25</v>
      </c>
      <c r="AG123" s="23"/>
      <c r="AH123" s="23"/>
      <c r="AI123" s="18"/>
      <c r="AJ123" s="65">
        <v>0.25</v>
      </c>
      <c r="AK123" s="65"/>
      <c r="AL123" s="65"/>
      <c r="AM123" s="13">
        <f t="shared" si="1"/>
        <v>5.25</v>
      </c>
      <c r="AN123" s="33">
        <v>0</v>
      </c>
      <c r="AO123" s="14">
        <v>0</v>
      </c>
      <c r="AP123" s="60"/>
      <c r="AQ123" s="60"/>
      <c r="AR123" s="60"/>
      <c r="AS123" s="58"/>
    </row>
    <row r="124" spans="1:45" ht="15.75">
      <c r="A124" s="73"/>
      <c r="B124" s="21"/>
      <c r="C124" s="24"/>
      <c r="D124" s="24"/>
      <c r="E124" s="32"/>
      <c r="F124" s="24"/>
      <c r="G124" s="24"/>
      <c r="H124" s="23">
        <v>1.5</v>
      </c>
      <c r="I124" s="23">
        <v>1.75</v>
      </c>
      <c r="J124" s="64">
        <v>1.75</v>
      </c>
      <c r="K124" s="23">
        <v>1.75</v>
      </c>
      <c r="L124" s="23">
        <v>1.75</v>
      </c>
      <c r="M124" s="23">
        <v>1.75</v>
      </c>
      <c r="N124" s="18"/>
      <c r="O124" s="23">
        <v>1.75</v>
      </c>
      <c r="P124" s="23">
        <v>1.75</v>
      </c>
      <c r="Q124" s="64">
        <v>1.75</v>
      </c>
      <c r="R124" s="23">
        <v>1.75</v>
      </c>
      <c r="S124" s="23">
        <v>1.75</v>
      </c>
      <c r="T124" s="23"/>
      <c r="U124" s="70"/>
      <c r="V124" s="23">
        <v>1.75</v>
      </c>
      <c r="W124" s="65">
        <v>1.75</v>
      </c>
      <c r="X124" s="64">
        <v>1.75</v>
      </c>
      <c r="Y124" s="23">
        <v>1.75</v>
      </c>
      <c r="Z124" s="23">
        <v>1.75</v>
      </c>
      <c r="AA124" s="23">
        <v>1.75</v>
      </c>
      <c r="AB124" s="18"/>
      <c r="AC124" s="23">
        <v>1.75</v>
      </c>
      <c r="AD124" s="23">
        <v>1.75</v>
      </c>
      <c r="AE124" s="64">
        <v>1.75</v>
      </c>
      <c r="AF124" s="23">
        <v>1.75</v>
      </c>
      <c r="AG124" s="23"/>
      <c r="AH124" s="23"/>
      <c r="AI124" s="18"/>
      <c r="AJ124" s="65">
        <v>1.75</v>
      </c>
      <c r="AK124" s="65"/>
      <c r="AL124" s="65"/>
      <c r="AM124" s="16">
        <f t="shared" si="1"/>
        <v>38.25</v>
      </c>
      <c r="AN124" s="33">
        <v>0</v>
      </c>
      <c r="AO124" s="14">
        <v>0</v>
      </c>
      <c r="AP124" s="58"/>
      <c r="AQ124" s="57"/>
      <c r="AR124" s="58"/>
      <c r="AS124" s="58"/>
    </row>
    <row r="125" spans="1:45" ht="15.75">
      <c r="A125" s="72">
        <v>61</v>
      </c>
      <c r="B125" s="21" t="s">
        <v>219</v>
      </c>
      <c r="C125" s="21" t="s">
        <v>36</v>
      </c>
      <c r="D125" s="21" t="s">
        <v>37</v>
      </c>
      <c r="E125" s="32">
        <f>VLOOKUP(B125,[1]Sheet1!$B$5:$I$226,7,0)</f>
        <v>42166</v>
      </c>
      <c r="F125" s="21" t="s">
        <v>220</v>
      </c>
      <c r="G125" s="22" t="s">
        <v>221</v>
      </c>
      <c r="H125" s="23"/>
      <c r="I125" s="23"/>
      <c r="J125" s="64"/>
      <c r="K125" s="23"/>
      <c r="L125" s="23"/>
      <c r="M125" s="23"/>
      <c r="N125" s="18"/>
      <c r="O125" s="23"/>
      <c r="P125" s="23"/>
      <c r="Q125" s="64"/>
      <c r="R125" s="23"/>
      <c r="S125" s="23"/>
      <c r="T125" s="23"/>
      <c r="U125" s="70"/>
      <c r="V125" s="23"/>
      <c r="W125" s="65"/>
      <c r="X125" s="64"/>
      <c r="Y125" s="23"/>
      <c r="Z125" s="23"/>
      <c r="AA125" s="23"/>
      <c r="AB125" s="18"/>
      <c r="AC125" s="23"/>
      <c r="AD125" s="23"/>
      <c r="AE125" s="64"/>
      <c r="AF125" s="23"/>
      <c r="AG125" s="23"/>
      <c r="AH125" s="23"/>
      <c r="AI125" s="18"/>
      <c r="AJ125" s="65"/>
      <c r="AK125" s="65"/>
      <c r="AL125" s="65"/>
      <c r="AM125" s="13">
        <f t="shared" si="1"/>
        <v>0</v>
      </c>
      <c r="AN125" s="33">
        <v>0</v>
      </c>
      <c r="AO125" s="14">
        <v>0</v>
      </c>
      <c r="AP125" s="60"/>
      <c r="AQ125" s="60"/>
      <c r="AR125" s="60"/>
      <c r="AS125" s="58"/>
    </row>
    <row r="126" spans="1:45" ht="15.75">
      <c r="A126" s="73"/>
      <c r="B126" s="21"/>
      <c r="C126" s="24"/>
      <c r="D126" s="24"/>
      <c r="E126" s="32"/>
      <c r="F126" s="24"/>
      <c r="G126" s="24"/>
      <c r="H126" s="23"/>
      <c r="I126" s="23"/>
      <c r="J126" s="64"/>
      <c r="K126" s="23"/>
      <c r="L126" s="23"/>
      <c r="M126" s="23"/>
      <c r="N126" s="18"/>
      <c r="O126" s="23"/>
      <c r="P126" s="23"/>
      <c r="Q126" s="64"/>
      <c r="R126" s="23"/>
      <c r="S126" s="23"/>
      <c r="T126" s="23"/>
      <c r="U126" s="70"/>
      <c r="V126" s="23"/>
      <c r="W126" s="65"/>
      <c r="X126" s="64"/>
      <c r="Y126" s="23"/>
      <c r="Z126" s="23"/>
      <c r="AA126" s="23"/>
      <c r="AB126" s="18"/>
      <c r="AC126" s="23"/>
      <c r="AD126" s="23"/>
      <c r="AE126" s="64"/>
      <c r="AF126" s="23"/>
      <c r="AG126" s="23"/>
      <c r="AH126" s="23"/>
      <c r="AI126" s="18"/>
      <c r="AJ126" s="65"/>
      <c r="AK126" s="65"/>
      <c r="AL126" s="65"/>
      <c r="AM126" s="16">
        <f t="shared" si="1"/>
        <v>0</v>
      </c>
      <c r="AN126" s="33">
        <v>0</v>
      </c>
      <c r="AO126" s="14">
        <v>0</v>
      </c>
      <c r="AP126" s="58"/>
      <c r="AQ126" s="57"/>
      <c r="AR126" s="58"/>
      <c r="AS126" s="58"/>
    </row>
    <row r="127" spans="1:45" ht="15.75">
      <c r="A127" s="72">
        <v>62</v>
      </c>
      <c r="B127" s="21" t="s">
        <v>222</v>
      </c>
      <c r="C127" s="21" t="s">
        <v>36</v>
      </c>
      <c r="D127" s="21" t="s">
        <v>37</v>
      </c>
      <c r="E127" s="32">
        <f>VLOOKUP(B127,[1]Sheet1!$B$5:$I$226,7,0)</f>
        <v>42216</v>
      </c>
      <c r="F127" s="21" t="s">
        <v>223</v>
      </c>
      <c r="G127" s="22" t="s">
        <v>224</v>
      </c>
      <c r="H127" s="23"/>
      <c r="I127" s="23">
        <v>2</v>
      </c>
      <c r="J127" s="64">
        <v>2</v>
      </c>
      <c r="K127" s="23">
        <v>2</v>
      </c>
      <c r="L127" s="23"/>
      <c r="M127" s="23"/>
      <c r="N127" s="18"/>
      <c r="O127" s="23"/>
      <c r="P127" s="23">
        <v>2</v>
      </c>
      <c r="Q127" s="64">
        <v>2</v>
      </c>
      <c r="R127" s="23"/>
      <c r="S127" s="23"/>
      <c r="T127" s="23"/>
      <c r="U127" s="70"/>
      <c r="V127" s="23">
        <v>2</v>
      </c>
      <c r="W127" s="65"/>
      <c r="X127" s="64"/>
      <c r="Y127" s="23"/>
      <c r="Z127" s="23">
        <v>2</v>
      </c>
      <c r="AA127" s="23"/>
      <c r="AB127" s="18"/>
      <c r="AC127" s="23"/>
      <c r="AD127" s="23"/>
      <c r="AE127" s="64">
        <v>2</v>
      </c>
      <c r="AF127" s="23">
        <v>2</v>
      </c>
      <c r="AG127" s="23"/>
      <c r="AH127" s="23"/>
      <c r="AI127" s="18"/>
      <c r="AJ127" s="65"/>
      <c r="AK127" s="65"/>
      <c r="AL127" s="65"/>
      <c r="AM127" s="13">
        <f t="shared" si="1"/>
        <v>18</v>
      </c>
      <c r="AN127" s="33">
        <v>0</v>
      </c>
      <c r="AO127" s="14">
        <v>0</v>
      </c>
      <c r="AP127" s="60"/>
      <c r="AQ127" s="60"/>
      <c r="AR127" s="60"/>
      <c r="AS127" s="58"/>
    </row>
    <row r="128" spans="1:45" ht="15.75">
      <c r="A128" s="73"/>
      <c r="B128" s="21"/>
      <c r="C128" s="24"/>
      <c r="D128" s="24"/>
      <c r="E128" s="32"/>
      <c r="F128" s="24"/>
      <c r="G128" s="24"/>
      <c r="H128" s="23"/>
      <c r="I128" s="23"/>
      <c r="J128" s="64"/>
      <c r="K128" s="23"/>
      <c r="L128" s="23"/>
      <c r="M128" s="23"/>
      <c r="N128" s="18"/>
      <c r="O128" s="23"/>
      <c r="P128" s="23"/>
      <c r="Q128" s="64"/>
      <c r="R128" s="23"/>
      <c r="S128" s="23"/>
      <c r="T128" s="23"/>
      <c r="U128" s="70"/>
      <c r="V128" s="23"/>
      <c r="W128" s="65"/>
      <c r="X128" s="64"/>
      <c r="Y128" s="23"/>
      <c r="Z128" s="23"/>
      <c r="AA128" s="23"/>
      <c r="AB128" s="18"/>
      <c r="AC128" s="23"/>
      <c r="AD128" s="23"/>
      <c r="AE128" s="64"/>
      <c r="AF128" s="23"/>
      <c r="AG128" s="23"/>
      <c r="AH128" s="23"/>
      <c r="AI128" s="18"/>
      <c r="AJ128" s="65"/>
      <c r="AK128" s="65"/>
      <c r="AL128" s="65"/>
      <c r="AM128" s="16">
        <f t="shared" si="1"/>
        <v>0</v>
      </c>
      <c r="AN128" s="33">
        <v>0</v>
      </c>
      <c r="AO128" s="14">
        <v>0</v>
      </c>
      <c r="AP128" s="58"/>
      <c r="AQ128" s="57"/>
      <c r="AR128" s="58"/>
      <c r="AS128" s="58"/>
    </row>
    <row r="129" spans="1:45" ht="15.75">
      <c r="A129" s="72">
        <v>63</v>
      </c>
      <c r="B129" s="21" t="s">
        <v>225</v>
      </c>
      <c r="C129" s="21" t="s">
        <v>36</v>
      </c>
      <c r="D129" s="21" t="s">
        <v>37</v>
      </c>
      <c r="E129" s="32" t="str">
        <f>VLOOKUP(B129,[1]Sheet1!$B$5:$I$226,7,0)</f>
        <v>2015/08/03</v>
      </c>
      <c r="F129" s="21" t="s">
        <v>226</v>
      </c>
      <c r="G129" s="22" t="s">
        <v>227</v>
      </c>
      <c r="H129" s="23"/>
      <c r="I129" s="23"/>
      <c r="J129" s="64">
        <v>2</v>
      </c>
      <c r="K129" s="23">
        <v>2</v>
      </c>
      <c r="L129" s="23">
        <v>2</v>
      </c>
      <c r="M129" s="23"/>
      <c r="N129" s="18">
        <v>2</v>
      </c>
      <c r="O129" s="23"/>
      <c r="P129" s="23">
        <v>2</v>
      </c>
      <c r="Q129" s="64">
        <v>2</v>
      </c>
      <c r="R129" s="23">
        <v>2</v>
      </c>
      <c r="S129" s="23">
        <v>2</v>
      </c>
      <c r="T129" s="23">
        <v>2</v>
      </c>
      <c r="U129" s="70">
        <v>1</v>
      </c>
      <c r="V129" s="23"/>
      <c r="W129" s="65">
        <v>2</v>
      </c>
      <c r="X129" s="64">
        <v>1.5</v>
      </c>
      <c r="Y129" s="23">
        <v>2</v>
      </c>
      <c r="Z129" s="23">
        <v>2</v>
      </c>
      <c r="AA129" s="23">
        <v>2</v>
      </c>
      <c r="AB129" s="18"/>
      <c r="AC129" s="23"/>
      <c r="AD129" s="23">
        <v>2</v>
      </c>
      <c r="AE129" s="64">
        <v>2</v>
      </c>
      <c r="AF129" s="23">
        <v>2</v>
      </c>
      <c r="AG129" s="23">
        <v>2</v>
      </c>
      <c r="AH129" s="23">
        <v>1</v>
      </c>
      <c r="AI129" s="18"/>
      <c r="AJ129" s="65"/>
      <c r="AK129" s="65"/>
      <c r="AL129" s="65"/>
      <c r="AM129" s="13">
        <f t="shared" si="1"/>
        <v>37.5</v>
      </c>
      <c r="AN129" s="33">
        <v>0</v>
      </c>
      <c r="AO129" s="14">
        <v>0</v>
      </c>
      <c r="AP129" s="60"/>
      <c r="AQ129" s="60"/>
      <c r="AR129" s="60"/>
      <c r="AS129" s="58"/>
    </row>
    <row r="130" spans="1:45" ht="15.75">
      <c r="A130" s="73"/>
      <c r="B130" s="21"/>
      <c r="C130" s="24"/>
      <c r="D130" s="24"/>
      <c r="E130" s="32"/>
      <c r="F130" s="24"/>
      <c r="G130" s="24"/>
      <c r="H130" s="23"/>
      <c r="I130" s="23"/>
      <c r="J130" s="64"/>
      <c r="K130" s="23"/>
      <c r="L130" s="23"/>
      <c r="M130" s="23"/>
      <c r="N130" s="18"/>
      <c r="O130" s="23"/>
      <c r="P130" s="23"/>
      <c r="Q130" s="64"/>
      <c r="R130" s="23"/>
      <c r="S130" s="23"/>
      <c r="T130" s="23"/>
      <c r="U130" s="70"/>
      <c r="V130" s="23"/>
      <c r="W130" s="65"/>
      <c r="X130" s="64"/>
      <c r="Y130" s="23"/>
      <c r="Z130" s="23"/>
      <c r="AA130" s="23"/>
      <c r="AB130" s="18"/>
      <c r="AC130" s="23"/>
      <c r="AD130" s="23"/>
      <c r="AE130" s="64"/>
      <c r="AF130" s="23"/>
      <c r="AG130" s="23"/>
      <c r="AH130" s="23"/>
      <c r="AI130" s="18"/>
      <c r="AJ130" s="65"/>
      <c r="AK130" s="65"/>
      <c r="AL130" s="65"/>
      <c r="AM130" s="16">
        <f t="shared" si="1"/>
        <v>0</v>
      </c>
      <c r="AN130" s="33">
        <v>0</v>
      </c>
      <c r="AO130" s="14">
        <v>0</v>
      </c>
      <c r="AP130" s="58"/>
      <c r="AQ130" s="57"/>
      <c r="AR130" s="58"/>
      <c r="AS130" s="58"/>
    </row>
    <row r="131" spans="1:45" ht="15.75">
      <c r="A131" s="72">
        <v>64</v>
      </c>
      <c r="B131" s="21" t="s">
        <v>228</v>
      </c>
      <c r="C131" s="21" t="s">
        <v>36</v>
      </c>
      <c r="D131" s="21" t="s">
        <v>37</v>
      </c>
      <c r="E131" s="32">
        <f>VLOOKUP(B131,[1]Sheet1!$B$5:$I$226,7,0)</f>
        <v>42223</v>
      </c>
      <c r="F131" s="21" t="s">
        <v>229</v>
      </c>
      <c r="G131" s="22" t="s">
        <v>227</v>
      </c>
      <c r="H131" s="23"/>
      <c r="I131" s="23"/>
      <c r="J131" s="64">
        <v>1</v>
      </c>
      <c r="K131" s="23">
        <v>1</v>
      </c>
      <c r="L131" s="23">
        <v>2</v>
      </c>
      <c r="M131" s="23"/>
      <c r="N131" s="18"/>
      <c r="O131" s="23"/>
      <c r="P131" s="23">
        <v>1</v>
      </c>
      <c r="Q131" s="64"/>
      <c r="R131" s="23">
        <v>1</v>
      </c>
      <c r="S131" s="23">
        <v>1.5</v>
      </c>
      <c r="T131" s="23"/>
      <c r="U131" s="70"/>
      <c r="V131" s="23">
        <v>1.5</v>
      </c>
      <c r="W131" s="65">
        <v>1.5</v>
      </c>
      <c r="X131" s="64">
        <v>1</v>
      </c>
      <c r="Y131" s="23">
        <v>1</v>
      </c>
      <c r="Z131" s="23">
        <v>1</v>
      </c>
      <c r="AA131" s="23"/>
      <c r="AB131" s="18"/>
      <c r="AC131" s="23"/>
      <c r="AD131" s="23">
        <v>1</v>
      </c>
      <c r="AE131" s="64">
        <v>1</v>
      </c>
      <c r="AF131" s="23"/>
      <c r="AG131" s="23">
        <v>1</v>
      </c>
      <c r="AH131" s="23"/>
      <c r="AI131" s="18"/>
      <c r="AJ131" s="65">
        <v>1</v>
      </c>
      <c r="AK131" s="65"/>
      <c r="AL131" s="65"/>
      <c r="AM131" s="13">
        <f t="shared" si="1"/>
        <v>17.5</v>
      </c>
      <c r="AN131" s="33">
        <v>0</v>
      </c>
      <c r="AO131" s="14">
        <v>0</v>
      </c>
      <c r="AP131" s="60"/>
      <c r="AQ131" s="60"/>
      <c r="AR131" s="60"/>
      <c r="AS131" s="58"/>
    </row>
    <row r="132" spans="1:45" ht="15.75">
      <c r="A132" s="73"/>
      <c r="B132" s="21"/>
      <c r="C132" s="24"/>
      <c r="D132" s="24"/>
      <c r="E132" s="32"/>
      <c r="F132" s="24"/>
      <c r="G132" s="24"/>
      <c r="H132" s="23"/>
      <c r="I132" s="23"/>
      <c r="J132" s="64"/>
      <c r="K132" s="23"/>
      <c r="L132" s="23"/>
      <c r="M132" s="23"/>
      <c r="N132" s="18"/>
      <c r="O132" s="23"/>
      <c r="P132" s="23"/>
      <c r="Q132" s="64"/>
      <c r="R132" s="23"/>
      <c r="S132" s="23"/>
      <c r="T132" s="23"/>
      <c r="U132" s="70"/>
      <c r="V132" s="23"/>
      <c r="W132" s="65"/>
      <c r="X132" s="64"/>
      <c r="Y132" s="23"/>
      <c r="Z132" s="23"/>
      <c r="AA132" s="23"/>
      <c r="AB132" s="18"/>
      <c r="AC132" s="23"/>
      <c r="AD132" s="23"/>
      <c r="AE132" s="64"/>
      <c r="AF132" s="23"/>
      <c r="AG132" s="23"/>
      <c r="AH132" s="23"/>
      <c r="AI132" s="18"/>
      <c r="AJ132" s="65"/>
      <c r="AK132" s="65"/>
      <c r="AL132" s="65"/>
      <c r="AM132" s="16">
        <f t="shared" si="1"/>
        <v>0</v>
      </c>
      <c r="AN132" s="33">
        <v>0</v>
      </c>
      <c r="AO132" s="14">
        <v>0</v>
      </c>
      <c r="AP132" s="58"/>
      <c r="AQ132" s="57"/>
      <c r="AR132" s="58"/>
      <c r="AS132" s="58"/>
    </row>
    <row r="133" spans="1:45" ht="15.75">
      <c r="A133" s="72">
        <v>65</v>
      </c>
      <c r="B133" s="40" t="s">
        <v>230</v>
      </c>
      <c r="C133" s="21" t="s">
        <v>36</v>
      </c>
      <c r="D133" s="21" t="s">
        <v>37</v>
      </c>
      <c r="E133" s="32" t="str">
        <f>VLOOKUP(B133,[1]Sheet1!$B$5:$I$226,7,0)</f>
        <v>2015/08/11</v>
      </c>
      <c r="F133" s="21" t="s">
        <v>231</v>
      </c>
      <c r="G133" s="22" t="s">
        <v>232</v>
      </c>
      <c r="H133" s="23"/>
      <c r="I133" s="23"/>
      <c r="J133" s="64"/>
      <c r="K133" s="23"/>
      <c r="L133" s="23"/>
      <c r="M133" s="23"/>
      <c r="N133" s="18"/>
      <c r="O133" s="23"/>
      <c r="P133" s="23"/>
      <c r="Q133" s="64"/>
      <c r="R133" s="23"/>
      <c r="S133" s="23"/>
      <c r="T133" s="23"/>
      <c r="U133" s="70"/>
      <c r="V133" s="23"/>
      <c r="W133" s="65"/>
      <c r="X133" s="64"/>
      <c r="Y133" s="23"/>
      <c r="Z133" s="23"/>
      <c r="AA133" s="23"/>
      <c r="AB133" s="18"/>
      <c r="AC133" s="23"/>
      <c r="AD133" s="23"/>
      <c r="AE133" s="64"/>
      <c r="AF133" s="23"/>
      <c r="AG133" s="23"/>
      <c r="AH133" s="23"/>
      <c r="AI133" s="18"/>
      <c r="AJ133" s="65"/>
      <c r="AK133" s="65"/>
      <c r="AL133" s="65"/>
      <c r="AM133" s="13">
        <f t="shared" ref="AM133:AM196" si="2">+SUM(H133:AL133)-AN133-AO133</f>
        <v>0</v>
      </c>
      <c r="AN133" s="33">
        <v>0</v>
      </c>
      <c r="AO133" s="14">
        <v>0</v>
      </c>
      <c r="AP133" s="60"/>
      <c r="AQ133" s="60"/>
      <c r="AR133" s="60"/>
      <c r="AS133" s="58"/>
    </row>
    <row r="134" spans="1:45" ht="15.75">
      <c r="A134" s="73"/>
      <c r="B134" s="40"/>
      <c r="C134" s="24"/>
      <c r="D134" s="24"/>
      <c r="E134" s="32"/>
      <c r="F134" s="24"/>
      <c r="G134" s="24"/>
      <c r="H134" s="23"/>
      <c r="I134" s="23"/>
      <c r="J134" s="64"/>
      <c r="K134" s="23"/>
      <c r="L134" s="23"/>
      <c r="M134" s="23"/>
      <c r="N134" s="18"/>
      <c r="O134" s="23"/>
      <c r="P134" s="23"/>
      <c r="Q134" s="64"/>
      <c r="R134" s="23"/>
      <c r="S134" s="23"/>
      <c r="T134" s="23"/>
      <c r="U134" s="70"/>
      <c r="V134" s="23"/>
      <c r="W134" s="65"/>
      <c r="X134" s="64"/>
      <c r="Y134" s="23"/>
      <c r="Z134" s="23"/>
      <c r="AA134" s="23"/>
      <c r="AB134" s="18"/>
      <c r="AC134" s="23"/>
      <c r="AD134" s="23"/>
      <c r="AE134" s="64"/>
      <c r="AF134" s="23"/>
      <c r="AG134" s="23"/>
      <c r="AH134" s="23"/>
      <c r="AI134" s="18"/>
      <c r="AJ134" s="65"/>
      <c r="AK134" s="65"/>
      <c r="AL134" s="65"/>
      <c r="AM134" s="16">
        <f t="shared" si="2"/>
        <v>0</v>
      </c>
      <c r="AN134" s="33">
        <v>0</v>
      </c>
      <c r="AO134" s="14">
        <v>0</v>
      </c>
      <c r="AP134" s="58"/>
      <c r="AQ134" s="57"/>
      <c r="AR134" s="58"/>
      <c r="AS134" s="58"/>
    </row>
    <row r="135" spans="1:45" ht="15.75">
      <c r="A135" s="72">
        <v>66</v>
      </c>
      <c r="B135" s="40" t="s">
        <v>233</v>
      </c>
      <c r="C135" s="21" t="s">
        <v>36</v>
      </c>
      <c r="D135" s="21" t="s">
        <v>37</v>
      </c>
      <c r="E135" s="32" t="str">
        <f>VLOOKUP(B135,[1]Sheet1!$B$5:$I$226,7,0)</f>
        <v>2015/05/28</v>
      </c>
      <c r="F135" s="21" t="s">
        <v>234</v>
      </c>
      <c r="G135" s="22" t="s">
        <v>235</v>
      </c>
      <c r="H135" s="23">
        <v>1.5</v>
      </c>
      <c r="I135" s="23">
        <v>2</v>
      </c>
      <c r="J135" s="64"/>
      <c r="K135" s="23">
        <v>2</v>
      </c>
      <c r="L135" s="23">
        <v>2</v>
      </c>
      <c r="M135" s="23">
        <v>2</v>
      </c>
      <c r="N135" s="18"/>
      <c r="O135" s="23">
        <v>1.5</v>
      </c>
      <c r="P135" s="23">
        <v>2</v>
      </c>
      <c r="Q135" s="64"/>
      <c r="R135" s="23">
        <v>2</v>
      </c>
      <c r="S135" s="23">
        <v>2</v>
      </c>
      <c r="T135" s="23">
        <v>1.5</v>
      </c>
      <c r="U135" s="70"/>
      <c r="V135" s="23">
        <v>2</v>
      </c>
      <c r="W135" s="65">
        <v>2</v>
      </c>
      <c r="X135" s="64"/>
      <c r="Y135" s="23">
        <v>2</v>
      </c>
      <c r="Z135" s="23">
        <v>2</v>
      </c>
      <c r="AA135" s="23">
        <v>2</v>
      </c>
      <c r="AB135" s="18">
        <v>1</v>
      </c>
      <c r="AC135" s="23">
        <v>2</v>
      </c>
      <c r="AD135" s="23">
        <v>2</v>
      </c>
      <c r="AE135" s="64"/>
      <c r="AF135" s="23">
        <v>2</v>
      </c>
      <c r="AG135" s="23">
        <v>2</v>
      </c>
      <c r="AH135" s="23">
        <v>2</v>
      </c>
      <c r="AI135" s="18">
        <v>2</v>
      </c>
      <c r="AJ135" s="65">
        <v>1.5</v>
      </c>
      <c r="AK135" s="65"/>
      <c r="AL135" s="65"/>
      <c r="AM135" s="13">
        <f t="shared" si="2"/>
        <v>43</v>
      </c>
      <c r="AN135" s="33">
        <v>0</v>
      </c>
      <c r="AO135" s="14">
        <v>0</v>
      </c>
      <c r="AP135" s="60"/>
      <c r="AQ135" s="60"/>
      <c r="AR135" s="60"/>
      <c r="AS135" s="58"/>
    </row>
    <row r="136" spans="1:45" ht="15.75">
      <c r="A136" s="73"/>
      <c r="B136" s="40"/>
      <c r="C136" s="24"/>
      <c r="D136" s="24"/>
      <c r="E136" s="32"/>
      <c r="F136" s="24"/>
      <c r="G136" s="24"/>
      <c r="H136" s="23"/>
      <c r="I136" s="23"/>
      <c r="J136" s="64"/>
      <c r="K136" s="23"/>
      <c r="L136" s="23"/>
      <c r="M136" s="23"/>
      <c r="N136" s="18"/>
      <c r="O136" s="23"/>
      <c r="P136" s="23"/>
      <c r="Q136" s="64"/>
      <c r="R136" s="23"/>
      <c r="S136" s="23"/>
      <c r="T136" s="23"/>
      <c r="U136" s="70"/>
      <c r="V136" s="23"/>
      <c r="W136" s="65"/>
      <c r="X136" s="64"/>
      <c r="Y136" s="23"/>
      <c r="Z136" s="23"/>
      <c r="AA136" s="23"/>
      <c r="AB136" s="18"/>
      <c r="AC136" s="23"/>
      <c r="AD136" s="23"/>
      <c r="AE136" s="64"/>
      <c r="AF136" s="23"/>
      <c r="AG136" s="23"/>
      <c r="AH136" s="23"/>
      <c r="AI136" s="18"/>
      <c r="AJ136" s="65"/>
      <c r="AK136" s="65"/>
      <c r="AL136" s="65"/>
      <c r="AM136" s="16">
        <f t="shared" si="2"/>
        <v>0</v>
      </c>
      <c r="AN136" s="33">
        <v>0</v>
      </c>
      <c r="AO136" s="14">
        <v>0</v>
      </c>
      <c r="AP136" s="58"/>
      <c r="AQ136" s="57"/>
      <c r="AR136" s="58"/>
      <c r="AS136" s="58"/>
    </row>
    <row r="137" spans="1:45" ht="15.75">
      <c r="A137" s="72">
        <v>67</v>
      </c>
      <c r="B137" s="40" t="s">
        <v>236</v>
      </c>
      <c r="C137" s="21" t="s">
        <v>36</v>
      </c>
      <c r="D137" s="21" t="s">
        <v>37</v>
      </c>
      <c r="E137" s="32" t="str">
        <f>VLOOKUP(B137,[1]Sheet1!$B$5:$I$226,7,0)</f>
        <v>2015/09/11</v>
      </c>
      <c r="F137" s="21" t="s">
        <v>237</v>
      </c>
      <c r="G137" s="22" t="s">
        <v>238</v>
      </c>
      <c r="H137" s="23">
        <v>1.5</v>
      </c>
      <c r="I137" s="23"/>
      <c r="J137" s="64">
        <v>2</v>
      </c>
      <c r="K137" s="23">
        <v>2</v>
      </c>
      <c r="L137" s="23">
        <v>2</v>
      </c>
      <c r="M137" s="23">
        <v>2</v>
      </c>
      <c r="N137" s="18">
        <v>2</v>
      </c>
      <c r="O137" s="23">
        <v>2</v>
      </c>
      <c r="P137" s="23"/>
      <c r="Q137" s="64">
        <v>2</v>
      </c>
      <c r="R137" s="23">
        <v>2</v>
      </c>
      <c r="S137" s="23">
        <v>2</v>
      </c>
      <c r="T137" s="23">
        <v>2</v>
      </c>
      <c r="U137" s="70"/>
      <c r="V137" s="23">
        <v>2</v>
      </c>
      <c r="W137" s="65"/>
      <c r="X137" s="64"/>
      <c r="Y137" s="23"/>
      <c r="Z137" s="23"/>
      <c r="AA137" s="23"/>
      <c r="AB137" s="18">
        <v>2</v>
      </c>
      <c r="AC137" s="23">
        <v>2</v>
      </c>
      <c r="AD137" s="23"/>
      <c r="AE137" s="64">
        <v>2</v>
      </c>
      <c r="AF137" s="23">
        <v>2</v>
      </c>
      <c r="AG137" s="23"/>
      <c r="AH137" s="23">
        <v>2</v>
      </c>
      <c r="AI137" s="18">
        <v>2</v>
      </c>
      <c r="AJ137" s="65">
        <v>2</v>
      </c>
      <c r="AK137" s="65"/>
      <c r="AL137" s="65"/>
      <c r="AM137" s="13">
        <f t="shared" si="2"/>
        <v>37.5</v>
      </c>
      <c r="AN137" s="33">
        <v>0</v>
      </c>
      <c r="AO137" s="14">
        <v>0</v>
      </c>
      <c r="AP137" s="60"/>
      <c r="AQ137" s="60"/>
      <c r="AR137" s="60"/>
      <c r="AS137" s="58"/>
    </row>
    <row r="138" spans="1:45" ht="15.75">
      <c r="A138" s="73"/>
      <c r="B138" s="40"/>
      <c r="C138" s="24"/>
      <c r="D138" s="24"/>
      <c r="E138" s="32"/>
      <c r="F138" s="24"/>
      <c r="G138" s="24"/>
      <c r="H138" s="23"/>
      <c r="I138" s="23"/>
      <c r="J138" s="64"/>
      <c r="K138" s="23"/>
      <c r="L138" s="23"/>
      <c r="M138" s="23"/>
      <c r="N138" s="18"/>
      <c r="O138" s="23"/>
      <c r="P138" s="23"/>
      <c r="Q138" s="64"/>
      <c r="R138" s="23"/>
      <c r="S138" s="23"/>
      <c r="T138" s="23"/>
      <c r="U138" s="70"/>
      <c r="V138" s="23"/>
      <c r="W138" s="65"/>
      <c r="X138" s="64"/>
      <c r="Y138" s="23"/>
      <c r="Z138" s="23"/>
      <c r="AA138" s="23"/>
      <c r="AB138" s="18"/>
      <c r="AC138" s="23"/>
      <c r="AD138" s="23"/>
      <c r="AE138" s="64"/>
      <c r="AF138" s="23"/>
      <c r="AG138" s="23"/>
      <c r="AH138" s="23"/>
      <c r="AI138" s="18"/>
      <c r="AJ138" s="65"/>
      <c r="AK138" s="65"/>
      <c r="AL138" s="65"/>
      <c r="AM138" s="16">
        <f t="shared" si="2"/>
        <v>0</v>
      </c>
      <c r="AN138" s="33">
        <v>0</v>
      </c>
      <c r="AO138" s="14">
        <v>0</v>
      </c>
      <c r="AP138" s="58"/>
      <c r="AQ138" s="57"/>
      <c r="AR138" s="58"/>
      <c r="AS138" s="58"/>
    </row>
    <row r="139" spans="1:45" ht="15.75">
      <c r="A139" s="72">
        <v>68</v>
      </c>
      <c r="B139" s="40" t="s">
        <v>239</v>
      </c>
      <c r="C139" s="21" t="s">
        <v>36</v>
      </c>
      <c r="D139" s="21" t="s">
        <v>37</v>
      </c>
      <c r="E139" s="32" t="str">
        <f>VLOOKUP(B139,[1]Sheet1!$B$5:$I$226,7,0)</f>
        <v>2015/10/10</v>
      </c>
      <c r="F139" s="21" t="s">
        <v>240</v>
      </c>
      <c r="G139" s="22" t="s">
        <v>241</v>
      </c>
      <c r="H139" s="23">
        <v>0.25</v>
      </c>
      <c r="I139" s="23"/>
      <c r="J139" s="64"/>
      <c r="K139" s="23"/>
      <c r="L139" s="23"/>
      <c r="M139" s="23"/>
      <c r="N139" s="18"/>
      <c r="O139" s="23"/>
      <c r="P139" s="23"/>
      <c r="Q139" s="64"/>
      <c r="R139" s="23">
        <v>0.25</v>
      </c>
      <c r="S139" s="23"/>
      <c r="T139" s="23">
        <v>0.25</v>
      </c>
      <c r="U139" s="70"/>
      <c r="V139" s="23">
        <v>0.25</v>
      </c>
      <c r="W139" s="65"/>
      <c r="X139" s="64">
        <v>0.25</v>
      </c>
      <c r="Y139" s="23">
        <v>0.25</v>
      </c>
      <c r="Z139" s="23"/>
      <c r="AA139" s="23">
        <v>0.25</v>
      </c>
      <c r="AB139" s="18">
        <v>0.25</v>
      </c>
      <c r="AC139" s="23">
        <v>0.25</v>
      </c>
      <c r="AD139" s="23"/>
      <c r="AE139" s="64">
        <v>0.25</v>
      </c>
      <c r="AF139" s="23">
        <v>0.25</v>
      </c>
      <c r="AG139" s="23">
        <v>0.25</v>
      </c>
      <c r="AH139" s="23">
        <v>0.25</v>
      </c>
      <c r="AI139" s="18">
        <v>0.25</v>
      </c>
      <c r="AJ139" s="65">
        <v>0.25</v>
      </c>
      <c r="AK139" s="65"/>
      <c r="AL139" s="65"/>
      <c r="AM139" s="13">
        <f t="shared" si="2"/>
        <v>3.75</v>
      </c>
      <c r="AN139" s="33">
        <v>0</v>
      </c>
      <c r="AO139" s="14">
        <v>0</v>
      </c>
      <c r="AP139" s="60"/>
      <c r="AQ139" s="60"/>
      <c r="AR139" s="60"/>
      <c r="AS139" s="58"/>
    </row>
    <row r="140" spans="1:45" ht="15.75">
      <c r="A140" s="73"/>
      <c r="B140" s="40"/>
      <c r="C140" s="24"/>
      <c r="D140" s="24"/>
      <c r="E140" s="32"/>
      <c r="F140" s="24"/>
      <c r="G140" s="24"/>
      <c r="H140" s="23">
        <v>1.75</v>
      </c>
      <c r="I140" s="23"/>
      <c r="J140" s="64">
        <v>1.5</v>
      </c>
      <c r="K140" s="23">
        <v>1.75</v>
      </c>
      <c r="L140" s="23"/>
      <c r="M140" s="23">
        <v>1.5</v>
      </c>
      <c r="N140" s="18">
        <v>1</v>
      </c>
      <c r="O140" s="23"/>
      <c r="P140" s="23"/>
      <c r="Q140" s="64">
        <v>1.75</v>
      </c>
      <c r="R140" s="23">
        <v>1.75</v>
      </c>
      <c r="S140" s="23">
        <v>1.5</v>
      </c>
      <c r="T140" s="23">
        <v>1.75</v>
      </c>
      <c r="U140" s="70">
        <v>1.5</v>
      </c>
      <c r="V140" s="23">
        <v>1.75</v>
      </c>
      <c r="W140" s="65"/>
      <c r="X140" s="64">
        <v>1.75</v>
      </c>
      <c r="Y140" s="23">
        <v>1.75</v>
      </c>
      <c r="Z140" s="23"/>
      <c r="AA140" s="23">
        <v>1.75</v>
      </c>
      <c r="AB140" s="18">
        <v>1.75</v>
      </c>
      <c r="AC140" s="23">
        <v>1.75</v>
      </c>
      <c r="AD140" s="23"/>
      <c r="AE140" s="64">
        <v>1.75</v>
      </c>
      <c r="AF140" s="23">
        <v>1.75</v>
      </c>
      <c r="AG140" s="23">
        <v>1.75</v>
      </c>
      <c r="AH140" s="23">
        <v>1.75</v>
      </c>
      <c r="AI140" s="18">
        <v>1.75</v>
      </c>
      <c r="AJ140" s="65">
        <v>1.75</v>
      </c>
      <c r="AK140" s="65"/>
      <c r="AL140" s="65"/>
      <c r="AM140" s="16">
        <f t="shared" si="2"/>
        <v>36.75</v>
      </c>
      <c r="AN140" s="33">
        <v>0</v>
      </c>
      <c r="AO140" s="14">
        <v>0</v>
      </c>
      <c r="AP140" s="58"/>
      <c r="AQ140" s="57"/>
      <c r="AR140" s="58"/>
      <c r="AS140" s="58"/>
    </row>
    <row r="141" spans="1:45" ht="15.75">
      <c r="A141" s="72">
        <v>69</v>
      </c>
      <c r="B141" s="40" t="s">
        <v>242</v>
      </c>
      <c r="C141" s="21" t="s">
        <v>36</v>
      </c>
      <c r="D141" s="21" t="s">
        <v>37</v>
      </c>
      <c r="E141" s="32" t="str">
        <f>VLOOKUP(B141,[1]Sheet1!$B$5:$I$226,7,0)</f>
        <v>2015/10/13</v>
      </c>
      <c r="F141" s="21" t="s">
        <v>243</v>
      </c>
      <c r="G141" s="22" t="s">
        <v>244</v>
      </c>
      <c r="H141" s="23"/>
      <c r="I141" s="23"/>
      <c r="J141" s="64"/>
      <c r="K141" s="23"/>
      <c r="L141" s="23"/>
      <c r="M141" s="23">
        <v>0.25</v>
      </c>
      <c r="N141" s="18">
        <v>0.25</v>
      </c>
      <c r="O141" s="23">
        <v>0.25</v>
      </c>
      <c r="P141" s="23">
        <v>0.25</v>
      </c>
      <c r="Q141" s="64">
        <v>0.25</v>
      </c>
      <c r="R141" s="23">
        <v>0.25</v>
      </c>
      <c r="S141" s="23"/>
      <c r="T141" s="23">
        <v>0.25</v>
      </c>
      <c r="U141" s="70">
        <v>0.25</v>
      </c>
      <c r="V141" s="23"/>
      <c r="W141" s="65"/>
      <c r="X141" s="64"/>
      <c r="Y141" s="23"/>
      <c r="Z141" s="23"/>
      <c r="AA141" s="23">
        <v>0.25</v>
      </c>
      <c r="AB141" s="18">
        <v>0.25</v>
      </c>
      <c r="AC141" s="23"/>
      <c r="AD141" s="23">
        <v>0.25</v>
      </c>
      <c r="AE141" s="64">
        <v>0.25</v>
      </c>
      <c r="AF141" s="23">
        <v>0.25</v>
      </c>
      <c r="AG141" s="23"/>
      <c r="AH141" s="23">
        <v>0.25</v>
      </c>
      <c r="AI141" s="18">
        <v>0.25</v>
      </c>
      <c r="AJ141" s="65">
        <v>0.25</v>
      </c>
      <c r="AK141" s="65"/>
      <c r="AL141" s="65"/>
      <c r="AM141" s="13">
        <f t="shared" si="2"/>
        <v>4</v>
      </c>
      <c r="AN141" s="33">
        <v>0</v>
      </c>
      <c r="AO141" s="14">
        <v>0</v>
      </c>
      <c r="AP141" s="60"/>
      <c r="AQ141" s="60"/>
      <c r="AR141" s="60"/>
      <c r="AS141" s="58"/>
    </row>
    <row r="142" spans="1:45" ht="15.75">
      <c r="A142" s="73"/>
      <c r="B142" s="40"/>
      <c r="C142" s="24"/>
      <c r="D142" s="24"/>
      <c r="E142" s="32"/>
      <c r="F142" s="24"/>
      <c r="G142" s="24"/>
      <c r="H142" s="23">
        <v>1.5</v>
      </c>
      <c r="I142" s="23">
        <v>1.5</v>
      </c>
      <c r="J142" s="64">
        <v>1.5</v>
      </c>
      <c r="K142" s="23">
        <v>1.5</v>
      </c>
      <c r="L142" s="23"/>
      <c r="M142" s="23">
        <v>1.75</v>
      </c>
      <c r="N142" s="18">
        <v>1.75</v>
      </c>
      <c r="O142" s="23">
        <v>1.75</v>
      </c>
      <c r="P142" s="23">
        <v>1.75</v>
      </c>
      <c r="Q142" s="64">
        <v>1.75</v>
      </c>
      <c r="R142" s="23">
        <v>1.75</v>
      </c>
      <c r="S142" s="23"/>
      <c r="T142" s="23">
        <v>1.75</v>
      </c>
      <c r="U142" s="70">
        <v>1.75</v>
      </c>
      <c r="V142" s="23">
        <v>1.25</v>
      </c>
      <c r="W142" s="65"/>
      <c r="X142" s="64"/>
      <c r="Y142" s="23"/>
      <c r="Z142" s="23"/>
      <c r="AA142" s="23">
        <v>1.75</v>
      </c>
      <c r="AB142" s="18">
        <v>1.75</v>
      </c>
      <c r="AC142" s="23">
        <v>1.25</v>
      </c>
      <c r="AD142" s="23">
        <v>1.75</v>
      </c>
      <c r="AE142" s="64">
        <v>1.75</v>
      </c>
      <c r="AF142" s="23">
        <v>1.75</v>
      </c>
      <c r="AG142" s="23"/>
      <c r="AH142" s="23">
        <v>1.75</v>
      </c>
      <c r="AI142" s="18">
        <v>1.75</v>
      </c>
      <c r="AJ142" s="65">
        <v>1.75</v>
      </c>
      <c r="AK142" s="65"/>
      <c r="AL142" s="65"/>
      <c r="AM142" s="16">
        <f t="shared" si="2"/>
        <v>36.5</v>
      </c>
      <c r="AN142" s="33">
        <v>0</v>
      </c>
      <c r="AO142" s="14">
        <v>0</v>
      </c>
      <c r="AP142" s="58"/>
      <c r="AQ142" s="57"/>
      <c r="AR142" s="58"/>
      <c r="AS142" s="58"/>
    </row>
    <row r="143" spans="1:45" ht="15.75">
      <c r="A143" s="72">
        <v>70</v>
      </c>
      <c r="B143" s="21" t="s">
        <v>245</v>
      </c>
      <c r="C143" s="21" t="s">
        <v>36</v>
      </c>
      <c r="D143" s="21" t="s">
        <v>37</v>
      </c>
      <c r="E143" s="32" t="str">
        <f>VLOOKUP(B143,[1]Sheet1!$B$5:$I$226,7,0)</f>
        <v>2015/10/16</v>
      </c>
      <c r="F143" s="21" t="s">
        <v>246</v>
      </c>
      <c r="G143" s="22" t="s">
        <v>247</v>
      </c>
      <c r="H143" s="23"/>
      <c r="I143" s="23">
        <v>2</v>
      </c>
      <c r="J143" s="64"/>
      <c r="K143" s="23">
        <v>2</v>
      </c>
      <c r="L143" s="23">
        <v>2</v>
      </c>
      <c r="M143" s="23">
        <v>2</v>
      </c>
      <c r="N143" s="18"/>
      <c r="O143" s="23">
        <v>2</v>
      </c>
      <c r="P143" s="23"/>
      <c r="Q143" s="64">
        <v>2</v>
      </c>
      <c r="R143" s="23">
        <v>2</v>
      </c>
      <c r="S143" s="23">
        <v>2</v>
      </c>
      <c r="T143" s="23"/>
      <c r="U143" s="70"/>
      <c r="V143" s="23"/>
      <c r="W143" s="65">
        <v>2</v>
      </c>
      <c r="X143" s="64">
        <v>2</v>
      </c>
      <c r="Y143" s="23">
        <v>2</v>
      </c>
      <c r="Z143" s="23"/>
      <c r="AA143" s="23"/>
      <c r="AB143" s="18"/>
      <c r="AC143" s="23">
        <v>2</v>
      </c>
      <c r="AD143" s="23">
        <v>1</v>
      </c>
      <c r="AE143" s="64">
        <v>2</v>
      </c>
      <c r="AF143" s="23">
        <v>2</v>
      </c>
      <c r="AG143" s="23">
        <v>1</v>
      </c>
      <c r="AH143" s="23">
        <v>2</v>
      </c>
      <c r="AI143" s="18"/>
      <c r="AJ143" s="65">
        <v>2</v>
      </c>
      <c r="AK143" s="65"/>
      <c r="AL143" s="65"/>
      <c r="AM143" s="13">
        <f t="shared" si="2"/>
        <v>34</v>
      </c>
      <c r="AN143" s="33">
        <v>0</v>
      </c>
      <c r="AO143" s="14">
        <v>0</v>
      </c>
      <c r="AP143" s="60"/>
      <c r="AQ143" s="60"/>
      <c r="AR143" s="60"/>
      <c r="AS143" s="58"/>
    </row>
    <row r="144" spans="1:45" ht="15.75">
      <c r="A144" s="73"/>
      <c r="B144" s="21"/>
      <c r="C144" s="24"/>
      <c r="D144" s="24"/>
      <c r="E144" s="32"/>
      <c r="F144" s="24"/>
      <c r="G144" s="24"/>
      <c r="H144" s="23"/>
      <c r="I144" s="23"/>
      <c r="J144" s="64"/>
      <c r="K144" s="23"/>
      <c r="L144" s="23"/>
      <c r="M144" s="23"/>
      <c r="N144" s="18"/>
      <c r="O144" s="23"/>
      <c r="P144" s="23"/>
      <c r="Q144" s="64"/>
      <c r="R144" s="23"/>
      <c r="S144" s="23"/>
      <c r="T144" s="23"/>
      <c r="U144" s="70"/>
      <c r="V144" s="23"/>
      <c r="W144" s="65"/>
      <c r="X144" s="64"/>
      <c r="Y144" s="23"/>
      <c r="Z144" s="23"/>
      <c r="AA144" s="23"/>
      <c r="AB144" s="18"/>
      <c r="AC144" s="23"/>
      <c r="AD144" s="23"/>
      <c r="AE144" s="64"/>
      <c r="AF144" s="23"/>
      <c r="AG144" s="23"/>
      <c r="AH144" s="23"/>
      <c r="AI144" s="18"/>
      <c r="AJ144" s="65"/>
      <c r="AK144" s="65"/>
      <c r="AL144" s="65"/>
      <c r="AM144" s="16">
        <f t="shared" si="2"/>
        <v>0</v>
      </c>
      <c r="AN144" s="33">
        <v>0</v>
      </c>
      <c r="AO144" s="14">
        <v>0</v>
      </c>
      <c r="AP144" s="58"/>
      <c r="AQ144" s="57"/>
      <c r="AR144" s="58"/>
      <c r="AS144" s="58"/>
    </row>
    <row r="145" spans="1:45" ht="15.75">
      <c r="A145" s="72">
        <v>71</v>
      </c>
      <c r="B145" s="21" t="s">
        <v>248</v>
      </c>
      <c r="C145" s="21" t="s">
        <v>36</v>
      </c>
      <c r="D145" s="21" t="s">
        <v>37</v>
      </c>
      <c r="E145" s="32">
        <f>VLOOKUP(B145,[1]Sheet1!$B$5:$I$226,7,0)</f>
        <v>42318</v>
      </c>
      <c r="F145" s="21" t="s">
        <v>249</v>
      </c>
      <c r="G145" s="22" t="s">
        <v>250</v>
      </c>
      <c r="H145" s="23">
        <v>2</v>
      </c>
      <c r="I145" s="23">
        <v>2</v>
      </c>
      <c r="J145" s="64">
        <v>2</v>
      </c>
      <c r="K145" s="23"/>
      <c r="L145" s="23">
        <v>2</v>
      </c>
      <c r="M145" s="23"/>
      <c r="N145" s="18"/>
      <c r="O145" s="23">
        <v>1</v>
      </c>
      <c r="P145" s="23">
        <v>2</v>
      </c>
      <c r="Q145" s="64"/>
      <c r="R145" s="23"/>
      <c r="S145" s="23">
        <v>2</v>
      </c>
      <c r="T145" s="23">
        <v>2</v>
      </c>
      <c r="U145" s="70"/>
      <c r="V145" s="23">
        <v>2</v>
      </c>
      <c r="W145" s="65">
        <v>2</v>
      </c>
      <c r="X145" s="64">
        <v>2</v>
      </c>
      <c r="Y145" s="23">
        <v>2</v>
      </c>
      <c r="Z145" s="23">
        <v>2</v>
      </c>
      <c r="AA145" s="23"/>
      <c r="AB145" s="18"/>
      <c r="AC145" s="23">
        <v>2</v>
      </c>
      <c r="AD145" s="23">
        <v>2</v>
      </c>
      <c r="AE145" s="64"/>
      <c r="AF145" s="23">
        <v>2</v>
      </c>
      <c r="AG145" s="23"/>
      <c r="AH145" s="23"/>
      <c r="AI145" s="18"/>
      <c r="AJ145" s="65">
        <v>2</v>
      </c>
      <c r="AK145" s="65"/>
      <c r="AL145" s="65"/>
      <c r="AM145" s="13">
        <f t="shared" si="2"/>
        <v>33</v>
      </c>
      <c r="AN145" s="33">
        <v>0</v>
      </c>
      <c r="AO145" s="14">
        <v>0</v>
      </c>
      <c r="AP145" s="60"/>
      <c r="AQ145" s="60"/>
      <c r="AR145" s="60"/>
      <c r="AS145" s="58"/>
    </row>
    <row r="146" spans="1:45" ht="15.75">
      <c r="A146" s="73"/>
      <c r="B146" s="21"/>
      <c r="C146" s="24"/>
      <c r="D146" s="24"/>
      <c r="E146" s="32"/>
      <c r="F146" s="24"/>
      <c r="G146" s="24"/>
      <c r="H146" s="23"/>
      <c r="I146" s="23"/>
      <c r="J146" s="64"/>
      <c r="K146" s="23"/>
      <c r="L146" s="23"/>
      <c r="M146" s="23"/>
      <c r="N146" s="18"/>
      <c r="O146" s="23"/>
      <c r="P146" s="23"/>
      <c r="Q146" s="64"/>
      <c r="R146" s="23"/>
      <c r="S146" s="23"/>
      <c r="T146" s="23"/>
      <c r="U146" s="70"/>
      <c r="V146" s="23"/>
      <c r="W146" s="65"/>
      <c r="X146" s="64"/>
      <c r="Y146" s="23"/>
      <c r="Z146" s="23"/>
      <c r="AA146" s="23"/>
      <c r="AB146" s="18"/>
      <c r="AC146" s="23"/>
      <c r="AD146" s="23"/>
      <c r="AE146" s="64"/>
      <c r="AF146" s="23"/>
      <c r="AG146" s="23"/>
      <c r="AH146" s="23"/>
      <c r="AI146" s="18"/>
      <c r="AJ146" s="65"/>
      <c r="AK146" s="65"/>
      <c r="AL146" s="65"/>
      <c r="AM146" s="16">
        <f t="shared" si="2"/>
        <v>0</v>
      </c>
      <c r="AN146" s="33">
        <v>0</v>
      </c>
      <c r="AO146" s="14">
        <v>0</v>
      </c>
      <c r="AP146" s="58"/>
      <c r="AQ146" s="57"/>
      <c r="AR146" s="58"/>
      <c r="AS146" s="58"/>
    </row>
    <row r="147" spans="1:45" ht="15.75">
      <c r="A147" s="72">
        <v>72</v>
      </c>
      <c r="B147" s="21" t="s">
        <v>251</v>
      </c>
      <c r="C147" s="21" t="s">
        <v>36</v>
      </c>
      <c r="D147" s="21" t="s">
        <v>37</v>
      </c>
      <c r="E147" s="32" t="str">
        <f>VLOOKUP(B147,[1]Sheet1!$B$5:$I$226,7,0)</f>
        <v>2015/11/12</v>
      </c>
      <c r="F147" s="21" t="s">
        <v>252</v>
      </c>
      <c r="G147" s="22" t="s">
        <v>253</v>
      </c>
      <c r="H147" s="23"/>
      <c r="I147" s="23">
        <v>0.25</v>
      </c>
      <c r="J147" s="64"/>
      <c r="K147" s="23"/>
      <c r="L147" s="23"/>
      <c r="M147" s="23"/>
      <c r="N147" s="18"/>
      <c r="O147" s="23"/>
      <c r="P147" s="23"/>
      <c r="Q147" s="64"/>
      <c r="R147" s="23"/>
      <c r="S147" s="23"/>
      <c r="T147" s="23"/>
      <c r="U147" s="70"/>
      <c r="V147" s="23">
        <v>0.25</v>
      </c>
      <c r="W147" s="65">
        <v>0.25</v>
      </c>
      <c r="X147" s="64">
        <v>0.25</v>
      </c>
      <c r="Y147" s="23">
        <v>0.25</v>
      </c>
      <c r="Z147" s="23">
        <v>0.25</v>
      </c>
      <c r="AA147" s="23">
        <v>0.25</v>
      </c>
      <c r="AB147" s="18"/>
      <c r="AC147" s="23"/>
      <c r="AD147" s="23">
        <v>0.25</v>
      </c>
      <c r="AE147" s="64">
        <v>0.25</v>
      </c>
      <c r="AF147" s="23">
        <v>0.25</v>
      </c>
      <c r="AG147" s="23">
        <v>0.25</v>
      </c>
      <c r="AH147" s="23">
        <v>0.25</v>
      </c>
      <c r="AI147" s="18"/>
      <c r="AJ147" s="65">
        <v>0.25</v>
      </c>
      <c r="AK147" s="65"/>
      <c r="AL147" s="65"/>
      <c r="AM147" s="13">
        <f t="shared" si="2"/>
        <v>3.25</v>
      </c>
      <c r="AN147" s="33">
        <v>0</v>
      </c>
      <c r="AO147" s="14">
        <v>0</v>
      </c>
      <c r="AP147" s="60"/>
      <c r="AQ147" s="60"/>
      <c r="AR147" s="60"/>
      <c r="AS147" s="58"/>
    </row>
    <row r="148" spans="1:45" ht="15.75">
      <c r="A148" s="73"/>
      <c r="B148" s="21"/>
      <c r="C148" s="24"/>
      <c r="D148" s="24"/>
      <c r="E148" s="32"/>
      <c r="F148" s="24"/>
      <c r="G148" s="24"/>
      <c r="H148" s="23"/>
      <c r="I148" s="23">
        <v>1.75</v>
      </c>
      <c r="J148" s="64">
        <v>1.5</v>
      </c>
      <c r="K148" s="23">
        <v>1</v>
      </c>
      <c r="L148" s="23"/>
      <c r="M148" s="23">
        <v>1</v>
      </c>
      <c r="N148" s="18"/>
      <c r="O148" s="23"/>
      <c r="P148" s="23"/>
      <c r="Q148" s="64">
        <v>1.5</v>
      </c>
      <c r="R148" s="23">
        <v>1.5</v>
      </c>
      <c r="S148" s="23">
        <v>1.5</v>
      </c>
      <c r="T148" s="23">
        <v>1.5</v>
      </c>
      <c r="U148" s="70"/>
      <c r="V148" s="23">
        <v>1.75</v>
      </c>
      <c r="W148" s="65">
        <v>1.75</v>
      </c>
      <c r="X148" s="64">
        <v>1.75</v>
      </c>
      <c r="Y148" s="23">
        <v>1.75</v>
      </c>
      <c r="Z148" s="23">
        <v>1.75</v>
      </c>
      <c r="AA148" s="23">
        <v>1.75</v>
      </c>
      <c r="AB148" s="18"/>
      <c r="AC148" s="23">
        <v>1.75</v>
      </c>
      <c r="AD148" s="23">
        <v>1.75</v>
      </c>
      <c r="AE148" s="64">
        <v>1.75</v>
      </c>
      <c r="AF148" s="23">
        <v>1.75</v>
      </c>
      <c r="AG148" s="23">
        <v>1.75</v>
      </c>
      <c r="AH148" s="23">
        <v>1.75</v>
      </c>
      <c r="AI148" s="18"/>
      <c r="AJ148" s="65">
        <v>1.75</v>
      </c>
      <c r="AK148" s="65"/>
      <c r="AL148" s="65"/>
      <c r="AM148" s="16">
        <f t="shared" si="2"/>
        <v>34</v>
      </c>
      <c r="AN148" s="33">
        <v>0</v>
      </c>
      <c r="AO148" s="14">
        <v>0</v>
      </c>
      <c r="AP148" s="58"/>
      <c r="AQ148" s="57"/>
      <c r="AR148" s="58"/>
      <c r="AS148" s="58"/>
    </row>
    <row r="149" spans="1:45" ht="15.75">
      <c r="A149" s="72">
        <v>73</v>
      </c>
      <c r="B149" s="21" t="s">
        <v>254</v>
      </c>
      <c r="C149" s="21" t="s">
        <v>36</v>
      </c>
      <c r="D149" s="21" t="s">
        <v>37</v>
      </c>
      <c r="E149" s="32" t="str">
        <f>VLOOKUP(B149,[1]Sheet1!$B$5:$I$226,7,0)</f>
        <v>2015/12/01</v>
      </c>
      <c r="F149" s="21" t="s">
        <v>255</v>
      </c>
      <c r="G149" s="22" t="s">
        <v>256</v>
      </c>
      <c r="H149" s="23">
        <v>1.5</v>
      </c>
      <c r="I149" s="23"/>
      <c r="J149" s="64">
        <v>2</v>
      </c>
      <c r="K149" s="23">
        <v>2</v>
      </c>
      <c r="L149" s="23"/>
      <c r="M149" s="23">
        <v>2</v>
      </c>
      <c r="N149" s="18">
        <v>2</v>
      </c>
      <c r="O149" s="23">
        <v>2</v>
      </c>
      <c r="P149" s="23">
        <v>2</v>
      </c>
      <c r="Q149" s="64">
        <v>2</v>
      </c>
      <c r="R149" s="23">
        <v>2</v>
      </c>
      <c r="S149" s="23"/>
      <c r="T149" s="23">
        <v>2</v>
      </c>
      <c r="U149" s="70">
        <v>1</v>
      </c>
      <c r="V149" s="23">
        <v>2</v>
      </c>
      <c r="W149" s="65">
        <v>2</v>
      </c>
      <c r="X149" s="64">
        <v>2</v>
      </c>
      <c r="Y149" s="23"/>
      <c r="Z149" s="23"/>
      <c r="AA149" s="23">
        <v>2</v>
      </c>
      <c r="AB149" s="18">
        <v>2</v>
      </c>
      <c r="AC149" s="23">
        <v>2</v>
      </c>
      <c r="AD149" s="23">
        <v>2</v>
      </c>
      <c r="AE149" s="64">
        <v>2</v>
      </c>
      <c r="AF149" s="23"/>
      <c r="AG149" s="23"/>
      <c r="AH149" s="23">
        <v>2</v>
      </c>
      <c r="AI149" s="18">
        <v>2</v>
      </c>
      <c r="AJ149" s="65">
        <v>2</v>
      </c>
      <c r="AK149" s="65"/>
      <c r="AL149" s="65"/>
      <c r="AM149" s="13">
        <f t="shared" si="2"/>
        <v>42.5</v>
      </c>
      <c r="AN149" s="33">
        <v>0</v>
      </c>
      <c r="AO149" s="14">
        <v>0</v>
      </c>
      <c r="AP149" s="60"/>
      <c r="AQ149" s="60"/>
      <c r="AR149" s="60"/>
      <c r="AS149" s="58"/>
    </row>
    <row r="150" spans="1:45" ht="15.75">
      <c r="A150" s="73"/>
      <c r="B150" s="21"/>
      <c r="C150" s="24"/>
      <c r="D150" s="24"/>
      <c r="E150" s="32"/>
      <c r="F150" s="24"/>
      <c r="G150" s="24"/>
      <c r="H150" s="23"/>
      <c r="I150" s="23"/>
      <c r="J150" s="64"/>
      <c r="K150" s="23"/>
      <c r="L150" s="23"/>
      <c r="M150" s="23"/>
      <c r="N150" s="18"/>
      <c r="O150" s="23"/>
      <c r="P150" s="23"/>
      <c r="Q150" s="64"/>
      <c r="R150" s="23"/>
      <c r="S150" s="23"/>
      <c r="T150" s="23"/>
      <c r="U150" s="70"/>
      <c r="V150" s="23"/>
      <c r="W150" s="65"/>
      <c r="X150" s="64"/>
      <c r="Y150" s="23"/>
      <c r="Z150" s="23"/>
      <c r="AA150" s="23"/>
      <c r="AB150" s="18"/>
      <c r="AC150" s="23"/>
      <c r="AD150" s="23"/>
      <c r="AE150" s="64"/>
      <c r="AF150" s="23"/>
      <c r="AG150" s="23"/>
      <c r="AH150" s="23"/>
      <c r="AI150" s="18"/>
      <c r="AJ150" s="65"/>
      <c r="AK150" s="65"/>
      <c r="AL150" s="65"/>
      <c r="AM150" s="16">
        <f t="shared" si="2"/>
        <v>0</v>
      </c>
      <c r="AN150" s="33">
        <v>0</v>
      </c>
      <c r="AO150" s="14">
        <v>0</v>
      </c>
      <c r="AP150" s="58"/>
      <c r="AQ150" s="57"/>
      <c r="AR150" s="58"/>
      <c r="AS150" s="58"/>
    </row>
    <row r="151" spans="1:45" ht="16.5">
      <c r="A151" s="72">
        <v>74</v>
      </c>
      <c r="B151" s="21" t="s">
        <v>257</v>
      </c>
      <c r="C151" s="21" t="s">
        <v>36</v>
      </c>
      <c r="D151" s="21" t="s">
        <v>37</v>
      </c>
      <c r="E151" s="32">
        <f>VLOOKUP(B151,[1]Sheet1!$B$5:$I$226,7,0)</f>
        <v>42493</v>
      </c>
      <c r="F151" s="21" t="s">
        <v>258</v>
      </c>
      <c r="G151" s="22" t="s">
        <v>259</v>
      </c>
      <c r="H151" s="23"/>
      <c r="I151" s="23">
        <v>1.5</v>
      </c>
      <c r="J151" s="64"/>
      <c r="K151" s="23">
        <v>1.5</v>
      </c>
      <c r="L151" s="23"/>
      <c r="M151" s="23"/>
      <c r="N151" s="18"/>
      <c r="O151" s="23"/>
      <c r="P151" s="23"/>
      <c r="Q151" s="64">
        <v>1.5</v>
      </c>
      <c r="R151" s="23">
        <v>1.5</v>
      </c>
      <c r="S151" s="23">
        <v>1.5</v>
      </c>
      <c r="T151" s="23">
        <v>2</v>
      </c>
      <c r="U151" s="70"/>
      <c r="V151" s="23"/>
      <c r="W151" s="65"/>
      <c r="X151" s="64"/>
      <c r="Y151" s="23"/>
      <c r="Z151" s="23">
        <v>2</v>
      </c>
      <c r="AA151" s="23"/>
      <c r="AB151" s="18"/>
      <c r="AC151" s="23">
        <v>1</v>
      </c>
      <c r="AD151" s="23">
        <v>2</v>
      </c>
      <c r="AE151" s="64">
        <v>2</v>
      </c>
      <c r="AF151" s="23">
        <v>2</v>
      </c>
      <c r="AG151" s="23">
        <v>2</v>
      </c>
      <c r="AH151" s="23">
        <v>2</v>
      </c>
      <c r="AI151" s="18"/>
      <c r="AJ151" s="65">
        <v>2</v>
      </c>
      <c r="AK151" s="65"/>
      <c r="AL151" s="65"/>
      <c r="AM151" s="13">
        <f t="shared" si="2"/>
        <v>24.5</v>
      </c>
      <c r="AN151" s="33">
        <v>0</v>
      </c>
      <c r="AO151" s="14">
        <v>0</v>
      </c>
      <c r="AP151" s="60"/>
      <c r="AQ151" s="60"/>
      <c r="AR151" s="60"/>
      <c r="AS151" s="58"/>
    </row>
    <row r="152" spans="1:45" ht="15.75">
      <c r="A152" s="73"/>
      <c r="B152" s="21"/>
      <c r="C152" s="24"/>
      <c r="D152" s="24"/>
      <c r="E152" s="32"/>
      <c r="F152" s="24"/>
      <c r="G152" s="24"/>
      <c r="H152" s="23"/>
      <c r="I152" s="23"/>
      <c r="J152" s="64"/>
      <c r="K152" s="23"/>
      <c r="L152" s="23"/>
      <c r="M152" s="23"/>
      <c r="N152" s="18"/>
      <c r="O152" s="23"/>
      <c r="P152" s="23"/>
      <c r="Q152" s="64"/>
      <c r="R152" s="23"/>
      <c r="S152" s="23"/>
      <c r="T152" s="23"/>
      <c r="U152" s="70"/>
      <c r="V152" s="23"/>
      <c r="W152" s="65"/>
      <c r="X152" s="64"/>
      <c r="Y152" s="23"/>
      <c r="Z152" s="23"/>
      <c r="AA152" s="23"/>
      <c r="AB152" s="18"/>
      <c r="AC152" s="23"/>
      <c r="AD152" s="23"/>
      <c r="AE152" s="64"/>
      <c r="AF152" s="23"/>
      <c r="AG152" s="23"/>
      <c r="AH152" s="23"/>
      <c r="AI152" s="18"/>
      <c r="AJ152" s="65"/>
      <c r="AK152" s="65"/>
      <c r="AL152" s="65"/>
      <c r="AM152" s="16">
        <f t="shared" si="2"/>
        <v>0</v>
      </c>
      <c r="AN152" s="33">
        <v>0</v>
      </c>
      <c r="AO152" s="14">
        <v>0</v>
      </c>
      <c r="AP152" s="58"/>
      <c r="AQ152" s="57"/>
      <c r="AR152" s="58"/>
      <c r="AS152" s="58"/>
    </row>
    <row r="153" spans="1:45" ht="15.75">
      <c r="A153" s="72">
        <v>75</v>
      </c>
      <c r="B153" s="21" t="s">
        <v>260</v>
      </c>
      <c r="C153" s="21" t="s">
        <v>36</v>
      </c>
      <c r="D153" s="21" t="s">
        <v>37</v>
      </c>
      <c r="E153" s="32">
        <f>VLOOKUP(B153,[1]Sheet1!$B$5:$I$226,7,0)</f>
        <v>42495</v>
      </c>
      <c r="F153" s="21" t="s">
        <v>261</v>
      </c>
      <c r="G153" s="22" t="s">
        <v>262</v>
      </c>
      <c r="H153" s="23"/>
      <c r="I153" s="23"/>
      <c r="J153" s="64"/>
      <c r="K153" s="23">
        <v>0.25</v>
      </c>
      <c r="L153" s="23"/>
      <c r="M153" s="23"/>
      <c r="N153" s="18"/>
      <c r="O153" s="23"/>
      <c r="P153" s="23"/>
      <c r="Q153" s="64"/>
      <c r="R153" s="23"/>
      <c r="S153" s="23"/>
      <c r="T153" s="23"/>
      <c r="U153" s="70"/>
      <c r="V153" s="23"/>
      <c r="W153" s="65"/>
      <c r="X153" s="64"/>
      <c r="Y153" s="23"/>
      <c r="Z153" s="23"/>
      <c r="AA153" s="23"/>
      <c r="AB153" s="18"/>
      <c r="AC153" s="23"/>
      <c r="AD153" s="23"/>
      <c r="AE153" s="64"/>
      <c r="AF153" s="23"/>
      <c r="AG153" s="23"/>
      <c r="AH153" s="23"/>
      <c r="AI153" s="18"/>
      <c r="AJ153" s="65"/>
      <c r="AK153" s="65"/>
      <c r="AL153" s="65"/>
      <c r="AM153" s="13">
        <f t="shared" si="2"/>
        <v>0.25</v>
      </c>
      <c r="AN153" s="33">
        <v>0</v>
      </c>
      <c r="AO153" s="14">
        <v>0</v>
      </c>
      <c r="AP153" s="60"/>
      <c r="AQ153" s="60"/>
      <c r="AR153" s="60"/>
      <c r="AS153" s="58"/>
    </row>
    <row r="154" spans="1:45" ht="15.75">
      <c r="A154" s="73"/>
      <c r="B154" s="21"/>
      <c r="C154" s="24"/>
      <c r="D154" s="24"/>
      <c r="E154" s="32"/>
      <c r="F154" s="24"/>
      <c r="G154" s="24"/>
      <c r="H154" s="23">
        <v>1.5</v>
      </c>
      <c r="I154" s="23">
        <v>1.5</v>
      </c>
      <c r="J154" s="64"/>
      <c r="K154" s="23">
        <v>1.75</v>
      </c>
      <c r="L154" s="23">
        <v>1.5</v>
      </c>
      <c r="M154" s="23">
        <v>1.5</v>
      </c>
      <c r="N154" s="18">
        <v>1.5</v>
      </c>
      <c r="O154" s="23">
        <v>1.5</v>
      </c>
      <c r="P154" s="23">
        <v>1.5</v>
      </c>
      <c r="Q154" s="64"/>
      <c r="R154" s="23">
        <v>1.5</v>
      </c>
      <c r="S154" s="23">
        <v>1.5</v>
      </c>
      <c r="T154" s="23">
        <v>1.5</v>
      </c>
      <c r="U154" s="70">
        <v>1.5</v>
      </c>
      <c r="V154" s="23">
        <v>1.5</v>
      </c>
      <c r="W154" s="65">
        <v>1.5</v>
      </c>
      <c r="X154" s="64"/>
      <c r="Y154" s="23">
        <v>1.5</v>
      </c>
      <c r="Z154" s="23"/>
      <c r="AA154" s="23">
        <v>1.5</v>
      </c>
      <c r="AB154" s="18">
        <v>1.5</v>
      </c>
      <c r="AC154" s="23">
        <v>1.5</v>
      </c>
      <c r="AD154" s="23">
        <v>1.5</v>
      </c>
      <c r="AE154" s="64"/>
      <c r="AF154" s="23">
        <v>1.5</v>
      </c>
      <c r="AG154" s="23">
        <v>1.5</v>
      </c>
      <c r="AH154" s="23">
        <v>1.5</v>
      </c>
      <c r="AI154" s="18">
        <v>1.5</v>
      </c>
      <c r="AJ154" s="65">
        <v>1.5</v>
      </c>
      <c r="AK154" s="65"/>
      <c r="AL154" s="65"/>
      <c r="AM154" s="16">
        <f t="shared" si="2"/>
        <v>36.25</v>
      </c>
      <c r="AN154" s="33">
        <v>0</v>
      </c>
      <c r="AO154" s="14">
        <v>0</v>
      </c>
      <c r="AP154" s="58"/>
      <c r="AQ154" s="57"/>
      <c r="AR154" s="58"/>
      <c r="AS154" s="58"/>
    </row>
    <row r="155" spans="1:45" ht="15.75">
      <c r="A155" s="72">
        <v>76</v>
      </c>
      <c r="B155" s="21" t="s">
        <v>263</v>
      </c>
      <c r="C155" s="21" t="s">
        <v>36</v>
      </c>
      <c r="D155" s="21" t="s">
        <v>37</v>
      </c>
      <c r="E155" s="32" t="str">
        <f>VLOOKUP(B155,[1]Sheet1!$B$5:$I$226,7,0)</f>
        <v>2016/06/07</v>
      </c>
      <c r="F155" s="21" t="s">
        <v>606</v>
      </c>
      <c r="G155" s="22" t="s">
        <v>265</v>
      </c>
      <c r="H155" s="23"/>
      <c r="I155" s="23">
        <v>0.25</v>
      </c>
      <c r="J155" s="64">
        <v>0.25</v>
      </c>
      <c r="K155" s="23">
        <v>0.25</v>
      </c>
      <c r="L155" s="23">
        <v>0.25</v>
      </c>
      <c r="M155" s="23"/>
      <c r="N155" s="18">
        <v>0.25</v>
      </c>
      <c r="O155" s="23">
        <v>0.25</v>
      </c>
      <c r="P155" s="23">
        <v>0.25</v>
      </c>
      <c r="Q155" s="64"/>
      <c r="R155" s="23">
        <v>0.25</v>
      </c>
      <c r="S155" s="23">
        <v>0.25</v>
      </c>
      <c r="T155" s="23"/>
      <c r="U155" s="70">
        <v>0.25</v>
      </c>
      <c r="V155" s="23">
        <v>0.25</v>
      </c>
      <c r="W155" s="65">
        <v>0.25</v>
      </c>
      <c r="X155" s="64">
        <v>0.25</v>
      </c>
      <c r="Y155" s="23">
        <v>0.25</v>
      </c>
      <c r="Z155" s="23">
        <v>0.25</v>
      </c>
      <c r="AA155" s="23"/>
      <c r="AB155" s="18">
        <v>0.25</v>
      </c>
      <c r="AC155" s="23">
        <v>0.25</v>
      </c>
      <c r="AD155" s="23"/>
      <c r="AE155" s="64">
        <v>0.25</v>
      </c>
      <c r="AF155" s="23">
        <v>0.25</v>
      </c>
      <c r="AG155" s="23"/>
      <c r="AH155" s="23"/>
      <c r="AI155" s="18"/>
      <c r="AJ155" s="65">
        <v>0.25</v>
      </c>
      <c r="AK155" s="65"/>
      <c r="AL155" s="65"/>
      <c r="AM155" s="13">
        <f t="shared" si="2"/>
        <v>5</v>
      </c>
      <c r="AN155" s="33">
        <v>0</v>
      </c>
      <c r="AO155" s="14">
        <v>0</v>
      </c>
      <c r="AP155" s="60"/>
      <c r="AQ155" s="60"/>
      <c r="AR155" s="60"/>
      <c r="AS155" s="58"/>
    </row>
    <row r="156" spans="1:45" ht="15.75">
      <c r="A156" s="73"/>
      <c r="B156" s="21"/>
      <c r="C156" s="24"/>
      <c r="D156" s="24"/>
      <c r="E156" s="32"/>
      <c r="F156" s="24"/>
      <c r="G156" s="24"/>
      <c r="H156" s="23">
        <v>1.5</v>
      </c>
      <c r="I156" s="23">
        <v>1.75</v>
      </c>
      <c r="J156" s="64">
        <v>1.75</v>
      </c>
      <c r="K156" s="23">
        <v>1.75</v>
      </c>
      <c r="L156" s="23">
        <v>1.75</v>
      </c>
      <c r="M156" s="23"/>
      <c r="N156" s="18">
        <v>1.75</v>
      </c>
      <c r="O156" s="23">
        <v>1.75</v>
      </c>
      <c r="P156" s="23">
        <v>1.75</v>
      </c>
      <c r="Q156" s="64"/>
      <c r="R156" s="23">
        <v>1.75</v>
      </c>
      <c r="S156" s="23">
        <v>1.75</v>
      </c>
      <c r="T156" s="23"/>
      <c r="U156" s="70">
        <v>1.75</v>
      </c>
      <c r="V156" s="23">
        <v>1.75</v>
      </c>
      <c r="W156" s="65">
        <v>1.75</v>
      </c>
      <c r="X156" s="64">
        <v>1.75</v>
      </c>
      <c r="Y156" s="23">
        <v>1.75</v>
      </c>
      <c r="Z156" s="23">
        <v>1.75</v>
      </c>
      <c r="AA156" s="23"/>
      <c r="AB156" s="18">
        <v>1.75</v>
      </c>
      <c r="AC156" s="23">
        <v>1.75</v>
      </c>
      <c r="AD156" s="23">
        <v>1.5</v>
      </c>
      <c r="AE156" s="64">
        <v>1.75</v>
      </c>
      <c r="AF156" s="23">
        <v>1.75</v>
      </c>
      <c r="AG156" s="23">
        <v>1.75</v>
      </c>
      <c r="AH156" s="23"/>
      <c r="AI156" s="18">
        <v>1.5</v>
      </c>
      <c r="AJ156" s="65">
        <v>1.75</v>
      </c>
      <c r="AK156" s="65"/>
      <c r="AL156" s="65"/>
      <c r="AM156" s="16">
        <f t="shared" si="2"/>
        <v>41.25</v>
      </c>
      <c r="AN156" s="33">
        <v>0</v>
      </c>
      <c r="AO156" s="14">
        <v>0</v>
      </c>
      <c r="AP156" s="58"/>
      <c r="AQ156" s="57"/>
      <c r="AR156" s="58"/>
      <c r="AS156" s="58"/>
    </row>
    <row r="157" spans="1:45" ht="15.75">
      <c r="A157" s="72">
        <v>77</v>
      </c>
      <c r="B157" s="21" t="s">
        <v>266</v>
      </c>
      <c r="C157" s="21" t="s">
        <v>36</v>
      </c>
      <c r="D157" s="21" t="s">
        <v>37</v>
      </c>
      <c r="E157" s="32" t="str">
        <f>VLOOKUP(B157,[1]Sheet1!$B$5:$I$226,7,0)</f>
        <v>2016/06/07</v>
      </c>
      <c r="F157" s="21" t="s">
        <v>267</v>
      </c>
      <c r="G157" s="22" t="s">
        <v>268</v>
      </c>
      <c r="H157" s="23"/>
      <c r="I157" s="23"/>
      <c r="J157" s="64"/>
      <c r="K157" s="23"/>
      <c r="L157" s="23"/>
      <c r="M157" s="23"/>
      <c r="N157" s="18"/>
      <c r="O157" s="23"/>
      <c r="P157" s="23"/>
      <c r="Q157" s="64"/>
      <c r="R157" s="23"/>
      <c r="S157" s="23"/>
      <c r="T157" s="23"/>
      <c r="U157" s="70"/>
      <c r="V157" s="23"/>
      <c r="W157" s="65"/>
      <c r="X157" s="64"/>
      <c r="Y157" s="23"/>
      <c r="Z157" s="23"/>
      <c r="AA157" s="23"/>
      <c r="AB157" s="18"/>
      <c r="AC157" s="23"/>
      <c r="AD157" s="23"/>
      <c r="AE157" s="64"/>
      <c r="AF157" s="23"/>
      <c r="AG157" s="23"/>
      <c r="AH157" s="23"/>
      <c r="AI157" s="18"/>
      <c r="AJ157" s="65"/>
      <c r="AK157" s="65"/>
      <c r="AL157" s="65"/>
      <c r="AM157" s="13">
        <f t="shared" si="2"/>
        <v>0</v>
      </c>
      <c r="AN157" s="33">
        <v>0</v>
      </c>
      <c r="AO157" s="14">
        <v>0</v>
      </c>
      <c r="AP157" s="60"/>
      <c r="AQ157" s="60"/>
      <c r="AR157" s="60"/>
      <c r="AS157" s="58"/>
    </row>
    <row r="158" spans="1:45" ht="15.75">
      <c r="A158" s="73"/>
      <c r="B158" s="21"/>
      <c r="C158" s="24"/>
      <c r="D158" s="24"/>
      <c r="E158" s="32"/>
      <c r="F158" s="24"/>
      <c r="G158" s="24"/>
      <c r="H158" s="23"/>
      <c r="I158" s="23"/>
      <c r="J158" s="64"/>
      <c r="K158" s="23"/>
      <c r="L158" s="23"/>
      <c r="M158" s="23"/>
      <c r="N158" s="18"/>
      <c r="O158" s="23"/>
      <c r="P158" s="23"/>
      <c r="Q158" s="64"/>
      <c r="R158" s="23"/>
      <c r="S158" s="23"/>
      <c r="T158" s="23"/>
      <c r="U158" s="70"/>
      <c r="V158" s="23"/>
      <c r="W158" s="65"/>
      <c r="X158" s="64"/>
      <c r="Y158" s="23"/>
      <c r="Z158" s="23"/>
      <c r="AA158" s="23"/>
      <c r="AB158" s="18"/>
      <c r="AC158" s="23"/>
      <c r="AD158" s="23"/>
      <c r="AE158" s="64"/>
      <c r="AF158" s="23"/>
      <c r="AG158" s="23"/>
      <c r="AH158" s="23"/>
      <c r="AI158" s="18"/>
      <c r="AJ158" s="65"/>
      <c r="AK158" s="65"/>
      <c r="AL158" s="65"/>
      <c r="AM158" s="16">
        <f t="shared" si="2"/>
        <v>0</v>
      </c>
      <c r="AN158" s="33">
        <v>0</v>
      </c>
      <c r="AO158" s="14">
        <v>0</v>
      </c>
      <c r="AP158" s="58"/>
      <c r="AQ158" s="57"/>
      <c r="AR158" s="58"/>
      <c r="AS158" s="58"/>
    </row>
    <row r="159" spans="1:45" ht="15.75">
      <c r="A159" s="72">
        <v>78</v>
      </c>
      <c r="B159" s="21" t="s">
        <v>269</v>
      </c>
      <c r="C159" s="21" t="s">
        <v>36</v>
      </c>
      <c r="D159" s="21" t="s">
        <v>37</v>
      </c>
      <c r="E159" s="32" t="str">
        <f>VLOOKUP(B159,[1]Sheet1!$B$5:$I$226,7,0)</f>
        <v>2016/07/07</v>
      </c>
      <c r="F159" s="21" t="s">
        <v>270</v>
      </c>
      <c r="G159" s="22" t="s">
        <v>271</v>
      </c>
      <c r="H159" s="23"/>
      <c r="I159" s="23"/>
      <c r="J159" s="64"/>
      <c r="K159" s="23"/>
      <c r="L159" s="23">
        <v>0.25</v>
      </c>
      <c r="M159" s="23"/>
      <c r="N159" s="18">
        <v>0.25</v>
      </c>
      <c r="O159" s="23">
        <v>0.25</v>
      </c>
      <c r="P159" s="23">
        <v>0.25</v>
      </c>
      <c r="Q159" s="64">
        <v>0.25</v>
      </c>
      <c r="R159" s="23">
        <v>0.25</v>
      </c>
      <c r="S159" s="23">
        <v>0.25</v>
      </c>
      <c r="T159" s="23"/>
      <c r="U159" s="70">
        <v>0.25</v>
      </c>
      <c r="V159" s="23"/>
      <c r="W159" s="65">
        <v>0.25</v>
      </c>
      <c r="X159" s="64">
        <v>0.25</v>
      </c>
      <c r="Y159" s="23">
        <v>0.25</v>
      </c>
      <c r="Z159" s="23">
        <v>0.25</v>
      </c>
      <c r="AA159" s="23"/>
      <c r="AB159" s="18"/>
      <c r="AC159" s="23"/>
      <c r="AD159" s="23">
        <v>0.25</v>
      </c>
      <c r="AE159" s="64">
        <v>0.25</v>
      </c>
      <c r="AF159" s="23">
        <v>0.25</v>
      </c>
      <c r="AG159" s="23">
        <v>0.25</v>
      </c>
      <c r="AH159" s="23"/>
      <c r="AI159" s="18">
        <v>0.25</v>
      </c>
      <c r="AJ159" s="65">
        <v>0.25</v>
      </c>
      <c r="AK159" s="65"/>
      <c r="AL159" s="65"/>
      <c r="AM159" s="13">
        <f t="shared" si="2"/>
        <v>4.5</v>
      </c>
      <c r="AN159" s="33">
        <v>0</v>
      </c>
      <c r="AO159" s="14">
        <v>0</v>
      </c>
      <c r="AP159" s="60"/>
      <c r="AQ159" s="60"/>
      <c r="AR159" s="60"/>
      <c r="AS159" s="58"/>
    </row>
    <row r="160" spans="1:45" ht="15.75">
      <c r="A160" s="73"/>
      <c r="B160" s="21"/>
      <c r="C160" s="24"/>
      <c r="D160" s="24"/>
      <c r="E160" s="32"/>
      <c r="F160" s="24"/>
      <c r="G160" s="24"/>
      <c r="H160" s="23">
        <v>1.5</v>
      </c>
      <c r="I160" s="23">
        <v>1.5</v>
      </c>
      <c r="J160" s="64">
        <v>1.5</v>
      </c>
      <c r="K160" s="23">
        <v>1.5</v>
      </c>
      <c r="L160" s="23">
        <v>1.75</v>
      </c>
      <c r="M160" s="23"/>
      <c r="N160" s="18">
        <v>1.75</v>
      </c>
      <c r="O160" s="23">
        <v>1.75</v>
      </c>
      <c r="P160" s="23">
        <v>1.75</v>
      </c>
      <c r="Q160" s="64">
        <v>1.75</v>
      </c>
      <c r="R160" s="23">
        <v>1.75</v>
      </c>
      <c r="S160" s="23">
        <v>1.75</v>
      </c>
      <c r="T160" s="23"/>
      <c r="U160" s="70">
        <v>1.75</v>
      </c>
      <c r="V160" s="23">
        <v>1.25</v>
      </c>
      <c r="W160" s="65">
        <v>1.75</v>
      </c>
      <c r="X160" s="64">
        <v>1.75</v>
      </c>
      <c r="Y160" s="23">
        <v>1.75</v>
      </c>
      <c r="Z160" s="23">
        <v>1.75</v>
      </c>
      <c r="AA160" s="23"/>
      <c r="AB160" s="18"/>
      <c r="AC160" s="23">
        <v>1.25</v>
      </c>
      <c r="AD160" s="23">
        <v>1.75</v>
      </c>
      <c r="AE160" s="64">
        <v>1.75</v>
      </c>
      <c r="AF160" s="23">
        <v>1.75</v>
      </c>
      <c r="AG160" s="23">
        <v>1.75</v>
      </c>
      <c r="AH160" s="23"/>
      <c r="AI160" s="18">
        <v>1.75</v>
      </c>
      <c r="AJ160" s="65">
        <v>1.75</v>
      </c>
      <c r="AK160" s="65"/>
      <c r="AL160" s="65"/>
      <c r="AM160" s="16">
        <f t="shared" si="2"/>
        <v>40</v>
      </c>
      <c r="AN160" s="33">
        <v>0</v>
      </c>
      <c r="AO160" s="14">
        <v>0</v>
      </c>
      <c r="AP160" s="58"/>
      <c r="AQ160" s="57"/>
      <c r="AR160" s="58"/>
      <c r="AS160" s="58"/>
    </row>
    <row r="161" spans="1:45" ht="15.75">
      <c r="A161" s="72">
        <v>79</v>
      </c>
      <c r="B161" s="21" t="s">
        <v>272</v>
      </c>
      <c r="C161" s="21" t="s">
        <v>36</v>
      </c>
      <c r="D161" s="21" t="s">
        <v>37</v>
      </c>
      <c r="E161" s="32" t="str">
        <f>VLOOKUP(B161,[1]Sheet1!$B$5:$I$226,7,0)</f>
        <v>2016/07/09</v>
      </c>
      <c r="F161" s="21" t="s">
        <v>273</v>
      </c>
      <c r="G161" s="22" t="s">
        <v>274</v>
      </c>
      <c r="H161" s="23">
        <v>1.5</v>
      </c>
      <c r="I161" s="23"/>
      <c r="J161" s="64">
        <v>2</v>
      </c>
      <c r="K161" s="23">
        <v>1.75</v>
      </c>
      <c r="L161" s="23">
        <v>1.5</v>
      </c>
      <c r="M161" s="23"/>
      <c r="N161" s="18">
        <v>2</v>
      </c>
      <c r="O161" s="23">
        <v>2</v>
      </c>
      <c r="P161" s="23"/>
      <c r="Q161" s="64">
        <v>2</v>
      </c>
      <c r="R161" s="23">
        <v>2</v>
      </c>
      <c r="S161" s="23">
        <v>1</v>
      </c>
      <c r="T161" s="23">
        <v>1</v>
      </c>
      <c r="U161" s="70">
        <v>2</v>
      </c>
      <c r="V161" s="23">
        <v>2</v>
      </c>
      <c r="W161" s="65"/>
      <c r="X161" s="64">
        <v>2</v>
      </c>
      <c r="Y161" s="23">
        <v>2</v>
      </c>
      <c r="Z161" s="23">
        <v>2</v>
      </c>
      <c r="AA161" s="23">
        <v>2</v>
      </c>
      <c r="AB161" s="18"/>
      <c r="AC161" s="23">
        <v>2</v>
      </c>
      <c r="AD161" s="23"/>
      <c r="AE161" s="64">
        <v>2</v>
      </c>
      <c r="AF161" s="23"/>
      <c r="AG161" s="23">
        <v>2</v>
      </c>
      <c r="AH161" s="23">
        <v>2</v>
      </c>
      <c r="AI161" s="18">
        <v>2</v>
      </c>
      <c r="AJ161" s="65">
        <v>1</v>
      </c>
      <c r="AK161" s="65"/>
      <c r="AL161" s="65"/>
      <c r="AM161" s="13">
        <f t="shared" si="2"/>
        <v>39.75</v>
      </c>
      <c r="AN161" s="33">
        <v>0</v>
      </c>
      <c r="AO161" s="14">
        <v>0</v>
      </c>
      <c r="AP161" s="60"/>
      <c r="AQ161" s="60"/>
      <c r="AR161" s="60"/>
      <c r="AS161" s="58"/>
    </row>
    <row r="162" spans="1:45" ht="15.75">
      <c r="A162" s="73"/>
      <c r="B162" s="21"/>
      <c r="C162" s="24"/>
      <c r="D162" s="24"/>
      <c r="E162" s="32"/>
      <c r="F162" s="24"/>
      <c r="G162" s="24"/>
      <c r="H162" s="23"/>
      <c r="I162" s="23"/>
      <c r="J162" s="64"/>
      <c r="K162" s="23"/>
      <c r="L162" s="23"/>
      <c r="M162" s="23"/>
      <c r="N162" s="18"/>
      <c r="O162" s="23"/>
      <c r="P162" s="23"/>
      <c r="Q162" s="64"/>
      <c r="R162" s="23"/>
      <c r="S162" s="23"/>
      <c r="T162" s="23"/>
      <c r="U162" s="70"/>
      <c r="V162" s="23"/>
      <c r="W162" s="65"/>
      <c r="X162" s="64"/>
      <c r="Y162" s="23"/>
      <c r="Z162" s="23"/>
      <c r="AA162" s="23"/>
      <c r="AB162" s="18"/>
      <c r="AC162" s="23"/>
      <c r="AD162" s="23"/>
      <c r="AE162" s="64"/>
      <c r="AF162" s="23"/>
      <c r="AG162" s="23"/>
      <c r="AH162" s="23"/>
      <c r="AI162" s="18"/>
      <c r="AJ162" s="65"/>
      <c r="AK162" s="65"/>
      <c r="AL162" s="65"/>
      <c r="AM162" s="16">
        <f t="shared" si="2"/>
        <v>0</v>
      </c>
      <c r="AN162" s="33">
        <v>0</v>
      </c>
      <c r="AO162" s="14">
        <v>0</v>
      </c>
      <c r="AP162" s="58"/>
      <c r="AQ162" s="57"/>
      <c r="AR162" s="58"/>
      <c r="AS162" s="58"/>
    </row>
    <row r="163" spans="1:45" ht="15.75">
      <c r="A163" s="72">
        <v>80</v>
      </c>
      <c r="B163" s="21" t="s">
        <v>275</v>
      </c>
      <c r="C163" s="21" t="s">
        <v>36</v>
      </c>
      <c r="D163" s="21" t="s">
        <v>37</v>
      </c>
      <c r="E163" s="32" t="str">
        <f>VLOOKUP(B163,[1]Sheet1!$B$5:$I$226,7,0)</f>
        <v>2016/07/27</v>
      </c>
      <c r="F163" s="21" t="s">
        <v>276</v>
      </c>
      <c r="G163" s="22" t="s">
        <v>277</v>
      </c>
      <c r="H163" s="23">
        <v>2</v>
      </c>
      <c r="I163" s="23">
        <v>2</v>
      </c>
      <c r="J163" s="64">
        <v>2</v>
      </c>
      <c r="K163" s="23">
        <v>2</v>
      </c>
      <c r="L163" s="23">
        <v>2</v>
      </c>
      <c r="M163" s="23"/>
      <c r="N163" s="18">
        <v>2</v>
      </c>
      <c r="O163" s="23">
        <v>2</v>
      </c>
      <c r="P163" s="23">
        <v>2</v>
      </c>
      <c r="Q163" s="64">
        <v>2</v>
      </c>
      <c r="R163" s="23">
        <v>2</v>
      </c>
      <c r="S163" s="23"/>
      <c r="T163" s="23"/>
      <c r="U163" s="70">
        <v>2</v>
      </c>
      <c r="V163" s="23">
        <v>2</v>
      </c>
      <c r="W163" s="65"/>
      <c r="X163" s="64">
        <v>2</v>
      </c>
      <c r="Y163" s="23">
        <v>2</v>
      </c>
      <c r="Z163" s="23">
        <v>2</v>
      </c>
      <c r="AA163" s="23"/>
      <c r="AB163" s="18">
        <v>2</v>
      </c>
      <c r="AC163" s="23">
        <v>2</v>
      </c>
      <c r="AD163" s="23">
        <v>2</v>
      </c>
      <c r="AE163" s="64"/>
      <c r="AF163" s="23"/>
      <c r="AG163" s="23">
        <v>2</v>
      </c>
      <c r="AH163" s="23"/>
      <c r="AI163" s="18">
        <v>2</v>
      </c>
      <c r="AJ163" s="65"/>
      <c r="AK163" s="65"/>
      <c r="AL163" s="65"/>
      <c r="AM163" s="13">
        <f t="shared" si="2"/>
        <v>40</v>
      </c>
      <c r="AN163" s="33">
        <v>0</v>
      </c>
      <c r="AO163" s="14">
        <v>0</v>
      </c>
      <c r="AP163" s="60"/>
      <c r="AQ163" s="60"/>
      <c r="AR163" s="60"/>
      <c r="AS163" s="58"/>
    </row>
    <row r="164" spans="1:45" ht="15.75">
      <c r="A164" s="73"/>
      <c r="B164" s="21"/>
      <c r="C164" s="24"/>
      <c r="D164" s="24"/>
      <c r="E164" s="32"/>
      <c r="F164" s="24"/>
      <c r="G164" s="24"/>
      <c r="H164" s="23"/>
      <c r="I164" s="23"/>
      <c r="J164" s="64"/>
      <c r="K164" s="23"/>
      <c r="L164" s="23"/>
      <c r="M164" s="23"/>
      <c r="N164" s="18"/>
      <c r="O164" s="23"/>
      <c r="P164" s="23"/>
      <c r="Q164" s="64"/>
      <c r="R164" s="23"/>
      <c r="S164" s="23"/>
      <c r="T164" s="23"/>
      <c r="U164" s="70"/>
      <c r="V164" s="23"/>
      <c r="W164" s="65"/>
      <c r="X164" s="64"/>
      <c r="Y164" s="23"/>
      <c r="Z164" s="23"/>
      <c r="AA164" s="23"/>
      <c r="AB164" s="18"/>
      <c r="AC164" s="23"/>
      <c r="AD164" s="23"/>
      <c r="AE164" s="64"/>
      <c r="AF164" s="23"/>
      <c r="AG164" s="23"/>
      <c r="AH164" s="23"/>
      <c r="AI164" s="18"/>
      <c r="AJ164" s="65"/>
      <c r="AK164" s="65"/>
      <c r="AL164" s="65"/>
      <c r="AM164" s="16">
        <f t="shared" si="2"/>
        <v>0</v>
      </c>
      <c r="AN164" s="33">
        <v>0</v>
      </c>
      <c r="AO164" s="14">
        <v>0</v>
      </c>
      <c r="AP164" s="58"/>
      <c r="AQ164" s="57"/>
      <c r="AR164" s="58"/>
      <c r="AS164" s="58"/>
    </row>
    <row r="165" spans="1:45" ht="15.75">
      <c r="A165" s="72">
        <v>81</v>
      </c>
      <c r="B165" s="21" t="s">
        <v>278</v>
      </c>
      <c r="C165" s="21" t="s">
        <v>36</v>
      </c>
      <c r="D165" s="21" t="s">
        <v>37</v>
      </c>
      <c r="E165" s="32" t="str">
        <f>VLOOKUP(B165,[1]Sheet1!$B$5:$I$226,7,0)</f>
        <v>2016/08/04</v>
      </c>
      <c r="F165" s="21" t="s">
        <v>279</v>
      </c>
      <c r="G165" s="22" t="s">
        <v>280</v>
      </c>
      <c r="H165" s="23"/>
      <c r="I165" s="23">
        <v>2</v>
      </c>
      <c r="J165" s="64">
        <v>2</v>
      </c>
      <c r="K165" s="23">
        <v>2</v>
      </c>
      <c r="L165" s="23">
        <v>1</v>
      </c>
      <c r="M165" s="23"/>
      <c r="N165" s="18">
        <v>2</v>
      </c>
      <c r="O165" s="23"/>
      <c r="P165" s="23">
        <v>2</v>
      </c>
      <c r="Q165" s="64">
        <v>2</v>
      </c>
      <c r="R165" s="23">
        <v>2</v>
      </c>
      <c r="S165" s="23">
        <v>1.5</v>
      </c>
      <c r="T165" s="23">
        <v>2</v>
      </c>
      <c r="U165" s="70">
        <v>2</v>
      </c>
      <c r="V165" s="23"/>
      <c r="W165" s="65">
        <v>1.5</v>
      </c>
      <c r="X165" s="64">
        <v>2</v>
      </c>
      <c r="Y165" s="23">
        <v>1.5</v>
      </c>
      <c r="Z165" s="23">
        <v>2</v>
      </c>
      <c r="AA165" s="23"/>
      <c r="AB165" s="18"/>
      <c r="AC165" s="23"/>
      <c r="AD165" s="23"/>
      <c r="AE165" s="64">
        <v>1.5</v>
      </c>
      <c r="AF165" s="23">
        <v>2</v>
      </c>
      <c r="AG165" s="23"/>
      <c r="AH165" s="23">
        <v>2</v>
      </c>
      <c r="AI165" s="18">
        <v>1</v>
      </c>
      <c r="AJ165" s="65"/>
      <c r="AK165" s="65"/>
      <c r="AL165" s="65"/>
      <c r="AM165" s="13">
        <f t="shared" si="2"/>
        <v>34</v>
      </c>
      <c r="AN165" s="33">
        <v>0</v>
      </c>
      <c r="AO165" s="14">
        <v>0</v>
      </c>
      <c r="AP165" s="60"/>
      <c r="AQ165" s="60"/>
      <c r="AR165" s="60"/>
      <c r="AS165" s="58"/>
    </row>
    <row r="166" spans="1:45" ht="15.75">
      <c r="A166" s="73"/>
      <c r="B166" s="21"/>
      <c r="C166" s="24"/>
      <c r="D166" s="24"/>
      <c r="E166" s="32"/>
      <c r="F166" s="24"/>
      <c r="G166" s="24"/>
      <c r="H166" s="23"/>
      <c r="I166" s="23"/>
      <c r="J166" s="64"/>
      <c r="K166" s="23"/>
      <c r="L166" s="23"/>
      <c r="M166" s="23"/>
      <c r="N166" s="18"/>
      <c r="O166" s="23"/>
      <c r="P166" s="23"/>
      <c r="Q166" s="64"/>
      <c r="R166" s="23"/>
      <c r="S166" s="23"/>
      <c r="T166" s="23"/>
      <c r="U166" s="70"/>
      <c r="V166" s="23"/>
      <c r="W166" s="65"/>
      <c r="X166" s="64"/>
      <c r="Y166" s="23"/>
      <c r="Z166" s="23"/>
      <c r="AA166" s="23"/>
      <c r="AB166" s="18"/>
      <c r="AC166" s="23"/>
      <c r="AD166" s="23"/>
      <c r="AE166" s="64"/>
      <c r="AF166" s="23"/>
      <c r="AG166" s="23"/>
      <c r="AH166" s="23"/>
      <c r="AI166" s="18"/>
      <c r="AJ166" s="65"/>
      <c r="AK166" s="65"/>
      <c r="AL166" s="65"/>
      <c r="AM166" s="16">
        <f t="shared" si="2"/>
        <v>0</v>
      </c>
      <c r="AN166" s="33">
        <v>0</v>
      </c>
      <c r="AO166" s="14">
        <v>0</v>
      </c>
      <c r="AP166" s="58"/>
      <c r="AQ166" s="57"/>
      <c r="AR166" s="58"/>
      <c r="AS166" s="58"/>
    </row>
    <row r="167" spans="1:45" ht="15.75">
      <c r="A167" s="72">
        <v>82</v>
      </c>
      <c r="B167" s="21" t="s">
        <v>281</v>
      </c>
      <c r="C167" s="21" t="s">
        <v>36</v>
      </c>
      <c r="D167" s="21" t="s">
        <v>37</v>
      </c>
      <c r="E167" s="32" t="str">
        <f>VLOOKUP(B167,[1]Sheet1!$B$5:$I$226,7,0)</f>
        <v>2016/08/04</v>
      </c>
      <c r="F167" s="21" t="s">
        <v>282</v>
      </c>
      <c r="G167" s="22" t="s">
        <v>283</v>
      </c>
      <c r="H167" s="23">
        <v>1.5</v>
      </c>
      <c r="I167" s="23">
        <v>1.5</v>
      </c>
      <c r="J167" s="64">
        <v>1.5</v>
      </c>
      <c r="K167" s="23">
        <v>2</v>
      </c>
      <c r="L167" s="23"/>
      <c r="M167" s="23">
        <v>2</v>
      </c>
      <c r="N167" s="18">
        <v>2</v>
      </c>
      <c r="O167" s="23">
        <v>2</v>
      </c>
      <c r="P167" s="23">
        <v>2</v>
      </c>
      <c r="Q167" s="64">
        <v>2</v>
      </c>
      <c r="R167" s="23">
        <v>2</v>
      </c>
      <c r="S167" s="23"/>
      <c r="T167" s="23">
        <v>1.5</v>
      </c>
      <c r="U167" s="70">
        <v>2</v>
      </c>
      <c r="V167" s="23">
        <v>2</v>
      </c>
      <c r="W167" s="65">
        <v>2</v>
      </c>
      <c r="X167" s="64">
        <v>2</v>
      </c>
      <c r="Y167" s="23">
        <v>2</v>
      </c>
      <c r="Z167" s="23"/>
      <c r="AA167" s="23">
        <v>1.5</v>
      </c>
      <c r="AB167" s="18">
        <v>1.5</v>
      </c>
      <c r="AC167" s="23"/>
      <c r="AD167" s="23">
        <v>1.75</v>
      </c>
      <c r="AE167" s="64">
        <v>2</v>
      </c>
      <c r="AF167" s="23"/>
      <c r="AG167" s="23"/>
      <c r="AH167" s="23">
        <v>2</v>
      </c>
      <c r="AI167" s="18">
        <v>2</v>
      </c>
      <c r="AJ167" s="65">
        <v>2</v>
      </c>
      <c r="AK167" s="65"/>
      <c r="AL167" s="65"/>
      <c r="AM167" s="13">
        <f t="shared" si="2"/>
        <v>42.75</v>
      </c>
      <c r="AN167" s="33">
        <v>0</v>
      </c>
      <c r="AO167" s="14">
        <v>0</v>
      </c>
      <c r="AP167" s="60"/>
      <c r="AQ167" s="60"/>
      <c r="AR167" s="60"/>
      <c r="AS167" s="58"/>
    </row>
    <row r="168" spans="1:45" ht="15.75">
      <c r="A168" s="73"/>
      <c r="B168" s="21"/>
      <c r="C168" s="24"/>
      <c r="D168" s="24"/>
      <c r="E168" s="32"/>
      <c r="F168" s="24"/>
      <c r="G168" s="24"/>
      <c r="H168" s="23"/>
      <c r="I168" s="23"/>
      <c r="J168" s="64"/>
      <c r="K168" s="23"/>
      <c r="L168" s="23"/>
      <c r="M168" s="23"/>
      <c r="N168" s="18"/>
      <c r="O168" s="23"/>
      <c r="P168" s="23"/>
      <c r="Q168" s="64"/>
      <c r="R168" s="23"/>
      <c r="S168" s="23"/>
      <c r="T168" s="23"/>
      <c r="U168" s="70"/>
      <c r="V168" s="23"/>
      <c r="W168" s="65"/>
      <c r="X168" s="64"/>
      <c r="Y168" s="23"/>
      <c r="Z168" s="23"/>
      <c r="AA168" s="23"/>
      <c r="AB168" s="18"/>
      <c r="AC168" s="23"/>
      <c r="AD168" s="23"/>
      <c r="AE168" s="64"/>
      <c r="AF168" s="23"/>
      <c r="AG168" s="23"/>
      <c r="AH168" s="23"/>
      <c r="AI168" s="18"/>
      <c r="AJ168" s="65"/>
      <c r="AK168" s="65"/>
      <c r="AL168" s="65"/>
      <c r="AM168" s="16">
        <f t="shared" si="2"/>
        <v>0</v>
      </c>
      <c r="AN168" s="33">
        <v>0</v>
      </c>
      <c r="AO168" s="14">
        <v>0</v>
      </c>
      <c r="AP168" s="58"/>
      <c r="AQ168" s="57"/>
      <c r="AR168" s="58"/>
      <c r="AS168" s="58"/>
    </row>
    <row r="169" spans="1:45" ht="15.75">
      <c r="A169" s="72">
        <v>83</v>
      </c>
      <c r="B169" s="21" t="s">
        <v>284</v>
      </c>
      <c r="C169" s="21" t="s">
        <v>36</v>
      </c>
      <c r="D169" s="21" t="s">
        <v>37</v>
      </c>
      <c r="E169" s="32" t="str">
        <f>VLOOKUP(B169,[1]Sheet1!$B$5:$I$226,7,0)</f>
        <v>2016/08/10</v>
      </c>
      <c r="F169" s="21" t="s">
        <v>285</v>
      </c>
      <c r="G169" s="22" t="s">
        <v>286</v>
      </c>
      <c r="H169" s="23"/>
      <c r="I169" s="23"/>
      <c r="J169" s="64"/>
      <c r="K169" s="23"/>
      <c r="L169" s="23">
        <v>0.25</v>
      </c>
      <c r="M169" s="23">
        <v>0.25</v>
      </c>
      <c r="N169" s="18">
        <v>0.25</v>
      </c>
      <c r="O169" s="23">
        <v>0.25</v>
      </c>
      <c r="P169" s="23">
        <v>0.25</v>
      </c>
      <c r="Q169" s="64"/>
      <c r="R169" s="23">
        <v>0.25</v>
      </c>
      <c r="S169" s="23">
        <v>0.25</v>
      </c>
      <c r="T169" s="23">
        <v>0.25</v>
      </c>
      <c r="U169" s="70">
        <v>0.25</v>
      </c>
      <c r="V169" s="23"/>
      <c r="W169" s="65">
        <v>0.25</v>
      </c>
      <c r="X169" s="64"/>
      <c r="Y169" s="23">
        <v>0.25</v>
      </c>
      <c r="Z169" s="23">
        <v>0.25</v>
      </c>
      <c r="AA169" s="23">
        <v>0.25</v>
      </c>
      <c r="AB169" s="18">
        <v>0.25</v>
      </c>
      <c r="AC169" s="23"/>
      <c r="AD169" s="23">
        <v>0.25</v>
      </c>
      <c r="AE169" s="64"/>
      <c r="AF169" s="23">
        <v>0.25</v>
      </c>
      <c r="AG169" s="23">
        <v>0.25</v>
      </c>
      <c r="AH169" s="23"/>
      <c r="AI169" s="18">
        <v>0.25</v>
      </c>
      <c r="AJ169" s="65">
        <v>0.25</v>
      </c>
      <c r="AK169" s="65"/>
      <c r="AL169" s="65"/>
      <c r="AM169" s="13">
        <f t="shared" si="2"/>
        <v>4.75</v>
      </c>
      <c r="AN169" s="33">
        <v>0</v>
      </c>
      <c r="AO169" s="14">
        <v>0</v>
      </c>
      <c r="AP169" s="60"/>
      <c r="AQ169" s="60"/>
      <c r="AR169" s="60"/>
      <c r="AS169" s="58"/>
    </row>
    <row r="170" spans="1:45" ht="15.75">
      <c r="A170" s="73"/>
      <c r="B170" s="21"/>
      <c r="C170" s="24"/>
      <c r="D170" s="24"/>
      <c r="E170" s="32"/>
      <c r="F170" s="24"/>
      <c r="G170" s="24"/>
      <c r="H170" s="23">
        <v>1.5</v>
      </c>
      <c r="I170" s="23">
        <v>1.5</v>
      </c>
      <c r="J170" s="64"/>
      <c r="K170" s="23">
        <v>1.5</v>
      </c>
      <c r="L170" s="23">
        <v>1.75</v>
      </c>
      <c r="M170" s="23">
        <v>1.75</v>
      </c>
      <c r="N170" s="18">
        <v>1.75</v>
      </c>
      <c r="O170" s="23">
        <v>1.75</v>
      </c>
      <c r="P170" s="23">
        <v>1.75</v>
      </c>
      <c r="Q170" s="64"/>
      <c r="R170" s="23">
        <v>1.75</v>
      </c>
      <c r="S170" s="23">
        <v>1.75</v>
      </c>
      <c r="T170" s="23">
        <v>1.75</v>
      </c>
      <c r="U170" s="70">
        <v>1.75</v>
      </c>
      <c r="V170" s="23">
        <v>1.25</v>
      </c>
      <c r="W170" s="65">
        <v>1.75</v>
      </c>
      <c r="X170" s="64"/>
      <c r="Y170" s="23">
        <v>1.75</v>
      </c>
      <c r="Z170" s="23">
        <v>1.75</v>
      </c>
      <c r="AA170" s="23">
        <v>1.75</v>
      </c>
      <c r="AB170" s="18">
        <v>1.75</v>
      </c>
      <c r="AC170" s="23">
        <v>1.25</v>
      </c>
      <c r="AD170" s="23">
        <v>1.75</v>
      </c>
      <c r="AE170" s="64"/>
      <c r="AF170" s="23">
        <v>1.75</v>
      </c>
      <c r="AG170" s="23">
        <v>1.75</v>
      </c>
      <c r="AH170" s="23"/>
      <c r="AI170" s="18">
        <v>1.75</v>
      </c>
      <c r="AJ170" s="65">
        <v>1.75</v>
      </c>
      <c r="AK170" s="65"/>
      <c r="AL170" s="65"/>
      <c r="AM170" s="16">
        <f t="shared" si="2"/>
        <v>40.25</v>
      </c>
      <c r="AN170" s="33">
        <v>0</v>
      </c>
      <c r="AO170" s="14">
        <v>0</v>
      </c>
      <c r="AP170" s="58"/>
      <c r="AQ170" s="57"/>
      <c r="AR170" s="58"/>
      <c r="AS170" s="58"/>
    </row>
    <row r="171" spans="1:45" ht="15.75">
      <c r="A171" s="72">
        <v>84</v>
      </c>
      <c r="B171" s="21" t="s">
        <v>287</v>
      </c>
      <c r="C171" s="21" t="s">
        <v>36</v>
      </c>
      <c r="D171" s="21" t="s">
        <v>37</v>
      </c>
      <c r="E171" s="32" t="str">
        <f>VLOOKUP(B171,[1]Sheet1!$B$5:$I$226,7,0)</f>
        <v>2016/08/31</v>
      </c>
      <c r="F171" s="21" t="s">
        <v>288</v>
      </c>
      <c r="G171" s="22" t="s">
        <v>289</v>
      </c>
      <c r="H171" s="23">
        <v>1.5</v>
      </c>
      <c r="I171" s="23">
        <v>1.5</v>
      </c>
      <c r="J171" s="64"/>
      <c r="K171" s="23"/>
      <c r="L171" s="23">
        <v>1.5</v>
      </c>
      <c r="M171" s="23">
        <v>1.5</v>
      </c>
      <c r="N171" s="18">
        <v>2</v>
      </c>
      <c r="O171" s="23">
        <v>2</v>
      </c>
      <c r="P171" s="23">
        <v>2</v>
      </c>
      <c r="Q171" s="64">
        <v>2</v>
      </c>
      <c r="R171" s="23"/>
      <c r="S171" s="23">
        <v>2</v>
      </c>
      <c r="T171" s="23">
        <v>2</v>
      </c>
      <c r="U171" s="70">
        <v>2</v>
      </c>
      <c r="V171" s="23">
        <v>2</v>
      </c>
      <c r="W171" s="65">
        <v>2</v>
      </c>
      <c r="X171" s="64">
        <v>1</v>
      </c>
      <c r="Y171" s="23"/>
      <c r="Z171" s="23">
        <v>2</v>
      </c>
      <c r="AA171" s="23">
        <v>2</v>
      </c>
      <c r="AB171" s="18">
        <v>2</v>
      </c>
      <c r="AC171" s="23">
        <v>2</v>
      </c>
      <c r="AD171" s="23">
        <v>2</v>
      </c>
      <c r="AE171" s="64"/>
      <c r="AF171" s="23"/>
      <c r="AG171" s="23">
        <v>2</v>
      </c>
      <c r="AH171" s="23">
        <v>2</v>
      </c>
      <c r="AI171" s="18"/>
      <c r="AJ171" s="65">
        <v>2</v>
      </c>
      <c r="AK171" s="65"/>
      <c r="AL171" s="65"/>
      <c r="AM171" s="13">
        <f t="shared" si="2"/>
        <v>41</v>
      </c>
      <c r="AN171" s="33">
        <v>0</v>
      </c>
      <c r="AO171" s="14">
        <v>0</v>
      </c>
      <c r="AP171" s="60"/>
      <c r="AQ171" s="60"/>
      <c r="AR171" s="60"/>
      <c r="AS171" s="58"/>
    </row>
    <row r="172" spans="1:45" ht="15.75">
      <c r="A172" s="73"/>
      <c r="B172" s="21"/>
      <c r="C172" s="24"/>
      <c r="D172" s="24"/>
      <c r="E172" s="32"/>
      <c r="F172" s="24"/>
      <c r="G172" s="24"/>
      <c r="H172" s="23"/>
      <c r="I172" s="23"/>
      <c r="J172" s="64"/>
      <c r="K172" s="23"/>
      <c r="L172" s="23"/>
      <c r="M172" s="23"/>
      <c r="N172" s="18"/>
      <c r="O172" s="23"/>
      <c r="P172" s="23"/>
      <c r="Q172" s="64"/>
      <c r="R172" s="23"/>
      <c r="S172" s="23"/>
      <c r="T172" s="23"/>
      <c r="U172" s="70"/>
      <c r="V172" s="23"/>
      <c r="W172" s="65"/>
      <c r="X172" s="64"/>
      <c r="Y172" s="23"/>
      <c r="Z172" s="23"/>
      <c r="AA172" s="23"/>
      <c r="AB172" s="18"/>
      <c r="AC172" s="23"/>
      <c r="AD172" s="23"/>
      <c r="AE172" s="64"/>
      <c r="AF172" s="23"/>
      <c r="AG172" s="23"/>
      <c r="AH172" s="23"/>
      <c r="AI172" s="18"/>
      <c r="AJ172" s="65"/>
      <c r="AK172" s="65"/>
      <c r="AL172" s="65"/>
      <c r="AM172" s="16">
        <f t="shared" si="2"/>
        <v>0</v>
      </c>
      <c r="AN172" s="33">
        <v>0</v>
      </c>
      <c r="AO172" s="14">
        <v>0</v>
      </c>
      <c r="AP172" s="58"/>
      <c r="AQ172" s="57"/>
      <c r="AR172" s="58"/>
      <c r="AS172" s="58"/>
    </row>
    <row r="173" spans="1:45" ht="15.75">
      <c r="A173" s="72">
        <v>85</v>
      </c>
      <c r="B173" s="21" t="s">
        <v>290</v>
      </c>
      <c r="C173" s="21" t="s">
        <v>36</v>
      </c>
      <c r="D173" s="21" t="s">
        <v>37</v>
      </c>
      <c r="E173" s="32" t="str">
        <f>VLOOKUP(B173,[1]Sheet1!$B$5:$I$226,7,0)</f>
        <v>2016/09/23</v>
      </c>
      <c r="F173" s="21" t="s">
        <v>291</v>
      </c>
      <c r="G173" s="22" t="s">
        <v>292</v>
      </c>
      <c r="H173" s="23">
        <v>1.5</v>
      </c>
      <c r="I173" s="23">
        <v>1.5</v>
      </c>
      <c r="J173" s="64">
        <v>1.5</v>
      </c>
      <c r="K173" s="23">
        <v>1.5</v>
      </c>
      <c r="L173" s="23"/>
      <c r="M173" s="23">
        <v>2</v>
      </c>
      <c r="N173" s="18">
        <v>2</v>
      </c>
      <c r="O173" s="23">
        <v>2</v>
      </c>
      <c r="P173" s="23">
        <v>2</v>
      </c>
      <c r="Q173" s="64">
        <v>2</v>
      </c>
      <c r="R173" s="23"/>
      <c r="S173" s="23"/>
      <c r="T173" s="23">
        <v>2</v>
      </c>
      <c r="U173" s="70">
        <v>2</v>
      </c>
      <c r="V173" s="23">
        <v>2</v>
      </c>
      <c r="W173" s="65">
        <v>2</v>
      </c>
      <c r="X173" s="64">
        <v>1</v>
      </c>
      <c r="Y173" s="23">
        <v>2</v>
      </c>
      <c r="Z173" s="23"/>
      <c r="AA173" s="23">
        <v>2</v>
      </c>
      <c r="AB173" s="18">
        <v>2</v>
      </c>
      <c r="AC173" s="23">
        <v>2</v>
      </c>
      <c r="AD173" s="23">
        <v>2</v>
      </c>
      <c r="AE173" s="64">
        <v>2</v>
      </c>
      <c r="AF173" s="23">
        <v>2</v>
      </c>
      <c r="AG173" s="23"/>
      <c r="AH173" s="23">
        <v>2</v>
      </c>
      <c r="AI173" s="18">
        <v>2</v>
      </c>
      <c r="AJ173" s="65"/>
      <c r="AK173" s="65"/>
      <c r="AL173" s="65"/>
      <c r="AM173" s="13">
        <f t="shared" si="2"/>
        <v>43</v>
      </c>
      <c r="AN173" s="33">
        <v>0</v>
      </c>
      <c r="AO173" s="14">
        <v>0</v>
      </c>
      <c r="AP173" s="60"/>
      <c r="AQ173" s="60"/>
      <c r="AR173" s="60"/>
      <c r="AS173" s="58"/>
    </row>
    <row r="174" spans="1:45" ht="15.75">
      <c r="A174" s="73"/>
      <c r="B174" s="21"/>
      <c r="C174" s="24"/>
      <c r="D174" s="24"/>
      <c r="E174" s="32"/>
      <c r="F174" s="24"/>
      <c r="G174" s="24"/>
      <c r="H174" s="23"/>
      <c r="I174" s="23"/>
      <c r="J174" s="64"/>
      <c r="K174" s="23"/>
      <c r="L174" s="23"/>
      <c r="M174" s="23"/>
      <c r="N174" s="18"/>
      <c r="O174" s="23"/>
      <c r="P174" s="23"/>
      <c r="Q174" s="64"/>
      <c r="R174" s="23"/>
      <c r="S174" s="23"/>
      <c r="T174" s="23"/>
      <c r="U174" s="70"/>
      <c r="V174" s="23"/>
      <c r="W174" s="65"/>
      <c r="X174" s="64"/>
      <c r="Y174" s="23"/>
      <c r="Z174" s="23"/>
      <c r="AA174" s="23"/>
      <c r="AB174" s="18"/>
      <c r="AC174" s="23"/>
      <c r="AD174" s="23"/>
      <c r="AE174" s="64"/>
      <c r="AF174" s="23"/>
      <c r="AG174" s="23"/>
      <c r="AH174" s="23"/>
      <c r="AI174" s="18"/>
      <c r="AJ174" s="65"/>
      <c r="AK174" s="65"/>
      <c r="AL174" s="65"/>
      <c r="AM174" s="16">
        <f t="shared" si="2"/>
        <v>0</v>
      </c>
      <c r="AN174" s="33">
        <v>0</v>
      </c>
      <c r="AO174" s="14">
        <v>0</v>
      </c>
      <c r="AP174" s="58"/>
      <c r="AQ174" s="57"/>
      <c r="AR174" s="58"/>
      <c r="AS174" s="58"/>
    </row>
    <row r="175" spans="1:45" ht="15.75">
      <c r="A175" s="72">
        <v>86</v>
      </c>
      <c r="B175" s="21" t="s">
        <v>293</v>
      </c>
      <c r="C175" s="21" t="s">
        <v>36</v>
      </c>
      <c r="D175" s="21" t="s">
        <v>37</v>
      </c>
      <c r="E175" s="32" t="str">
        <f>VLOOKUP(B175,[1]Sheet1!$B$5:$I$226,7,0)</f>
        <v>2016/09/28</v>
      </c>
      <c r="F175" s="21" t="s">
        <v>294</v>
      </c>
      <c r="G175" s="22" t="s">
        <v>295</v>
      </c>
      <c r="H175" s="23"/>
      <c r="I175" s="23"/>
      <c r="J175" s="64"/>
      <c r="K175" s="23"/>
      <c r="L175" s="23">
        <v>0.25</v>
      </c>
      <c r="M175" s="23">
        <v>0.25</v>
      </c>
      <c r="N175" s="18"/>
      <c r="O175" s="23"/>
      <c r="P175" s="23">
        <v>0.25</v>
      </c>
      <c r="Q175" s="64">
        <v>0.25</v>
      </c>
      <c r="R175" s="23">
        <v>0.25</v>
      </c>
      <c r="S175" s="23">
        <v>0.25</v>
      </c>
      <c r="T175" s="23">
        <v>0.25</v>
      </c>
      <c r="U175" s="70">
        <v>0.25</v>
      </c>
      <c r="V175" s="23"/>
      <c r="W175" s="65">
        <v>0.25</v>
      </c>
      <c r="X175" s="64">
        <v>0.25</v>
      </c>
      <c r="Y175" s="23">
        <v>0.25</v>
      </c>
      <c r="Z175" s="23">
        <v>0.25</v>
      </c>
      <c r="AA175" s="23">
        <v>0.25</v>
      </c>
      <c r="AB175" s="18">
        <v>0.25</v>
      </c>
      <c r="AC175" s="23"/>
      <c r="AD175" s="23">
        <v>0.25</v>
      </c>
      <c r="AE175" s="64">
        <v>0.25</v>
      </c>
      <c r="AF175" s="23">
        <v>0.25</v>
      </c>
      <c r="AG175" s="23">
        <v>0.25</v>
      </c>
      <c r="AH175" s="23">
        <v>0.25</v>
      </c>
      <c r="AI175" s="18">
        <v>0.25</v>
      </c>
      <c r="AJ175" s="65"/>
      <c r="AK175" s="65"/>
      <c r="AL175" s="65"/>
      <c r="AM175" s="13">
        <f t="shared" si="2"/>
        <v>5</v>
      </c>
      <c r="AN175" s="33">
        <v>0</v>
      </c>
      <c r="AO175" s="14">
        <v>0</v>
      </c>
      <c r="AP175" s="60"/>
      <c r="AQ175" s="60"/>
      <c r="AR175" s="60"/>
      <c r="AS175" s="58"/>
    </row>
    <row r="176" spans="1:45" ht="15.75">
      <c r="A176" s="73"/>
      <c r="B176" s="21"/>
      <c r="C176" s="24"/>
      <c r="D176" s="24"/>
      <c r="E176" s="32"/>
      <c r="F176" s="24"/>
      <c r="G176" s="24"/>
      <c r="H176" s="23"/>
      <c r="I176" s="23">
        <v>1.5</v>
      </c>
      <c r="J176" s="64">
        <v>1.5</v>
      </c>
      <c r="K176" s="23">
        <v>1.5</v>
      </c>
      <c r="L176" s="23">
        <v>1.75</v>
      </c>
      <c r="M176" s="23">
        <v>1.75</v>
      </c>
      <c r="N176" s="18"/>
      <c r="O176" s="23"/>
      <c r="P176" s="23">
        <v>1.75</v>
      </c>
      <c r="Q176" s="64">
        <v>1.75</v>
      </c>
      <c r="R176" s="23">
        <v>1.75</v>
      </c>
      <c r="S176" s="23">
        <v>1.75</v>
      </c>
      <c r="T176" s="23">
        <v>1.75</v>
      </c>
      <c r="U176" s="70">
        <v>1.75</v>
      </c>
      <c r="V176" s="23"/>
      <c r="W176" s="65">
        <v>1.75</v>
      </c>
      <c r="X176" s="64">
        <v>1.75</v>
      </c>
      <c r="Y176" s="23">
        <v>1.75</v>
      </c>
      <c r="Z176" s="23">
        <v>1.75</v>
      </c>
      <c r="AA176" s="23">
        <v>1.75</v>
      </c>
      <c r="AB176" s="18">
        <v>1.75</v>
      </c>
      <c r="AC176" s="23"/>
      <c r="AD176" s="23">
        <v>1.75</v>
      </c>
      <c r="AE176" s="64">
        <v>1.75</v>
      </c>
      <c r="AF176" s="23">
        <v>1.75</v>
      </c>
      <c r="AG176" s="23">
        <v>1.75</v>
      </c>
      <c r="AH176" s="23">
        <v>1.75</v>
      </c>
      <c r="AI176" s="18">
        <v>1.75</v>
      </c>
      <c r="AJ176" s="65"/>
      <c r="AK176" s="65"/>
      <c r="AL176" s="65"/>
      <c r="AM176" s="16">
        <f t="shared" si="2"/>
        <v>39.5</v>
      </c>
      <c r="AN176" s="33">
        <v>0</v>
      </c>
      <c r="AO176" s="14">
        <v>0</v>
      </c>
      <c r="AP176" s="58"/>
      <c r="AQ176" s="57"/>
      <c r="AR176" s="58"/>
      <c r="AS176" s="58"/>
    </row>
    <row r="177" spans="1:45" ht="15.75">
      <c r="A177" s="72">
        <v>87</v>
      </c>
      <c r="B177" s="21" t="s">
        <v>296</v>
      </c>
      <c r="C177" s="21" t="s">
        <v>36</v>
      </c>
      <c r="D177" s="21" t="s">
        <v>37</v>
      </c>
      <c r="E177" s="32" t="str">
        <f>VLOOKUP(B177,[1]Sheet1!$B$5:$I$226,7,0)</f>
        <v>2016/09/28</v>
      </c>
      <c r="F177" s="21" t="s">
        <v>297</v>
      </c>
      <c r="G177" s="22" t="s">
        <v>298</v>
      </c>
      <c r="H177" s="23">
        <v>1.5</v>
      </c>
      <c r="I177" s="23">
        <v>1.5</v>
      </c>
      <c r="J177" s="64">
        <v>1.5</v>
      </c>
      <c r="K177" s="23"/>
      <c r="L177" s="23">
        <v>2</v>
      </c>
      <c r="M177" s="23"/>
      <c r="N177" s="18">
        <v>2</v>
      </c>
      <c r="O177" s="23">
        <v>2</v>
      </c>
      <c r="P177" s="23">
        <v>2</v>
      </c>
      <c r="Q177" s="64">
        <v>2</v>
      </c>
      <c r="R177" s="23">
        <v>2</v>
      </c>
      <c r="S177" s="23">
        <v>2</v>
      </c>
      <c r="T177" s="23"/>
      <c r="U177" s="70">
        <v>2</v>
      </c>
      <c r="V177" s="23">
        <v>2</v>
      </c>
      <c r="W177" s="65">
        <v>1.5</v>
      </c>
      <c r="X177" s="64">
        <v>2</v>
      </c>
      <c r="Y177" s="23">
        <v>2</v>
      </c>
      <c r="Z177" s="23"/>
      <c r="AA177" s="23"/>
      <c r="AB177" s="18">
        <v>1</v>
      </c>
      <c r="AC177" s="23">
        <v>2</v>
      </c>
      <c r="AD177" s="23">
        <v>2</v>
      </c>
      <c r="AE177" s="64">
        <v>1.5</v>
      </c>
      <c r="AF177" s="23">
        <v>1.5</v>
      </c>
      <c r="AG177" s="23">
        <v>1.5</v>
      </c>
      <c r="AH177" s="23"/>
      <c r="AI177" s="18">
        <v>2</v>
      </c>
      <c r="AJ177" s="65">
        <v>1.5</v>
      </c>
      <c r="AK177" s="65"/>
      <c r="AL177" s="65"/>
      <c r="AM177" s="13">
        <f t="shared" si="2"/>
        <v>41</v>
      </c>
      <c r="AN177" s="33">
        <v>0</v>
      </c>
      <c r="AO177" s="14">
        <v>0</v>
      </c>
      <c r="AP177" s="60"/>
      <c r="AQ177" s="60"/>
      <c r="AR177" s="60"/>
      <c r="AS177" s="58"/>
    </row>
    <row r="178" spans="1:45" ht="15.75">
      <c r="A178" s="73"/>
      <c r="B178" s="21"/>
      <c r="C178" s="24"/>
      <c r="D178" s="24"/>
      <c r="E178" s="32"/>
      <c r="F178" s="24"/>
      <c r="G178" s="24"/>
      <c r="H178" s="23"/>
      <c r="I178" s="23"/>
      <c r="J178" s="64"/>
      <c r="K178" s="23"/>
      <c r="L178" s="23"/>
      <c r="M178" s="23"/>
      <c r="N178" s="18"/>
      <c r="O178" s="23"/>
      <c r="P178" s="23"/>
      <c r="Q178" s="64"/>
      <c r="R178" s="23"/>
      <c r="S178" s="23"/>
      <c r="T178" s="23"/>
      <c r="U178" s="70"/>
      <c r="V178" s="23"/>
      <c r="W178" s="65"/>
      <c r="X178" s="64"/>
      <c r="Y178" s="23"/>
      <c r="Z178" s="23"/>
      <c r="AA178" s="23"/>
      <c r="AB178" s="18"/>
      <c r="AC178" s="23"/>
      <c r="AD178" s="23"/>
      <c r="AE178" s="64"/>
      <c r="AF178" s="23"/>
      <c r="AG178" s="23"/>
      <c r="AH178" s="23"/>
      <c r="AI178" s="18"/>
      <c r="AJ178" s="65"/>
      <c r="AK178" s="65"/>
      <c r="AL178" s="65"/>
      <c r="AM178" s="16">
        <f t="shared" si="2"/>
        <v>0</v>
      </c>
      <c r="AN178" s="33">
        <v>0</v>
      </c>
      <c r="AO178" s="14">
        <v>0</v>
      </c>
      <c r="AP178" s="58"/>
      <c r="AQ178" s="57"/>
      <c r="AR178" s="58"/>
      <c r="AS178" s="58"/>
    </row>
    <row r="179" spans="1:45" ht="15.75">
      <c r="A179" s="72">
        <v>88</v>
      </c>
      <c r="B179" s="21" t="s">
        <v>299</v>
      </c>
      <c r="C179" s="21" t="s">
        <v>36</v>
      </c>
      <c r="D179" s="21" t="s">
        <v>37</v>
      </c>
      <c r="E179" s="32" t="str">
        <f>VLOOKUP(B179,[1]Sheet1!$B$5:$I$226,7,0)</f>
        <v>2016/10/18</v>
      </c>
      <c r="F179" s="21" t="s">
        <v>300</v>
      </c>
      <c r="G179" s="22" t="s">
        <v>301</v>
      </c>
      <c r="H179" s="23"/>
      <c r="I179" s="23"/>
      <c r="J179" s="64">
        <v>1.5</v>
      </c>
      <c r="K179" s="23">
        <v>1.5</v>
      </c>
      <c r="L179" s="23">
        <v>1.5</v>
      </c>
      <c r="M179" s="23">
        <v>2</v>
      </c>
      <c r="N179" s="18">
        <v>2</v>
      </c>
      <c r="O179" s="23">
        <v>2</v>
      </c>
      <c r="P179" s="23"/>
      <c r="Q179" s="64">
        <v>2</v>
      </c>
      <c r="R179" s="23"/>
      <c r="S179" s="23">
        <v>2</v>
      </c>
      <c r="T179" s="23">
        <v>2</v>
      </c>
      <c r="U179" s="70">
        <v>2</v>
      </c>
      <c r="V179" s="23">
        <v>2</v>
      </c>
      <c r="W179" s="65"/>
      <c r="X179" s="64">
        <v>2</v>
      </c>
      <c r="Y179" s="23">
        <v>2</v>
      </c>
      <c r="Z179" s="23">
        <v>2</v>
      </c>
      <c r="AA179" s="23">
        <v>2</v>
      </c>
      <c r="AB179" s="18"/>
      <c r="AC179" s="23">
        <v>2</v>
      </c>
      <c r="AD179" s="23"/>
      <c r="AE179" s="64">
        <v>2</v>
      </c>
      <c r="AF179" s="23">
        <v>2</v>
      </c>
      <c r="AG179" s="23">
        <v>2</v>
      </c>
      <c r="AH179" s="23">
        <v>2</v>
      </c>
      <c r="AI179" s="18">
        <v>2</v>
      </c>
      <c r="AJ179" s="65">
        <v>2</v>
      </c>
      <c r="AK179" s="65"/>
      <c r="AL179" s="65"/>
      <c r="AM179" s="13">
        <f t="shared" si="2"/>
        <v>42.5</v>
      </c>
      <c r="AN179" s="33">
        <v>0</v>
      </c>
      <c r="AO179" s="14">
        <v>0</v>
      </c>
      <c r="AP179" s="60"/>
      <c r="AQ179" s="60"/>
      <c r="AR179" s="60"/>
      <c r="AS179" s="58"/>
    </row>
    <row r="180" spans="1:45" ht="15.75">
      <c r="A180" s="73"/>
      <c r="B180" s="21"/>
      <c r="C180" s="24"/>
      <c r="D180" s="24"/>
      <c r="E180" s="32"/>
      <c r="F180" s="24"/>
      <c r="G180" s="24"/>
      <c r="H180" s="23"/>
      <c r="I180" s="23"/>
      <c r="J180" s="64"/>
      <c r="K180" s="23"/>
      <c r="L180" s="23"/>
      <c r="M180" s="23"/>
      <c r="N180" s="18"/>
      <c r="O180" s="23"/>
      <c r="P180" s="23"/>
      <c r="Q180" s="64"/>
      <c r="R180" s="23"/>
      <c r="S180" s="23"/>
      <c r="T180" s="23"/>
      <c r="U180" s="70"/>
      <c r="V180" s="23"/>
      <c r="W180" s="65"/>
      <c r="X180" s="64"/>
      <c r="Y180" s="23"/>
      <c r="Z180" s="23"/>
      <c r="AA180" s="23"/>
      <c r="AB180" s="18"/>
      <c r="AC180" s="23"/>
      <c r="AD180" s="23"/>
      <c r="AE180" s="64"/>
      <c r="AF180" s="23"/>
      <c r="AG180" s="23"/>
      <c r="AH180" s="23"/>
      <c r="AI180" s="18"/>
      <c r="AJ180" s="65"/>
      <c r="AK180" s="65"/>
      <c r="AL180" s="65"/>
      <c r="AM180" s="16">
        <f t="shared" si="2"/>
        <v>0</v>
      </c>
      <c r="AN180" s="33">
        <v>0</v>
      </c>
      <c r="AO180" s="14">
        <v>0</v>
      </c>
      <c r="AP180" s="58"/>
      <c r="AQ180" s="57"/>
      <c r="AR180" s="58"/>
      <c r="AS180" s="58"/>
    </row>
    <row r="181" spans="1:45" ht="15.75">
      <c r="A181" s="72">
        <v>89</v>
      </c>
      <c r="B181" s="21" t="s">
        <v>302</v>
      </c>
      <c r="C181" s="21" t="s">
        <v>36</v>
      </c>
      <c r="D181" s="21" t="s">
        <v>37</v>
      </c>
      <c r="E181" s="32" t="str">
        <f>VLOOKUP(B181,[1]Sheet1!$B$5:$I$226,7,0)</f>
        <v>2013/10/03</v>
      </c>
      <c r="F181" s="21" t="s">
        <v>303</v>
      </c>
      <c r="G181" s="22" t="s">
        <v>304</v>
      </c>
      <c r="H181" s="23">
        <v>1.5</v>
      </c>
      <c r="I181" s="23"/>
      <c r="J181" s="64">
        <v>1</v>
      </c>
      <c r="K181" s="23">
        <v>2</v>
      </c>
      <c r="L181" s="23">
        <v>2</v>
      </c>
      <c r="M181" s="23"/>
      <c r="N181" s="18"/>
      <c r="O181" s="23"/>
      <c r="P181" s="23">
        <v>1</v>
      </c>
      <c r="Q181" s="64">
        <v>2</v>
      </c>
      <c r="R181" s="23"/>
      <c r="S181" s="23">
        <v>1.25</v>
      </c>
      <c r="T181" s="23"/>
      <c r="U181" s="70"/>
      <c r="V181" s="23"/>
      <c r="W181" s="65">
        <v>2</v>
      </c>
      <c r="X181" s="64">
        <v>0.75</v>
      </c>
      <c r="Y181" s="23">
        <v>1.5</v>
      </c>
      <c r="Z181" s="23">
        <v>1</v>
      </c>
      <c r="AA181" s="23"/>
      <c r="AB181" s="18"/>
      <c r="AC181" s="23"/>
      <c r="AD181" s="23">
        <v>1.25</v>
      </c>
      <c r="AE181" s="64">
        <v>1.5</v>
      </c>
      <c r="AF181" s="23"/>
      <c r="AG181" s="23"/>
      <c r="AH181" s="23"/>
      <c r="AI181" s="18"/>
      <c r="AJ181" s="65">
        <v>0.75</v>
      </c>
      <c r="AK181" s="65"/>
      <c r="AL181" s="65"/>
      <c r="AM181" s="13">
        <f t="shared" si="2"/>
        <v>19.5</v>
      </c>
      <c r="AN181" s="33">
        <v>0</v>
      </c>
      <c r="AO181" s="14">
        <v>0</v>
      </c>
      <c r="AP181" s="60"/>
      <c r="AQ181" s="60"/>
      <c r="AR181" s="60"/>
      <c r="AS181" s="58"/>
    </row>
    <row r="182" spans="1:45" ht="15.75">
      <c r="A182" s="73"/>
      <c r="B182" s="21"/>
      <c r="C182" s="24"/>
      <c r="D182" s="24"/>
      <c r="E182" s="32"/>
      <c r="F182" s="24"/>
      <c r="G182" s="24"/>
      <c r="H182" s="23"/>
      <c r="I182" s="23"/>
      <c r="J182" s="64"/>
      <c r="K182" s="23"/>
      <c r="L182" s="23"/>
      <c r="M182" s="23"/>
      <c r="N182" s="18"/>
      <c r="O182" s="23"/>
      <c r="P182" s="23"/>
      <c r="Q182" s="64"/>
      <c r="R182" s="23"/>
      <c r="S182" s="23"/>
      <c r="T182" s="23"/>
      <c r="U182" s="70"/>
      <c r="V182" s="23"/>
      <c r="W182" s="65"/>
      <c r="X182" s="64"/>
      <c r="Y182" s="23"/>
      <c r="Z182" s="23"/>
      <c r="AA182" s="23"/>
      <c r="AB182" s="18"/>
      <c r="AC182" s="23"/>
      <c r="AD182" s="23"/>
      <c r="AE182" s="64"/>
      <c r="AF182" s="23"/>
      <c r="AG182" s="23"/>
      <c r="AH182" s="23"/>
      <c r="AI182" s="18"/>
      <c r="AJ182" s="65"/>
      <c r="AK182" s="65"/>
      <c r="AL182" s="65"/>
      <c r="AM182" s="16">
        <f t="shared" si="2"/>
        <v>0</v>
      </c>
      <c r="AN182" s="33">
        <v>0</v>
      </c>
      <c r="AO182" s="14">
        <v>0</v>
      </c>
      <c r="AP182" s="58"/>
      <c r="AQ182" s="57"/>
      <c r="AR182" s="58"/>
      <c r="AS182" s="58"/>
    </row>
    <row r="183" spans="1:45" ht="15.75">
      <c r="A183" s="72">
        <v>90</v>
      </c>
      <c r="B183" s="21" t="s">
        <v>305</v>
      </c>
      <c r="C183" s="21" t="s">
        <v>36</v>
      </c>
      <c r="D183" s="21" t="s">
        <v>37</v>
      </c>
      <c r="E183" s="32" t="str">
        <f>VLOOKUP(B183,[1]Sheet1!$B$5:$I$226,7,0)</f>
        <v>2016/10/27</v>
      </c>
      <c r="F183" s="21" t="s">
        <v>306</v>
      </c>
      <c r="G183" s="22" t="s">
        <v>307</v>
      </c>
      <c r="H183" s="23"/>
      <c r="I183" s="23"/>
      <c r="J183" s="64"/>
      <c r="K183" s="23"/>
      <c r="L183" s="23">
        <v>0.25</v>
      </c>
      <c r="M183" s="23">
        <v>0.25</v>
      </c>
      <c r="N183" s="18"/>
      <c r="O183" s="23">
        <v>0.25</v>
      </c>
      <c r="P183" s="23">
        <v>0.25</v>
      </c>
      <c r="Q183" s="64">
        <v>0.25</v>
      </c>
      <c r="R183" s="23">
        <v>0.25</v>
      </c>
      <c r="S183" s="23">
        <v>0.25</v>
      </c>
      <c r="T183" s="23">
        <v>0.25</v>
      </c>
      <c r="U183" s="70"/>
      <c r="V183" s="23"/>
      <c r="W183" s="65">
        <v>0.25</v>
      </c>
      <c r="X183" s="64">
        <v>0.25</v>
      </c>
      <c r="Y183" s="23">
        <v>0.25</v>
      </c>
      <c r="Z183" s="23">
        <v>0.25</v>
      </c>
      <c r="AA183" s="23"/>
      <c r="AB183" s="18"/>
      <c r="AC183" s="23"/>
      <c r="AD183" s="23">
        <v>0.25</v>
      </c>
      <c r="AE183" s="64">
        <v>0.25</v>
      </c>
      <c r="AF183" s="23">
        <v>0.25</v>
      </c>
      <c r="AG183" s="23">
        <v>0.25</v>
      </c>
      <c r="AH183" s="23">
        <v>0.25</v>
      </c>
      <c r="AI183" s="18"/>
      <c r="AJ183" s="65">
        <v>0.25</v>
      </c>
      <c r="AK183" s="65"/>
      <c r="AL183" s="65"/>
      <c r="AM183" s="13">
        <f t="shared" si="2"/>
        <v>4.5</v>
      </c>
      <c r="AN183" s="33">
        <v>0</v>
      </c>
      <c r="AO183" s="14">
        <v>0</v>
      </c>
      <c r="AP183" s="60"/>
      <c r="AQ183" s="60"/>
      <c r="AR183" s="60"/>
      <c r="AS183" s="58"/>
    </row>
    <row r="184" spans="1:45" ht="15.75">
      <c r="A184" s="73"/>
      <c r="B184" s="21"/>
      <c r="C184" s="24"/>
      <c r="D184" s="24"/>
      <c r="E184" s="32"/>
      <c r="F184" s="24"/>
      <c r="G184" s="24"/>
      <c r="H184" s="23"/>
      <c r="I184" s="23">
        <v>1.5</v>
      </c>
      <c r="J184" s="64">
        <v>1.5</v>
      </c>
      <c r="K184" s="23">
        <v>1.5</v>
      </c>
      <c r="L184" s="23">
        <v>1.75</v>
      </c>
      <c r="M184" s="23">
        <v>1.75</v>
      </c>
      <c r="N184" s="18"/>
      <c r="O184" s="23">
        <v>1.75</v>
      </c>
      <c r="P184" s="23">
        <v>1.75</v>
      </c>
      <c r="Q184" s="64">
        <v>1.75</v>
      </c>
      <c r="R184" s="23">
        <v>1.75</v>
      </c>
      <c r="S184" s="23">
        <v>1.75</v>
      </c>
      <c r="T184" s="23">
        <v>1.75</v>
      </c>
      <c r="U184" s="70"/>
      <c r="V184" s="23">
        <v>1.25</v>
      </c>
      <c r="W184" s="65">
        <v>1.75</v>
      </c>
      <c r="X184" s="64">
        <v>1.75</v>
      </c>
      <c r="Y184" s="23">
        <v>1.75</v>
      </c>
      <c r="Z184" s="23">
        <v>1.75</v>
      </c>
      <c r="AA184" s="23"/>
      <c r="AB184" s="18"/>
      <c r="AC184" s="23">
        <v>1.25</v>
      </c>
      <c r="AD184" s="23">
        <v>1.75</v>
      </c>
      <c r="AE184" s="64">
        <v>1.75</v>
      </c>
      <c r="AF184" s="23">
        <v>1.75</v>
      </c>
      <c r="AG184" s="23">
        <v>1.75</v>
      </c>
      <c r="AH184" s="23">
        <v>1.75</v>
      </c>
      <c r="AI184" s="18"/>
      <c r="AJ184" s="65">
        <v>1.75</v>
      </c>
      <c r="AK184" s="65"/>
      <c r="AL184" s="65"/>
      <c r="AM184" s="16">
        <f t="shared" si="2"/>
        <v>38.5</v>
      </c>
      <c r="AN184" s="33">
        <v>0</v>
      </c>
      <c r="AO184" s="14">
        <v>0</v>
      </c>
      <c r="AP184" s="58"/>
      <c r="AQ184" s="57"/>
      <c r="AR184" s="58"/>
      <c r="AS184" s="58"/>
    </row>
    <row r="185" spans="1:45" ht="15.75">
      <c r="A185" s="72">
        <v>91</v>
      </c>
      <c r="B185" s="40" t="s">
        <v>308</v>
      </c>
      <c r="C185" s="21" t="s">
        <v>36</v>
      </c>
      <c r="D185" s="21" t="s">
        <v>37</v>
      </c>
      <c r="E185" s="32" t="str">
        <f>VLOOKUP(B185,[1]Sheet1!$B$5:$I$226,7,0)</f>
        <v>2016/10/18</v>
      </c>
      <c r="F185" s="21" t="s">
        <v>309</v>
      </c>
      <c r="G185" s="22" t="s">
        <v>310</v>
      </c>
      <c r="H185" s="23"/>
      <c r="I185" s="23">
        <v>0.25</v>
      </c>
      <c r="J185" s="64">
        <v>0.25</v>
      </c>
      <c r="K185" s="23"/>
      <c r="L185" s="23"/>
      <c r="M185" s="23">
        <v>0.25</v>
      </c>
      <c r="N185" s="18">
        <v>0.25</v>
      </c>
      <c r="O185" s="23">
        <v>0.25</v>
      </c>
      <c r="P185" s="23">
        <v>0.25</v>
      </c>
      <c r="Q185" s="64">
        <v>0.25</v>
      </c>
      <c r="R185" s="23">
        <v>0.25</v>
      </c>
      <c r="S185" s="23"/>
      <c r="T185" s="23">
        <v>0.25</v>
      </c>
      <c r="U185" s="70"/>
      <c r="V185" s="23">
        <v>0.25</v>
      </c>
      <c r="W185" s="65">
        <v>0.25</v>
      </c>
      <c r="X185" s="64">
        <v>0.25</v>
      </c>
      <c r="Y185" s="23"/>
      <c r="Z185" s="23"/>
      <c r="AA185" s="23">
        <v>0.25</v>
      </c>
      <c r="AB185" s="18">
        <v>0.25</v>
      </c>
      <c r="AC185" s="23">
        <v>0.25</v>
      </c>
      <c r="AD185" s="23">
        <v>0.25</v>
      </c>
      <c r="AE185" s="64">
        <v>0.25</v>
      </c>
      <c r="AF185" s="23">
        <v>0.25</v>
      </c>
      <c r="AG185" s="23"/>
      <c r="AH185" s="23">
        <v>0.25</v>
      </c>
      <c r="AI185" s="18">
        <v>0.25</v>
      </c>
      <c r="AJ185" s="65">
        <v>0.25</v>
      </c>
      <c r="AK185" s="65"/>
      <c r="AL185" s="65"/>
      <c r="AM185" s="13">
        <f t="shared" si="2"/>
        <v>5.25</v>
      </c>
      <c r="AN185" s="33">
        <v>0</v>
      </c>
      <c r="AO185" s="14">
        <v>0</v>
      </c>
      <c r="AP185" s="60"/>
      <c r="AQ185" s="60"/>
      <c r="AR185" s="60"/>
      <c r="AS185" s="58"/>
    </row>
    <row r="186" spans="1:45" ht="15.75">
      <c r="A186" s="73"/>
      <c r="B186" s="40"/>
      <c r="C186" s="24"/>
      <c r="D186" s="24"/>
      <c r="E186" s="32"/>
      <c r="F186" s="24"/>
      <c r="G186" s="24"/>
      <c r="H186" s="23">
        <v>1.5</v>
      </c>
      <c r="I186" s="23">
        <v>1.75</v>
      </c>
      <c r="J186" s="64">
        <v>1.75</v>
      </c>
      <c r="K186" s="23">
        <v>1.25</v>
      </c>
      <c r="L186" s="23"/>
      <c r="M186" s="23">
        <v>1.75</v>
      </c>
      <c r="N186" s="18">
        <v>1.75</v>
      </c>
      <c r="O186" s="23">
        <v>1.75</v>
      </c>
      <c r="P186" s="23">
        <v>1.75</v>
      </c>
      <c r="Q186" s="64">
        <v>1.75</v>
      </c>
      <c r="R186" s="23">
        <v>1.75</v>
      </c>
      <c r="S186" s="23"/>
      <c r="T186" s="23">
        <v>1.75</v>
      </c>
      <c r="U186" s="70"/>
      <c r="V186" s="23">
        <v>1.75</v>
      </c>
      <c r="W186" s="65">
        <v>1.75</v>
      </c>
      <c r="X186" s="64">
        <v>1.75</v>
      </c>
      <c r="Y186" s="23">
        <v>1.75</v>
      </c>
      <c r="Z186" s="23"/>
      <c r="AA186" s="23">
        <v>1.75</v>
      </c>
      <c r="AB186" s="18">
        <v>1.75</v>
      </c>
      <c r="AC186" s="23">
        <v>1.75</v>
      </c>
      <c r="AD186" s="23">
        <v>1.75</v>
      </c>
      <c r="AE186" s="64">
        <v>1.75</v>
      </c>
      <c r="AF186" s="23">
        <v>1.75</v>
      </c>
      <c r="AG186" s="23"/>
      <c r="AH186" s="23">
        <v>1.75</v>
      </c>
      <c r="AI186" s="18">
        <v>1.75</v>
      </c>
      <c r="AJ186" s="65">
        <v>1.75</v>
      </c>
      <c r="AK186" s="65"/>
      <c r="AL186" s="65"/>
      <c r="AM186" s="16">
        <f t="shared" si="2"/>
        <v>41.25</v>
      </c>
      <c r="AN186" s="33">
        <v>0</v>
      </c>
      <c r="AO186" s="14">
        <v>0</v>
      </c>
      <c r="AP186" s="58"/>
      <c r="AQ186" s="57"/>
      <c r="AR186" s="58"/>
      <c r="AS186" s="58"/>
    </row>
    <row r="187" spans="1:45" ht="15.75">
      <c r="A187" s="72">
        <v>92</v>
      </c>
      <c r="B187" s="40" t="s">
        <v>311</v>
      </c>
      <c r="C187" s="21" t="s">
        <v>36</v>
      </c>
      <c r="D187" s="21" t="s">
        <v>37</v>
      </c>
      <c r="E187" s="32" t="str">
        <f>VLOOKUP(B187,[1]Sheet1!$B$5:$I$226,7,0)</f>
        <v>2016/11/08</v>
      </c>
      <c r="F187" s="21" t="s">
        <v>312</v>
      </c>
      <c r="G187" s="22" t="s">
        <v>313</v>
      </c>
      <c r="H187" s="23">
        <v>1.5</v>
      </c>
      <c r="I187" s="23">
        <v>2</v>
      </c>
      <c r="J187" s="64"/>
      <c r="K187" s="23">
        <v>2</v>
      </c>
      <c r="L187" s="23">
        <v>2</v>
      </c>
      <c r="M187" s="23">
        <v>2</v>
      </c>
      <c r="N187" s="18">
        <v>2</v>
      </c>
      <c r="O187" s="23">
        <v>2</v>
      </c>
      <c r="P187" s="23">
        <v>2</v>
      </c>
      <c r="Q187" s="64"/>
      <c r="R187" s="23">
        <v>2</v>
      </c>
      <c r="S187" s="23">
        <v>2</v>
      </c>
      <c r="T187" s="23">
        <v>2</v>
      </c>
      <c r="U187" s="70">
        <v>1</v>
      </c>
      <c r="V187" s="23">
        <v>2</v>
      </c>
      <c r="W187" s="65">
        <v>2</v>
      </c>
      <c r="X187" s="64"/>
      <c r="Y187" s="23">
        <v>2</v>
      </c>
      <c r="Z187" s="23">
        <v>2</v>
      </c>
      <c r="AA187" s="23">
        <v>2</v>
      </c>
      <c r="AB187" s="18">
        <v>2</v>
      </c>
      <c r="AC187" s="23">
        <v>2</v>
      </c>
      <c r="AD187" s="23">
        <v>1</v>
      </c>
      <c r="AE187" s="64"/>
      <c r="AF187" s="23">
        <v>2</v>
      </c>
      <c r="AG187" s="23">
        <v>2</v>
      </c>
      <c r="AH187" s="23">
        <v>1</v>
      </c>
      <c r="AI187" s="18">
        <v>2</v>
      </c>
      <c r="AJ187" s="65">
        <v>2</v>
      </c>
      <c r="AK187" s="65"/>
      <c r="AL187" s="65"/>
      <c r="AM187" s="13">
        <f t="shared" si="2"/>
        <v>46.5</v>
      </c>
      <c r="AN187" s="33">
        <v>0</v>
      </c>
      <c r="AO187" s="14">
        <v>0</v>
      </c>
      <c r="AP187" s="60"/>
      <c r="AQ187" s="60"/>
      <c r="AR187" s="60"/>
      <c r="AS187" s="58"/>
    </row>
    <row r="188" spans="1:45" ht="15.75">
      <c r="A188" s="73"/>
      <c r="B188" s="40"/>
      <c r="C188" s="24"/>
      <c r="D188" s="24"/>
      <c r="E188" s="32"/>
      <c r="F188" s="24"/>
      <c r="G188" s="24"/>
      <c r="H188" s="23"/>
      <c r="I188" s="23"/>
      <c r="J188" s="64"/>
      <c r="K188" s="23"/>
      <c r="L188" s="23"/>
      <c r="M188" s="23"/>
      <c r="N188" s="18"/>
      <c r="O188" s="23"/>
      <c r="P188" s="23"/>
      <c r="Q188" s="64"/>
      <c r="R188" s="23"/>
      <c r="S188" s="23"/>
      <c r="T188" s="23"/>
      <c r="U188" s="70"/>
      <c r="V188" s="23"/>
      <c r="W188" s="65"/>
      <c r="X188" s="64"/>
      <c r="Y188" s="23"/>
      <c r="Z188" s="23"/>
      <c r="AA188" s="23"/>
      <c r="AB188" s="18"/>
      <c r="AC188" s="23"/>
      <c r="AD188" s="23"/>
      <c r="AE188" s="64"/>
      <c r="AF188" s="23"/>
      <c r="AG188" s="23"/>
      <c r="AH188" s="23"/>
      <c r="AI188" s="18"/>
      <c r="AJ188" s="65"/>
      <c r="AK188" s="65"/>
      <c r="AL188" s="65"/>
      <c r="AM188" s="16">
        <f t="shared" si="2"/>
        <v>0</v>
      </c>
      <c r="AN188" s="33">
        <v>0</v>
      </c>
      <c r="AO188" s="14">
        <v>0</v>
      </c>
      <c r="AP188" s="58"/>
      <c r="AQ188" s="57"/>
      <c r="AR188" s="58"/>
      <c r="AS188" s="58"/>
    </row>
    <row r="189" spans="1:45" ht="15.75">
      <c r="A189" s="72">
        <v>93</v>
      </c>
      <c r="B189" s="40" t="s">
        <v>314</v>
      </c>
      <c r="C189" s="21" t="s">
        <v>36</v>
      </c>
      <c r="D189" s="21" t="s">
        <v>37</v>
      </c>
      <c r="E189" s="32" t="str">
        <f>VLOOKUP(B189,[1]Sheet1!$B$5:$I$226,7,0)</f>
        <v>2016/12/06</v>
      </c>
      <c r="F189" s="21" t="s">
        <v>315</v>
      </c>
      <c r="G189" s="22" t="s">
        <v>316</v>
      </c>
      <c r="H189" s="23">
        <v>1.5</v>
      </c>
      <c r="I189" s="23">
        <v>1.5</v>
      </c>
      <c r="J189" s="64">
        <v>1.5</v>
      </c>
      <c r="K189" s="23">
        <v>1.5</v>
      </c>
      <c r="L189" s="23">
        <v>1.5</v>
      </c>
      <c r="M189" s="23"/>
      <c r="N189" s="18">
        <v>2</v>
      </c>
      <c r="O189" s="23">
        <v>2</v>
      </c>
      <c r="P189" s="23">
        <v>2</v>
      </c>
      <c r="Q189" s="64">
        <v>2</v>
      </c>
      <c r="R189" s="23"/>
      <c r="S189" s="23">
        <v>2</v>
      </c>
      <c r="T189" s="23"/>
      <c r="U189" s="70">
        <v>2</v>
      </c>
      <c r="V189" s="23">
        <v>2</v>
      </c>
      <c r="W189" s="65">
        <v>2</v>
      </c>
      <c r="X189" s="64">
        <v>1</v>
      </c>
      <c r="Y189" s="23">
        <v>2</v>
      </c>
      <c r="Z189" s="23"/>
      <c r="AA189" s="23"/>
      <c r="AB189" s="18"/>
      <c r="AC189" s="23">
        <v>2</v>
      </c>
      <c r="AD189" s="23">
        <v>2</v>
      </c>
      <c r="AE189" s="64">
        <v>2</v>
      </c>
      <c r="AF189" s="23">
        <v>2</v>
      </c>
      <c r="AG189" s="23">
        <v>2</v>
      </c>
      <c r="AH189" s="23"/>
      <c r="AI189" s="18">
        <v>1.5</v>
      </c>
      <c r="AJ189" s="65">
        <v>2</v>
      </c>
      <c r="AK189" s="65"/>
      <c r="AL189" s="65"/>
      <c r="AM189" s="13">
        <f t="shared" si="2"/>
        <v>40</v>
      </c>
      <c r="AN189" s="33">
        <v>0</v>
      </c>
      <c r="AO189" s="14">
        <v>0</v>
      </c>
      <c r="AP189" s="60"/>
      <c r="AQ189" s="60"/>
      <c r="AR189" s="60"/>
      <c r="AS189" s="58"/>
    </row>
    <row r="190" spans="1:45" ht="15.75">
      <c r="A190" s="73"/>
      <c r="B190" s="40"/>
      <c r="C190" s="24"/>
      <c r="D190" s="24"/>
      <c r="E190" s="32"/>
      <c r="F190" s="24"/>
      <c r="G190" s="24"/>
      <c r="H190" s="23"/>
      <c r="I190" s="23"/>
      <c r="J190" s="64"/>
      <c r="K190" s="23"/>
      <c r="L190" s="23"/>
      <c r="M190" s="23"/>
      <c r="N190" s="18"/>
      <c r="O190" s="23"/>
      <c r="P190" s="23"/>
      <c r="Q190" s="64"/>
      <c r="R190" s="23"/>
      <c r="S190" s="23"/>
      <c r="T190" s="23"/>
      <c r="U190" s="70"/>
      <c r="V190" s="23"/>
      <c r="W190" s="65"/>
      <c r="X190" s="64"/>
      <c r="Y190" s="23"/>
      <c r="Z190" s="23"/>
      <c r="AA190" s="23"/>
      <c r="AB190" s="18"/>
      <c r="AC190" s="23"/>
      <c r="AD190" s="23"/>
      <c r="AE190" s="64"/>
      <c r="AF190" s="23"/>
      <c r="AG190" s="23"/>
      <c r="AH190" s="23"/>
      <c r="AI190" s="18"/>
      <c r="AJ190" s="65"/>
      <c r="AK190" s="65"/>
      <c r="AL190" s="65"/>
      <c r="AM190" s="16">
        <f t="shared" si="2"/>
        <v>0</v>
      </c>
      <c r="AN190" s="33">
        <v>0</v>
      </c>
      <c r="AO190" s="14">
        <v>0</v>
      </c>
      <c r="AP190" s="58"/>
      <c r="AQ190" s="57"/>
      <c r="AR190" s="58"/>
      <c r="AS190" s="58"/>
    </row>
    <row r="191" spans="1:45" ht="15.75">
      <c r="A191" s="72">
        <v>94</v>
      </c>
      <c r="B191" s="40" t="s">
        <v>317</v>
      </c>
      <c r="C191" s="21" t="s">
        <v>36</v>
      </c>
      <c r="D191" s="21" t="s">
        <v>37</v>
      </c>
      <c r="E191" s="32" t="str">
        <f>VLOOKUP(B191,[1]Sheet1!$B$5:$I$226,7,0)</f>
        <v>2016/12/08</v>
      </c>
      <c r="F191" s="21" t="s">
        <v>318</v>
      </c>
      <c r="G191" s="22" t="s">
        <v>319</v>
      </c>
      <c r="H191" s="23"/>
      <c r="I191" s="23"/>
      <c r="J191" s="64">
        <v>2</v>
      </c>
      <c r="K191" s="23">
        <v>2</v>
      </c>
      <c r="L191" s="23">
        <v>1.5</v>
      </c>
      <c r="M191" s="23">
        <v>2</v>
      </c>
      <c r="N191" s="18">
        <v>2</v>
      </c>
      <c r="O191" s="23">
        <v>2</v>
      </c>
      <c r="P191" s="23"/>
      <c r="Q191" s="64">
        <v>2</v>
      </c>
      <c r="R191" s="23">
        <v>2</v>
      </c>
      <c r="S191" s="23">
        <v>2</v>
      </c>
      <c r="T191" s="23">
        <v>2</v>
      </c>
      <c r="U191" s="70">
        <v>2</v>
      </c>
      <c r="V191" s="23">
        <v>2</v>
      </c>
      <c r="W191" s="65"/>
      <c r="X191" s="64">
        <v>2</v>
      </c>
      <c r="Y191" s="23">
        <v>2</v>
      </c>
      <c r="Z191" s="23">
        <v>2</v>
      </c>
      <c r="AA191" s="23">
        <v>2</v>
      </c>
      <c r="AB191" s="18">
        <v>1</v>
      </c>
      <c r="AC191" s="23">
        <v>2</v>
      </c>
      <c r="AD191" s="23"/>
      <c r="AE191" s="64">
        <v>2</v>
      </c>
      <c r="AF191" s="23">
        <v>2</v>
      </c>
      <c r="AG191" s="23">
        <v>2</v>
      </c>
      <c r="AH191" s="23">
        <v>2</v>
      </c>
      <c r="AI191" s="18">
        <v>2</v>
      </c>
      <c r="AJ191" s="65">
        <v>2</v>
      </c>
      <c r="AK191" s="65"/>
      <c r="AL191" s="65"/>
      <c r="AM191" s="13">
        <f t="shared" si="2"/>
        <v>46.5</v>
      </c>
      <c r="AN191" s="33">
        <v>0</v>
      </c>
      <c r="AO191" s="14">
        <v>0</v>
      </c>
      <c r="AP191" s="60"/>
      <c r="AQ191" s="60"/>
      <c r="AR191" s="60"/>
      <c r="AS191" s="58"/>
    </row>
    <row r="192" spans="1:45" ht="15.75">
      <c r="A192" s="73"/>
      <c r="B192" s="40"/>
      <c r="C192" s="24"/>
      <c r="D192" s="24"/>
      <c r="E192" s="32"/>
      <c r="F192" s="24"/>
      <c r="G192" s="24"/>
      <c r="H192" s="23"/>
      <c r="I192" s="23"/>
      <c r="J192" s="64"/>
      <c r="K192" s="23"/>
      <c r="L192" s="23"/>
      <c r="M192" s="23"/>
      <c r="N192" s="18"/>
      <c r="O192" s="23"/>
      <c r="P192" s="23"/>
      <c r="Q192" s="64"/>
      <c r="R192" s="23"/>
      <c r="S192" s="23"/>
      <c r="T192" s="23"/>
      <c r="U192" s="70"/>
      <c r="V192" s="23"/>
      <c r="W192" s="65"/>
      <c r="X192" s="64"/>
      <c r="Y192" s="23"/>
      <c r="Z192" s="23"/>
      <c r="AA192" s="23"/>
      <c r="AB192" s="18"/>
      <c r="AC192" s="23"/>
      <c r="AD192" s="23"/>
      <c r="AE192" s="64"/>
      <c r="AF192" s="23"/>
      <c r="AG192" s="23"/>
      <c r="AH192" s="23"/>
      <c r="AI192" s="18"/>
      <c r="AJ192" s="65"/>
      <c r="AK192" s="65"/>
      <c r="AL192" s="65"/>
      <c r="AM192" s="16">
        <f t="shared" si="2"/>
        <v>0</v>
      </c>
      <c r="AN192" s="33">
        <v>0</v>
      </c>
      <c r="AO192" s="14">
        <v>0</v>
      </c>
      <c r="AP192" s="58"/>
      <c r="AQ192" s="57"/>
      <c r="AR192" s="58"/>
      <c r="AS192" s="58"/>
    </row>
    <row r="193" spans="1:45" ht="15.75">
      <c r="A193" s="72">
        <v>95</v>
      </c>
      <c r="B193" s="40" t="s">
        <v>320</v>
      </c>
      <c r="C193" s="21" t="s">
        <v>36</v>
      </c>
      <c r="D193" s="21" t="s">
        <v>37</v>
      </c>
      <c r="E193" s="32" t="str">
        <f>VLOOKUP(B193,[1]Sheet1!$B$5:$I$226,7,0)</f>
        <v>2016/12/20</v>
      </c>
      <c r="F193" s="21" t="s">
        <v>321</v>
      </c>
      <c r="G193" s="22" t="s">
        <v>322</v>
      </c>
      <c r="H193" s="23"/>
      <c r="I193" s="23"/>
      <c r="J193" s="64"/>
      <c r="K193" s="23"/>
      <c r="L193" s="23"/>
      <c r="M193" s="23"/>
      <c r="N193" s="18"/>
      <c r="O193" s="23"/>
      <c r="P193" s="23"/>
      <c r="Q193" s="64"/>
      <c r="R193" s="23"/>
      <c r="S193" s="23"/>
      <c r="T193" s="23"/>
      <c r="U193" s="70"/>
      <c r="V193" s="23"/>
      <c r="W193" s="65"/>
      <c r="X193" s="64"/>
      <c r="Y193" s="23"/>
      <c r="Z193" s="23"/>
      <c r="AA193" s="23"/>
      <c r="AB193" s="18"/>
      <c r="AC193" s="23"/>
      <c r="AD193" s="23"/>
      <c r="AE193" s="64"/>
      <c r="AF193" s="23"/>
      <c r="AG193" s="23"/>
      <c r="AH193" s="23"/>
      <c r="AI193" s="18"/>
      <c r="AJ193" s="65"/>
      <c r="AK193" s="65"/>
      <c r="AL193" s="65"/>
      <c r="AM193" s="13">
        <f t="shared" si="2"/>
        <v>0</v>
      </c>
      <c r="AN193" s="33">
        <v>0</v>
      </c>
      <c r="AO193" s="14">
        <v>0</v>
      </c>
      <c r="AP193" s="60"/>
      <c r="AQ193" s="60"/>
      <c r="AR193" s="60"/>
      <c r="AS193" s="58"/>
    </row>
    <row r="194" spans="1:45" ht="15.75">
      <c r="A194" s="73"/>
      <c r="B194" s="40"/>
      <c r="C194" s="24"/>
      <c r="D194" s="24"/>
      <c r="E194" s="32"/>
      <c r="F194" s="24"/>
      <c r="G194" s="24"/>
      <c r="H194" s="23"/>
      <c r="I194" s="23"/>
      <c r="J194" s="64"/>
      <c r="K194" s="23"/>
      <c r="L194" s="23"/>
      <c r="M194" s="23"/>
      <c r="N194" s="18"/>
      <c r="O194" s="23"/>
      <c r="P194" s="23"/>
      <c r="Q194" s="64"/>
      <c r="R194" s="23"/>
      <c r="S194" s="23"/>
      <c r="T194" s="23"/>
      <c r="U194" s="70"/>
      <c r="V194" s="23"/>
      <c r="W194" s="65"/>
      <c r="X194" s="64"/>
      <c r="Y194" s="23"/>
      <c r="Z194" s="23"/>
      <c r="AA194" s="23"/>
      <c r="AB194" s="18"/>
      <c r="AC194" s="23"/>
      <c r="AD194" s="23"/>
      <c r="AE194" s="64"/>
      <c r="AF194" s="23"/>
      <c r="AG194" s="23"/>
      <c r="AH194" s="23"/>
      <c r="AI194" s="18"/>
      <c r="AJ194" s="65"/>
      <c r="AK194" s="65"/>
      <c r="AL194" s="65"/>
      <c r="AM194" s="16">
        <f t="shared" si="2"/>
        <v>0</v>
      </c>
      <c r="AN194" s="33">
        <v>0</v>
      </c>
      <c r="AO194" s="14">
        <v>0</v>
      </c>
      <c r="AP194" s="58"/>
      <c r="AQ194" s="57"/>
      <c r="AR194" s="58"/>
      <c r="AS194" s="58"/>
    </row>
    <row r="195" spans="1:45" ht="15.75">
      <c r="A195" s="72">
        <v>96</v>
      </c>
      <c r="B195" s="40" t="s">
        <v>323</v>
      </c>
      <c r="C195" s="21" t="s">
        <v>36</v>
      </c>
      <c r="D195" s="21" t="s">
        <v>37</v>
      </c>
      <c r="E195" s="32" t="str">
        <f>VLOOKUP(B195,[1]Sheet1!$B$5:$I$226,7,0)</f>
        <v>2016/12/20</v>
      </c>
      <c r="F195" s="21" t="s">
        <v>324</v>
      </c>
      <c r="G195" s="22" t="s">
        <v>325</v>
      </c>
      <c r="H195" s="23"/>
      <c r="I195" s="23"/>
      <c r="J195" s="64">
        <v>0.25</v>
      </c>
      <c r="K195" s="23">
        <v>0.25</v>
      </c>
      <c r="L195" s="23">
        <v>0.25</v>
      </c>
      <c r="M195" s="23">
        <v>0.25</v>
      </c>
      <c r="N195" s="18">
        <v>0.25</v>
      </c>
      <c r="O195" s="23"/>
      <c r="P195" s="23">
        <v>0.25</v>
      </c>
      <c r="Q195" s="64">
        <v>0.25</v>
      </c>
      <c r="R195" s="23">
        <v>0.25</v>
      </c>
      <c r="S195" s="23">
        <v>0.25</v>
      </c>
      <c r="T195" s="23">
        <v>0.25</v>
      </c>
      <c r="U195" s="70">
        <v>0.25</v>
      </c>
      <c r="V195" s="23"/>
      <c r="W195" s="65">
        <v>0.25</v>
      </c>
      <c r="X195" s="64">
        <v>0.25</v>
      </c>
      <c r="Y195" s="23">
        <v>0.25</v>
      </c>
      <c r="Z195" s="23">
        <v>0.25</v>
      </c>
      <c r="AA195" s="23">
        <v>0.25</v>
      </c>
      <c r="AB195" s="18">
        <v>0.25</v>
      </c>
      <c r="AC195" s="23"/>
      <c r="AD195" s="23">
        <v>0.25</v>
      </c>
      <c r="AE195" s="64">
        <v>0.25</v>
      </c>
      <c r="AF195" s="23">
        <v>0.25</v>
      </c>
      <c r="AG195" s="23">
        <v>0.25</v>
      </c>
      <c r="AH195" s="23">
        <v>0.25</v>
      </c>
      <c r="AI195" s="18">
        <v>0.25</v>
      </c>
      <c r="AJ195" s="65"/>
      <c r="AK195" s="65"/>
      <c r="AL195" s="65"/>
      <c r="AM195" s="13">
        <f t="shared" si="2"/>
        <v>5.75</v>
      </c>
      <c r="AN195" s="33">
        <v>0</v>
      </c>
      <c r="AO195" s="14">
        <v>0</v>
      </c>
      <c r="AP195" s="60"/>
      <c r="AQ195" s="60"/>
      <c r="AR195" s="60"/>
      <c r="AS195" s="58"/>
    </row>
    <row r="196" spans="1:45" ht="15.75">
      <c r="A196" s="73"/>
      <c r="B196" s="40"/>
      <c r="C196" s="24"/>
      <c r="D196" s="24"/>
      <c r="E196" s="32"/>
      <c r="F196" s="24"/>
      <c r="G196" s="24"/>
      <c r="H196" s="23"/>
      <c r="I196" s="23"/>
      <c r="J196" s="64">
        <v>1.75</v>
      </c>
      <c r="K196" s="23">
        <v>1.75</v>
      </c>
      <c r="L196" s="23">
        <v>1.75</v>
      </c>
      <c r="M196" s="23">
        <v>1.75</v>
      </c>
      <c r="N196" s="18">
        <v>1.75</v>
      </c>
      <c r="O196" s="23"/>
      <c r="P196" s="23">
        <v>1.75</v>
      </c>
      <c r="Q196" s="64">
        <v>1.75</v>
      </c>
      <c r="R196" s="23">
        <v>1.75</v>
      </c>
      <c r="S196" s="23">
        <v>1.75</v>
      </c>
      <c r="T196" s="23">
        <v>1.75</v>
      </c>
      <c r="U196" s="70">
        <v>1.75</v>
      </c>
      <c r="V196" s="23"/>
      <c r="W196" s="65">
        <v>1.75</v>
      </c>
      <c r="X196" s="64">
        <v>1.75</v>
      </c>
      <c r="Y196" s="23">
        <v>1.75</v>
      </c>
      <c r="Z196" s="23">
        <v>1.75</v>
      </c>
      <c r="AA196" s="23">
        <v>1.75</v>
      </c>
      <c r="AB196" s="18">
        <v>1.75</v>
      </c>
      <c r="AC196" s="23"/>
      <c r="AD196" s="23">
        <v>1.75</v>
      </c>
      <c r="AE196" s="64">
        <v>1.75</v>
      </c>
      <c r="AF196" s="23">
        <v>1.75</v>
      </c>
      <c r="AG196" s="23">
        <v>1.75</v>
      </c>
      <c r="AH196" s="23">
        <v>1.75</v>
      </c>
      <c r="AI196" s="18">
        <v>1.75</v>
      </c>
      <c r="AJ196" s="65"/>
      <c r="AK196" s="65"/>
      <c r="AL196" s="65"/>
      <c r="AM196" s="16">
        <f t="shared" si="2"/>
        <v>40.25</v>
      </c>
      <c r="AN196" s="33">
        <v>0</v>
      </c>
      <c r="AO196" s="14">
        <v>0</v>
      </c>
      <c r="AP196" s="58"/>
      <c r="AQ196" s="57"/>
      <c r="AR196" s="58"/>
      <c r="AS196" s="58"/>
    </row>
    <row r="197" spans="1:45" ht="15.75">
      <c r="A197" s="72">
        <v>97</v>
      </c>
      <c r="B197" s="40" t="s">
        <v>326</v>
      </c>
      <c r="C197" s="21" t="s">
        <v>36</v>
      </c>
      <c r="D197" s="21" t="s">
        <v>37</v>
      </c>
      <c r="E197" s="32" t="str">
        <f>VLOOKUP(B197,[1]Sheet1!$B$5:$I$226,7,0)</f>
        <v>2016/12/26</v>
      </c>
      <c r="F197" s="21" t="s">
        <v>327</v>
      </c>
      <c r="G197" s="22" t="s">
        <v>328</v>
      </c>
      <c r="H197" s="23"/>
      <c r="I197" s="23"/>
      <c r="J197" s="64">
        <v>1.5</v>
      </c>
      <c r="K197" s="23">
        <v>1.5</v>
      </c>
      <c r="L197" s="23"/>
      <c r="M197" s="23"/>
      <c r="N197" s="18">
        <v>1.5</v>
      </c>
      <c r="O197" s="23"/>
      <c r="P197" s="23"/>
      <c r="Q197" s="64">
        <v>1.5</v>
      </c>
      <c r="R197" s="23">
        <v>1.5</v>
      </c>
      <c r="S197" s="23">
        <v>1</v>
      </c>
      <c r="T197" s="23">
        <v>2</v>
      </c>
      <c r="U197" s="70"/>
      <c r="V197" s="23">
        <v>2</v>
      </c>
      <c r="W197" s="65"/>
      <c r="X197" s="64">
        <v>2</v>
      </c>
      <c r="Y197" s="23">
        <v>2</v>
      </c>
      <c r="Z197" s="23">
        <v>2</v>
      </c>
      <c r="AA197" s="23">
        <v>2</v>
      </c>
      <c r="AB197" s="18"/>
      <c r="AC197" s="23"/>
      <c r="AD197" s="23"/>
      <c r="AE197" s="64">
        <v>2</v>
      </c>
      <c r="AF197" s="23">
        <v>2</v>
      </c>
      <c r="AG197" s="23">
        <v>2</v>
      </c>
      <c r="AH197" s="23">
        <v>2</v>
      </c>
      <c r="AI197" s="18">
        <v>1</v>
      </c>
      <c r="AJ197" s="65">
        <v>2</v>
      </c>
      <c r="AK197" s="65"/>
      <c r="AL197" s="65"/>
      <c r="AM197" s="13">
        <f t="shared" ref="AM197:AM260" si="3">+SUM(H197:AL197)-AN197-AO197</f>
        <v>31.5</v>
      </c>
      <c r="AN197" s="33">
        <v>0</v>
      </c>
      <c r="AO197" s="14">
        <v>0</v>
      </c>
      <c r="AP197" s="60"/>
      <c r="AQ197" s="60"/>
      <c r="AR197" s="60"/>
      <c r="AS197" s="58"/>
    </row>
    <row r="198" spans="1:45" ht="15.75">
      <c r="A198" s="73"/>
      <c r="B198" s="40"/>
      <c r="C198" s="24"/>
      <c r="D198" s="24"/>
      <c r="E198" s="32"/>
      <c r="F198" s="24"/>
      <c r="G198" s="24"/>
      <c r="H198" s="23"/>
      <c r="I198" s="23"/>
      <c r="J198" s="64"/>
      <c r="K198" s="23"/>
      <c r="L198" s="23"/>
      <c r="M198" s="23"/>
      <c r="N198" s="18"/>
      <c r="O198" s="23"/>
      <c r="P198" s="23"/>
      <c r="Q198" s="64"/>
      <c r="R198" s="23"/>
      <c r="S198" s="23"/>
      <c r="T198" s="23"/>
      <c r="U198" s="70"/>
      <c r="V198" s="23"/>
      <c r="W198" s="65"/>
      <c r="X198" s="64"/>
      <c r="Y198" s="23"/>
      <c r="Z198" s="23"/>
      <c r="AA198" s="23"/>
      <c r="AB198" s="18"/>
      <c r="AC198" s="23"/>
      <c r="AD198" s="23"/>
      <c r="AE198" s="64"/>
      <c r="AF198" s="23"/>
      <c r="AG198" s="23"/>
      <c r="AH198" s="23"/>
      <c r="AI198" s="18"/>
      <c r="AJ198" s="65"/>
      <c r="AK198" s="65"/>
      <c r="AL198" s="65"/>
      <c r="AM198" s="16">
        <f t="shared" si="3"/>
        <v>0</v>
      </c>
      <c r="AN198" s="33">
        <v>0</v>
      </c>
      <c r="AO198" s="14">
        <v>0</v>
      </c>
      <c r="AP198" s="58"/>
      <c r="AQ198" s="57"/>
      <c r="AR198" s="58"/>
      <c r="AS198" s="58"/>
    </row>
    <row r="199" spans="1:45" ht="15.75">
      <c r="A199" s="72">
        <v>98</v>
      </c>
      <c r="B199" s="40" t="s">
        <v>329</v>
      </c>
      <c r="C199" s="21" t="s">
        <v>36</v>
      </c>
      <c r="D199" s="21" t="s">
        <v>37</v>
      </c>
      <c r="E199" s="32" t="str">
        <f>VLOOKUP(B199,[1]Sheet1!$B$5:$I$226,7,0)</f>
        <v>2017/02/13</v>
      </c>
      <c r="F199" s="21" t="s">
        <v>330</v>
      </c>
      <c r="G199" s="22" t="s">
        <v>331</v>
      </c>
      <c r="H199" s="23"/>
      <c r="I199" s="23"/>
      <c r="J199" s="64"/>
      <c r="K199" s="23"/>
      <c r="L199" s="23"/>
      <c r="M199" s="23"/>
      <c r="N199" s="18"/>
      <c r="O199" s="23"/>
      <c r="P199" s="23"/>
      <c r="Q199" s="64"/>
      <c r="R199" s="23"/>
      <c r="S199" s="23"/>
      <c r="T199" s="23"/>
      <c r="U199" s="70"/>
      <c r="V199" s="23"/>
      <c r="W199" s="65"/>
      <c r="X199" s="64"/>
      <c r="Y199" s="23"/>
      <c r="Z199" s="23"/>
      <c r="AA199" s="23"/>
      <c r="AB199" s="18"/>
      <c r="AC199" s="23"/>
      <c r="AD199" s="23"/>
      <c r="AE199" s="64"/>
      <c r="AF199" s="23"/>
      <c r="AG199" s="23"/>
      <c r="AH199" s="23"/>
      <c r="AI199" s="18"/>
      <c r="AJ199" s="65"/>
      <c r="AK199" s="65"/>
      <c r="AL199" s="65"/>
      <c r="AM199" s="13">
        <f t="shared" si="3"/>
        <v>0</v>
      </c>
      <c r="AN199" s="33">
        <v>0</v>
      </c>
      <c r="AO199" s="14">
        <v>0</v>
      </c>
      <c r="AP199" s="60"/>
      <c r="AQ199" s="60"/>
      <c r="AR199" s="60"/>
      <c r="AS199" s="58"/>
    </row>
    <row r="200" spans="1:45" ht="15.75">
      <c r="A200" s="73"/>
      <c r="B200" s="40"/>
      <c r="C200" s="24"/>
      <c r="D200" s="24"/>
      <c r="E200" s="32"/>
      <c r="F200" s="24"/>
      <c r="G200" s="24"/>
      <c r="H200" s="23"/>
      <c r="I200" s="23"/>
      <c r="J200" s="64"/>
      <c r="K200" s="23"/>
      <c r="L200" s="23"/>
      <c r="M200" s="23"/>
      <c r="N200" s="18"/>
      <c r="O200" s="23"/>
      <c r="P200" s="23"/>
      <c r="Q200" s="64"/>
      <c r="R200" s="23"/>
      <c r="S200" s="23"/>
      <c r="T200" s="23"/>
      <c r="U200" s="70"/>
      <c r="V200" s="23"/>
      <c r="W200" s="65"/>
      <c r="X200" s="64"/>
      <c r="Y200" s="23"/>
      <c r="Z200" s="23"/>
      <c r="AA200" s="23"/>
      <c r="AB200" s="18"/>
      <c r="AC200" s="23"/>
      <c r="AD200" s="23"/>
      <c r="AE200" s="64"/>
      <c r="AF200" s="23"/>
      <c r="AG200" s="23"/>
      <c r="AH200" s="23"/>
      <c r="AI200" s="18"/>
      <c r="AJ200" s="65"/>
      <c r="AK200" s="65"/>
      <c r="AL200" s="65"/>
      <c r="AM200" s="16">
        <f t="shared" si="3"/>
        <v>0</v>
      </c>
      <c r="AN200" s="33">
        <v>0</v>
      </c>
      <c r="AO200" s="14">
        <v>0</v>
      </c>
      <c r="AP200" s="58"/>
      <c r="AQ200" s="57"/>
      <c r="AR200" s="58"/>
      <c r="AS200" s="58"/>
    </row>
    <row r="201" spans="1:45" ht="15.75">
      <c r="A201" s="72">
        <v>99</v>
      </c>
      <c r="B201" s="40" t="s">
        <v>332</v>
      </c>
      <c r="C201" s="21" t="s">
        <v>36</v>
      </c>
      <c r="D201" s="21" t="s">
        <v>37</v>
      </c>
      <c r="E201" s="32" t="str">
        <f>VLOOKUP(B201,[1]Sheet1!$B$5:$I$226,7,0)</f>
        <v>2017/02/13</v>
      </c>
      <c r="F201" s="21" t="s">
        <v>333</v>
      </c>
      <c r="G201" s="22" t="s">
        <v>334</v>
      </c>
      <c r="H201" s="23"/>
      <c r="I201" s="23">
        <v>2</v>
      </c>
      <c r="J201" s="64"/>
      <c r="K201" s="23"/>
      <c r="L201" s="23"/>
      <c r="M201" s="23"/>
      <c r="N201" s="18"/>
      <c r="O201" s="23"/>
      <c r="P201" s="23"/>
      <c r="Q201" s="64"/>
      <c r="R201" s="23"/>
      <c r="S201" s="23"/>
      <c r="T201" s="23"/>
      <c r="U201" s="70"/>
      <c r="V201" s="23"/>
      <c r="W201" s="65"/>
      <c r="X201" s="64"/>
      <c r="Y201" s="23"/>
      <c r="Z201" s="23"/>
      <c r="AA201" s="23"/>
      <c r="AB201" s="18"/>
      <c r="AC201" s="23"/>
      <c r="AD201" s="23"/>
      <c r="AE201" s="64"/>
      <c r="AF201" s="23"/>
      <c r="AG201" s="23"/>
      <c r="AH201" s="23"/>
      <c r="AI201" s="18"/>
      <c r="AJ201" s="65"/>
      <c r="AK201" s="65"/>
      <c r="AL201" s="65"/>
      <c r="AM201" s="13">
        <f t="shared" si="3"/>
        <v>2</v>
      </c>
      <c r="AN201" s="33">
        <v>0</v>
      </c>
      <c r="AO201" s="14">
        <v>0</v>
      </c>
      <c r="AP201" s="60"/>
      <c r="AQ201" s="60"/>
      <c r="AR201" s="60"/>
      <c r="AS201" s="58"/>
    </row>
    <row r="202" spans="1:45" ht="15.75">
      <c r="A202" s="73"/>
      <c r="B202" s="40"/>
      <c r="C202" s="24"/>
      <c r="D202" s="24"/>
      <c r="E202" s="32"/>
      <c r="F202" s="24"/>
      <c r="G202" s="24"/>
      <c r="H202" s="23"/>
      <c r="I202" s="23"/>
      <c r="J202" s="64"/>
      <c r="K202" s="23"/>
      <c r="L202" s="23"/>
      <c r="M202" s="23"/>
      <c r="N202" s="18"/>
      <c r="O202" s="23"/>
      <c r="P202" s="23"/>
      <c r="Q202" s="64"/>
      <c r="R202" s="23"/>
      <c r="S202" s="23"/>
      <c r="T202" s="23"/>
      <c r="U202" s="70"/>
      <c r="V202" s="23"/>
      <c r="W202" s="65"/>
      <c r="X202" s="64"/>
      <c r="Y202" s="23"/>
      <c r="Z202" s="23"/>
      <c r="AA202" s="23"/>
      <c r="AB202" s="18"/>
      <c r="AC202" s="23"/>
      <c r="AD202" s="23"/>
      <c r="AE202" s="64"/>
      <c r="AF202" s="23"/>
      <c r="AG202" s="23"/>
      <c r="AH202" s="23"/>
      <c r="AI202" s="18"/>
      <c r="AJ202" s="65"/>
      <c r="AK202" s="65"/>
      <c r="AL202" s="65"/>
      <c r="AM202" s="16">
        <f t="shared" si="3"/>
        <v>0</v>
      </c>
      <c r="AN202" s="33">
        <v>0</v>
      </c>
      <c r="AO202" s="14">
        <v>0</v>
      </c>
      <c r="AP202" s="58"/>
      <c r="AQ202" s="57"/>
      <c r="AR202" s="58"/>
      <c r="AS202" s="58"/>
    </row>
    <row r="203" spans="1:45" ht="15.75">
      <c r="A203" s="72">
        <v>100</v>
      </c>
      <c r="B203" s="40" t="s">
        <v>335</v>
      </c>
      <c r="C203" s="21" t="s">
        <v>36</v>
      </c>
      <c r="D203" s="21" t="s">
        <v>37</v>
      </c>
      <c r="E203" s="32" t="str">
        <f>VLOOKUP(B203,[1]Sheet1!$B$5:$I$226,7,0)</f>
        <v>2017/02/13</v>
      </c>
      <c r="F203" s="21" t="s">
        <v>336</v>
      </c>
      <c r="G203" s="22" t="s">
        <v>337</v>
      </c>
      <c r="H203" s="23"/>
      <c r="I203" s="23">
        <v>2</v>
      </c>
      <c r="J203" s="64">
        <v>2</v>
      </c>
      <c r="K203" s="23">
        <v>2</v>
      </c>
      <c r="L203" s="23">
        <v>2</v>
      </c>
      <c r="M203" s="23"/>
      <c r="N203" s="18"/>
      <c r="O203" s="23">
        <v>2</v>
      </c>
      <c r="P203" s="23">
        <v>2</v>
      </c>
      <c r="Q203" s="64">
        <v>2</v>
      </c>
      <c r="R203" s="23">
        <v>2</v>
      </c>
      <c r="S203" s="23">
        <v>2</v>
      </c>
      <c r="T203" s="23">
        <v>2</v>
      </c>
      <c r="U203" s="70"/>
      <c r="V203" s="23">
        <v>2</v>
      </c>
      <c r="W203" s="65">
        <v>2</v>
      </c>
      <c r="X203" s="64">
        <v>2</v>
      </c>
      <c r="Y203" s="23">
        <v>2</v>
      </c>
      <c r="Z203" s="23">
        <v>2</v>
      </c>
      <c r="AA203" s="23">
        <v>1</v>
      </c>
      <c r="AB203" s="18"/>
      <c r="AC203" s="23">
        <v>1.25</v>
      </c>
      <c r="AD203" s="23"/>
      <c r="AE203" s="64"/>
      <c r="AF203" s="23">
        <v>2</v>
      </c>
      <c r="AG203" s="23">
        <v>2</v>
      </c>
      <c r="AH203" s="23">
        <v>2</v>
      </c>
      <c r="AI203" s="18"/>
      <c r="AJ203" s="65">
        <v>2</v>
      </c>
      <c r="AK203" s="65"/>
      <c r="AL203" s="65"/>
      <c r="AM203" s="13">
        <f t="shared" si="3"/>
        <v>40.25</v>
      </c>
      <c r="AN203" s="33">
        <v>0</v>
      </c>
      <c r="AO203" s="14">
        <v>0</v>
      </c>
      <c r="AP203" s="60"/>
      <c r="AQ203" s="60"/>
      <c r="AR203" s="60"/>
      <c r="AS203" s="58"/>
    </row>
    <row r="204" spans="1:45" ht="15.75">
      <c r="A204" s="73"/>
      <c r="B204" s="40"/>
      <c r="C204" s="24"/>
      <c r="D204" s="24"/>
      <c r="E204" s="32"/>
      <c r="F204" s="24"/>
      <c r="G204" s="24"/>
      <c r="H204" s="23"/>
      <c r="I204" s="23"/>
      <c r="J204" s="64"/>
      <c r="K204" s="23"/>
      <c r="L204" s="23"/>
      <c r="M204" s="23"/>
      <c r="N204" s="18"/>
      <c r="O204" s="23"/>
      <c r="P204" s="23"/>
      <c r="Q204" s="64"/>
      <c r="R204" s="23"/>
      <c r="S204" s="23"/>
      <c r="T204" s="23"/>
      <c r="U204" s="70"/>
      <c r="V204" s="23"/>
      <c r="W204" s="65"/>
      <c r="X204" s="64"/>
      <c r="Y204" s="23"/>
      <c r="Z204" s="23"/>
      <c r="AA204" s="23"/>
      <c r="AB204" s="18"/>
      <c r="AC204" s="23"/>
      <c r="AD204" s="23"/>
      <c r="AE204" s="64"/>
      <c r="AF204" s="23"/>
      <c r="AG204" s="23"/>
      <c r="AH204" s="23"/>
      <c r="AI204" s="18"/>
      <c r="AJ204" s="65"/>
      <c r="AK204" s="65"/>
      <c r="AL204" s="65"/>
      <c r="AM204" s="16">
        <f t="shared" si="3"/>
        <v>0</v>
      </c>
      <c r="AN204" s="33">
        <v>0</v>
      </c>
      <c r="AO204" s="14">
        <v>0</v>
      </c>
      <c r="AP204" s="58"/>
      <c r="AQ204" s="57"/>
      <c r="AR204" s="58"/>
      <c r="AS204" s="58"/>
    </row>
    <row r="205" spans="1:45" ht="15.75">
      <c r="A205" s="72">
        <v>101</v>
      </c>
      <c r="B205" s="21" t="s">
        <v>338</v>
      </c>
      <c r="C205" s="21" t="s">
        <v>36</v>
      </c>
      <c r="D205" s="21" t="s">
        <v>37</v>
      </c>
      <c r="E205" s="32" t="str">
        <f>VLOOKUP(B205,[1]Sheet1!$B$5:$I$226,7,0)</f>
        <v>2017/02/13</v>
      </c>
      <c r="F205" s="21" t="s">
        <v>339</v>
      </c>
      <c r="G205" s="22" t="s">
        <v>340</v>
      </c>
      <c r="H205" s="23"/>
      <c r="I205" s="23">
        <v>0.25</v>
      </c>
      <c r="J205" s="64">
        <v>0.25</v>
      </c>
      <c r="K205" s="23">
        <v>0.25</v>
      </c>
      <c r="L205" s="23">
        <v>0.25</v>
      </c>
      <c r="M205" s="23">
        <v>0.25</v>
      </c>
      <c r="N205" s="18"/>
      <c r="O205" s="23"/>
      <c r="P205" s="23">
        <v>0.25</v>
      </c>
      <c r="Q205" s="64">
        <v>0.25</v>
      </c>
      <c r="R205" s="23">
        <v>0.25</v>
      </c>
      <c r="S205" s="23">
        <v>0.25</v>
      </c>
      <c r="T205" s="23">
        <v>0.25</v>
      </c>
      <c r="U205" s="70">
        <v>0.25</v>
      </c>
      <c r="V205" s="23"/>
      <c r="W205" s="65">
        <v>0.25</v>
      </c>
      <c r="X205" s="64">
        <v>0.25</v>
      </c>
      <c r="Y205" s="23">
        <v>0.25</v>
      </c>
      <c r="Z205" s="23">
        <v>0.25</v>
      </c>
      <c r="AA205" s="23">
        <v>0.25</v>
      </c>
      <c r="AB205" s="18">
        <v>0.25</v>
      </c>
      <c r="AC205" s="23"/>
      <c r="AD205" s="23">
        <v>0.25</v>
      </c>
      <c r="AE205" s="64">
        <v>0.25</v>
      </c>
      <c r="AF205" s="23">
        <v>0.25</v>
      </c>
      <c r="AG205" s="23"/>
      <c r="AH205" s="23"/>
      <c r="AI205" s="18">
        <v>0.25</v>
      </c>
      <c r="AJ205" s="65"/>
      <c r="AK205" s="65"/>
      <c r="AL205" s="65"/>
      <c r="AM205" s="13">
        <f t="shared" si="3"/>
        <v>5.25</v>
      </c>
      <c r="AN205" s="33">
        <v>0</v>
      </c>
      <c r="AO205" s="14">
        <v>0</v>
      </c>
      <c r="AP205" s="60"/>
      <c r="AQ205" s="60"/>
      <c r="AR205" s="60"/>
      <c r="AS205" s="58"/>
    </row>
    <row r="206" spans="1:45" ht="15.75">
      <c r="A206" s="73"/>
      <c r="B206" s="21"/>
      <c r="C206" s="24"/>
      <c r="D206" s="24"/>
      <c r="E206" s="32"/>
      <c r="F206" s="24"/>
      <c r="G206" s="24"/>
      <c r="H206" s="23"/>
      <c r="I206" s="23">
        <v>1.75</v>
      </c>
      <c r="J206" s="64">
        <v>1.75</v>
      </c>
      <c r="K206" s="23">
        <v>1.75</v>
      </c>
      <c r="L206" s="23">
        <v>1.75</v>
      </c>
      <c r="M206" s="23">
        <v>1.75</v>
      </c>
      <c r="N206" s="18"/>
      <c r="O206" s="23"/>
      <c r="P206" s="23">
        <v>1.75</v>
      </c>
      <c r="Q206" s="64">
        <v>1.75</v>
      </c>
      <c r="R206" s="23">
        <v>1.75</v>
      </c>
      <c r="S206" s="23">
        <v>1.75</v>
      </c>
      <c r="T206" s="23">
        <v>1.75</v>
      </c>
      <c r="U206" s="70">
        <v>1.75</v>
      </c>
      <c r="V206" s="23"/>
      <c r="W206" s="65">
        <v>1.75</v>
      </c>
      <c r="X206" s="64">
        <v>1.75</v>
      </c>
      <c r="Y206" s="23">
        <v>1.75</v>
      </c>
      <c r="Z206" s="23">
        <v>1.75</v>
      </c>
      <c r="AA206" s="23">
        <v>1.75</v>
      </c>
      <c r="AB206" s="18">
        <v>1.75</v>
      </c>
      <c r="AC206" s="23"/>
      <c r="AD206" s="23">
        <v>1.75</v>
      </c>
      <c r="AE206" s="64">
        <v>1.75</v>
      </c>
      <c r="AF206" s="23">
        <v>1.75</v>
      </c>
      <c r="AG206" s="23">
        <v>1</v>
      </c>
      <c r="AH206" s="23"/>
      <c r="AI206" s="18">
        <v>1.75</v>
      </c>
      <c r="AJ206" s="65"/>
      <c r="AK206" s="65"/>
      <c r="AL206" s="65"/>
      <c r="AM206" s="16">
        <f t="shared" si="3"/>
        <v>37.75</v>
      </c>
      <c r="AN206" s="33">
        <v>0</v>
      </c>
      <c r="AO206" s="14">
        <v>0</v>
      </c>
      <c r="AP206" s="58"/>
      <c r="AQ206" s="57"/>
      <c r="AR206" s="58"/>
      <c r="AS206" s="58"/>
    </row>
    <row r="207" spans="1:45" ht="15.75">
      <c r="A207" s="72">
        <v>102</v>
      </c>
      <c r="B207" s="21" t="s">
        <v>341</v>
      </c>
      <c r="C207" s="21" t="s">
        <v>36</v>
      </c>
      <c r="D207" s="21" t="s">
        <v>37</v>
      </c>
      <c r="E207" s="32" t="str">
        <f>VLOOKUP(B207,[1]Sheet1!$B$5:$I$226,7,0)</f>
        <v>2017/02/13</v>
      </c>
      <c r="F207" s="21" t="s">
        <v>342</v>
      </c>
      <c r="G207" s="22" t="s">
        <v>343</v>
      </c>
      <c r="H207" s="23"/>
      <c r="I207" s="23">
        <v>0.25</v>
      </c>
      <c r="J207" s="64">
        <v>0.25</v>
      </c>
      <c r="K207" s="23"/>
      <c r="L207" s="23">
        <v>0.25</v>
      </c>
      <c r="M207" s="23">
        <v>0.25</v>
      </c>
      <c r="N207" s="18">
        <v>0.25</v>
      </c>
      <c r="O207" s="23"/>
      <c r="P207" s="23">
        <v>0.25</v>
      </c>
      <c r="Q207" s="64">
        <v>0.25</v>
      </c>
      <c r="R207" s="23"/>
      <c r="S207" s="23">
        <v>0.25</v>
      </c>
      <c r="T207" s="23"/>
      <c r="U207" s="70">
        <v>0.25</v>
      </c>
      <c r="V207" s="23">
        <v>0.25</v>
      </c>
      <c r="W207" s="65">
        <v>0.25</v>
      </c>
      <c r="X207" s="64">
        <v>0.25</v>
      </c>
      <c r="Y207" s="23"/>
      <c r="Z207" s="23">
        <v>0.25</v>
      </c>
      <c r="AA207" s="23"/>
      <c r="AB207" s="18"/>
      <c r="AC207" s="23">
        <v>0.25</v>
      </c>
      <c r="AD207" s="23">
        <v>0.25</v>
      </c>
      <c r="AE207" s="64">
        <v>0.25</v>
      </c>
      <c r="AF207" s="23"/>
      <c r="AG207" s="23">
        <v>0.25</v>
      </c>
      <c r="AH207" s="23">
        <v>0.25</v>
      </c>
      <c r="AI207" s="18">
        <v>0.25</v>
      </c>
      <c r="AJ207" s="65">
        <v>0.25</v>
      </c>
      <c r="AK207" s="65"/>
      <c r="AL207" s="65"/>
      <c r="AM207" s="13">
        <f t="shared" si="3"/>
        <v>5</v>
      </c>
      <c r="AN207" s="33">
        <v>0</v>
      </c>
      <c r="AO207" s="14">
        <v>0</v>
      </c>
      <c r="AP207" s="60"/>
      <c r="AQ207" s="60"/>
      <c r="AR207" s="60"/>
      <c r="AS207" s="58"/>
    </row>
    <row r="208" spans="1:45" ht="15.75">
      <c r="A208" s="73"/>
      <c r="B208" s="21"/>
      <c r="C208" s="24"/>
      <c r="D208" s="24"/>
      <c r="E208" s="32"/>
      <c r="F208" s="24"/>
      <c r="G208" s="24"/>
      <c r="H208" s="23">
        <v>1.5</v>
      </c>
      <c r="I208" s="23">
        <v>1.75</v>
      </c>
      <c r="J208" s="64">
        <v>1.75</v>
      </c>
      <c r="K208" s="23"/>
      <c r="L208" s="23">
        <v>1.75</v>
      </c>
      <c r="M208" s="23">
        <v>1.75</v>
      </c>
      <c r="N208" s="18">
        <v>1.75</v>
      </c>
      <c r="O208" s="23"/>
      <c r="P208" s="23">
        <v>1.75</v>
      </c>
      <c r="Q208" s="64">
        <v>1.75</v>
      </c>
      <c r="R208" s="23"/>
      <c r="S208" s="23">
        <v>1.75</v>
      </c>
      <c r="T208" s="23"/>
      <c r="U208" s="70">
        <v>1.75</v>
      </c>
      <c r="V208" s="23">
        <v>1.75</v>
      </c>
      <c r="W208" s="65">
        <v>1.75</v>
      </c>
      <c r="X208" s="64">
        <v>1.75</v>
      </c>
      <c r="Y208" s="23"/>
      <c r="Z208" s="23">
        <v>1.75</v>
      </c>
      <c r="AA208" s="23"/>
      <c r="AB208" s="18"/>
      <c r="AC208" s="23">
        <v>1.75</v>
      </c>
      <c r="AD208" s="23">
        <v>1.75</v>
      </c>
      <c r="AE208" s="64">
        <v>1.75</v>
      </c>
      <c r="AF208" s="23"/>
      <c r="AG208" s="23">
        <v>1.75</v>
      </c>
      <c r="AH208" s="23">
        <v>1.75</v>
      </c>
      <c r="AI208" s="18">
        <v>1.75</v>
      </c>
      <c r="AJ208" s="65">
        <v>1.75</v>
      </c>
      <c r="AK208" s="65"/>
      <c r="AL208" s="65"/>
      <c r="AM208" s="16">
        <f t="shared" si="3"/>
        <v>36.5</v>
      </c>
      <c r="AN208" s="33">
        <v>0</v>
      </c>
      <c r="AO208" s="14">
        <v>0</v>
      </c>
      <c r="AP208" s="58"/>
      <c r="AQ208" s="57"/>
      <c r="AR208" s="58"/>
      <c r="AS208" s="58"/>
    </row>
    <row r="209" spans="1:45" ht="15.75">
      <c r="A209" s="72">
        <v>103</v>
      </c>
      <c r="B209" s="21" t="s">
        <v>859</v>
      </c>
      <c r="C209" s="21" t="s">
        <v>36</v>
      </c>
      <c r="D209" s="21" t="s">
        <v>37</v>
      </c>
      <c r="E209" s="32">
        <f>VLOOKUP(B209,[1]Sheet1!$B$5:$I$226,7,0)</f>
        <v>42782</v>
      </c>
      <c r="F209" s="21" t="s">
        <v>345</v>
      </c>
      <c r="G209" s="22" t="s">
        <v>346</v>
      </c>
      <c r="H209" s="23"/>
      <c r="I209" s="23"/>
      <c r="J209" s="64"/>
      <c r="K209" s="23"/>
      <c r="L209" s="23"/>
      <c r="M209" s="23"/>
      <c r="N209" s="18"/>
      <c r="O209" s="23"/>
      <c r="P209" s="23"/>
      <c r="Q209" s="64"/>
      <c r="R209" s="23"/>
      <c r="S209" s="23"/>
      <c r="T209" s="23"/>
      <c r="U209" s="70"/>
      <c r="V209" s="23"/>
      <c r="W209" s="65"/>
      <c r="X209" s="64">
        <v>1.5</v>
      </c>
      <c r="Y209" s="23">
        <v>1.5</v>
      </c>
      <c r="Z209" s="23"/>
      <c r="AA209" s="23"/>
      <c r="AB209" s="18"/>
      <c r="AC209" s="23">
        <v>1</v>
      </c>
      <c r="AD209" s="23">
        <v>1</v>
      </c>
      <c r="AE209" s="64"/>
      <c r="AF209" s="23"/>
      <c r="AG209" s="23"/>
      <c r="AH209" s="23"/>
      <c r="AI209" s="18"/>
      <c r="AJ209" s="65"/>
      <c r="AK209" s="65"/>
      <c r="AL209" s="65"/>
      <c r="AM209" s="13">
        <f t="shared" si="3"/>
        <v>5</v>
      </c>
      <c r="AN209" s="33">
        <v>0</v>
      </c>
      <c r="AO209" s="14">
        <v>0</v>
      </c>
      <c r="AP209" s="60"/>
      <c r="AQ209" s="60"/>
      <c r="AR209" s="60"/>
      <c r="AS209" s="58"/>
    </row>
    <row r="210" spans="1:45" ht="15.75">
      <c r="A210" s="73"/>
      <c r="B210" s="21"/>
      <c r="C210" s="24"/>
      <c r="D210" s="24"/>
      <c r="E210" s="32"/>
      <c r="F210" s="24"/>
      <c r="G210" s="24"/>
      <c r="H210" s="23"/>
      <c r="I210" s="23"/>
      <c r="J210" s="64"/>
      <c r="K210" s="23"/>
      <c r="L210" s="23"/>
      <c r="M210" s="23"/>
      <c r="N210" s="18"/>
      <c r="O210" s="23"/>
      <c r="P210" s="23"/>
      <c r="Q210" s="64"/>
      <c r="R210" s="23"/>
      <c r="S210" s="23"/>
      <c r="T210" s="23"/>
      <c r="U210" s="70"/>
      <c r="V210" s="23"/>
      <c r="W210" s="65"/>
      <c r="X210" s="64"/>
      <c r="Y210" s="23"/>
      <c r="Z210" s="23"/>
      <c r="AA210" s="23"/>
      <c r="AB210" s="18"/>
      <c r="AC210" s="23"/>
      <c r="AD210" s="23"/>
      <c r="AE210" s="64"/>
      <c r="AF210" s="23"/>
      <c r="AG210" s="23"/>
      <c r="AH210" s="23"/>
      <c r="AI210" s="18"/>
      <c r="AJ210" s="65"/>
      <c r="AK210" s="65"/>
      <c r="AL210" s="65"/>
      <c r="AM210" s="16">
        <f t="shared" si="3"/>
        <v>0</v>
      </c>
      <c r="AN210" s="33">
        <v>0</v>
      </c>
      <c r="AO210" s="14">
        <v>0</v>
      </c>
      <c r="AP210" s="58"/>
      <c r="AQ210" s="57"/>
      <c r="AR210" s="58"/>
      <c r="AS210" s="58"/>
    </row>
    <row r="211" spans="1:45" ht="15.75">
      <c r="A211" s="72">
        <v>104</v>
      </c>
      <c r="B211" s="21" t="s">
        <v>347</v>
      </c>
      <c r="C211" s="21" t="s">
        <v>36</v>
      </c>
      <c r="D211" s="21" t="s">
        <v>37</v>
      </c>
      <c r="E211" s="32" t="str">
        <f>VLOOKUP(B211,[1]Sheet1!$B$5:$I$226,7,0)</f>
        <v>2017/02/17</v>
      </c>
      <c r="F211" s="21" t="s">
        <v>348</v>
      </c>
      <c r="G211" s="22" t="s">
        <v>349</v>
      </c>
      <c r="H211" s="23"/>
      <c r="I211" s="23">
        <v>0.25</v>
      </c>
      <c r="J211" s="64">
        <v>0.25</v>
      </c>
      <c r="K211" s="23">
        <v>0.25</v>
      </c>
      <c r="L211" s="23">
        <v>0.25</v>
      </c>
      <c r="M211" s="23"/>
      <c r="N211" s="18">
        <v>0.25</v>
      </c>
      <c r="O211" s="23">
        <v>0.25</v>
      </c>
      <c r="P211" s="23">
        <v>0.25</v>
      </c>
      <c r="Q211" s="64">
        <v>0.25</v>
      </c>
      <c r="R211" s="23">
        <v>0.25</v>
      </c>
      <c r="S211" s="23">
        <v>0.25</v>
      </c>
      <c r="T211" s="23"/>
      <c r="U211" s="70">
        <v>0.25</v>
      </c>
      <c r="V211" s="23">
        <v>0.25</v>
      </c>
      <c r="W211" s="65">
        <v>0.25</v>
      </c>
      <c r="X211" s="64">
        <v>0.25</v>
      </c>
      <c r="Y211" s="23"/>
      <c r="Z211" s="23">
        <v>0.25</v>
      </c>
      <c r="AA211" s="23"/>
      <c r="AB211" s="18">
        <v>0.25</v>
      </c>
      <c r="AC211" s="23">
        <v>0.25</v>
      </c>
      <c r="AD211" s="23">
        <v>0.25</v>
      </c>
      <c r="AE211" s="64">
        <v>0.25</v>
      </c>
      <c r="AF211" s="23">
        <v>0.25</v>
      </c>
      <c r="AG211" s="23">
        <v>0.25</v>
      </c>
      <c r="AH211" s="23"/>
      <c r="AI211" s="18">
        <v>0.25</v>
      </c>
      <c r="AJ211" s="65">
        <v>0.25</v>
      </c>
      <c r="AK211" s="65"/>
      <c r="AL211" s="65"/>
      <c r="AM211" s="13">
        <f t="shared" si="3"/>
        <v>5.75</v>
      </c>
      <c r="AN211" s="33">
        <v>0</v>
      </c>
      <c r="AO211" s="14">
        <v>0</v>
      </c>
      <c r="AP211" s="60"/>
      <c r="AQ211" s="60"/>
      <c r="AR211" s="60"/>
      <c r="AS211" s="58"/>
    </row>
    <row r="212" spans="1:45" ht="15.75">
      <c r="A212" s="73"/>
      <c r="B212" s="21"/>
      <c r="C212" s="24"/>
      <c r="D212" s="24"/>
      <c r="E212" s="32"/>
      <c r="F212" s="24"/>
      <c r="G212" s="24"/>
      <c r="H212" s="23">
        <v>1.5</v>
      </c>
      <c r="I212" s="23">
        <v>1.75</v>
      </c>
      <c r="J212" s="64">
        <v>1.75</v>
      </c>
      <c r="K212" s="23">
        <v>1.75</v>
      </c>
      <c r="L212" s="23">
        <v>1.75</v>
      </c>
      <c r="M212" s="23"/>
      <c r="N212" s="18">
        <v>1.75</v>
      </c>
      <c r="O212" s="23">
        <v>1.75</v>
      </c>
      <c r="P212" s="23">
        <v>1.75</v>
      </c>
      <c r="Q212" s="64">
        <v>1.75</v>
      </c>
      <c r="R212" s="23">
        <v>1.75</v>
      </c>
      <c r="S212" s="23">
        <v>1.75</v>
      </c>
      <c r="T212" s="23"/>
      <c r="U212" s="70">
        <v>1.75</v>
      </c>
      <c r="V212" s="23">
        <v>1.75</v>
      </c>
      <c r="W212" s="65">
        <v>1.75</v>
      </c>
      <c r="X212" s="64">
        <v>1.75</v>
      </c>
      <c r="Y212" s="23"/>
      <c r="Z212" s="23">
        <v>1.75</v>
      </c>
      <c r="AA212" s="23"/>
      <c r="AB212" s="18">
        <v>1.75</v>
      </c>
      <c r="AC212" s="23">
        <v>1.75</v>
      </c>
      <c r="AD212" s="23">
        <v>1.75</v>
      </c>
      <c r="AE212" s="64">
        <v>1.75</v>
      </c>
      <c r="AF212" s="23">
        <v>1.75</v>
      </c>
      <c r="AG212" s="23">
        <v>1.75</v>
      </c>
      <c r="AH212" s="23"/>
      <c r="AI212" s="18">
        <v>1.75</v>
      </c>
      <c r="AJ212" s="65">
        <v>1.75</v>
      </c>
      <c r="AK212" s="65"/>
      <c r="AL212" s="65"/>
      <c r="AM212" s="16">
        <f t="shared" si="3"/>
        <v>41.75</v>
      </c>
      <c r="AN212" s="33">
        <v>0</v>
      </c>
      <c r="AO212" s="14">
        <v>0</v>
      </c>
      <c r="AP212" s="58"/>
      <c r="AQ212" s="57"/>
      <c r="AR212" s="58"/>
      <c r="AS212" s="58"/>
    </row>
    <row r="213" spans="1:45" ht="15.75">
      <c r="A213" s="72">
        <v>105</v>
      </c>
      <c r="B213" s="40" t="s">
        <v>350</v>
      </c>
      <c r="C213" s="21" t="s">
        <v>36</v>
      </c>
      <c r="D213" s="21" t="s">
        <v>37</v>
      </c>
      <c r="E213" s="32" t="str">
        <f>VLOOKUP(B213,[1]Sheet1!$B$5:$I$226,7,0)</f>
        <v>2017/02/17</v>
      </c>
      <c r="F213" s="21" t="s">
        <v>351</v>
      </c>
      <c r="G213" s="22" t="s">
        <v>352</v>
      </c>
      <c r="H213" s="23"/>
      <c r="I213" s="23">
        <v>0.25</v>
      </c>
      <c r="J213" s="64">
        <v>0.25</v>
      </c>
      <c r="K213" s="23">
        <v>0.25</v>
      </c>
      <c r="L213" s="23">
        <v>0.25</v>
      </c>
      <c r="M213" s="23">
        <v>0.25</v>
      </c>
      <c r="N213" s="18"/>
      <c r="O213" s="23">
        <v>0.25</v>
      </c>
      <c r="P213" s="23">
        <v>0.25</v>
      </c>
      <c r="Q213" s="64">
        <v>0.25</v>
      </c>
      <c r="R213" s="23">
        <v>0.25</v>
      </c>
      <c r="S213" s="23">
        <v>0.25</v>
      </c>
      <c r="T213" s="23">
        <v>0.25</v>
      </c>
      <c r="U213" s="70"/>
      <c r="V213" s="23">
        <v>0.25</v>
      </c>
      <c r="W213" s="65">
        <v>0.25</v>
      </c>
      <c r="X213" s="64">
        <v>0.25</v>
      </c>
      <c r="Y213" s="23">
        <v>0.25</v>
      </c>
      <c r="Z213" s="23">
        <v>0.25</v>
      </c>
      <c r="AA213" s="23">
        <v>0.25</v>
      </c>
      <c r="AB213" s="18"/>
      <c r="AC213" s="23">
        <v>0.25</v>
      </c>
      <c r="AD213" s="23">
        <v>0.25</v>
      </c>
      <c r="AE213" s="64">
        <v>0.25</v>
      </c>
      <c r="AF213" s="23">
        <v>0.25</v>
      </c>
      <c r="AG213" s="23"/>
      <c r="AH213" s="23"/>
      <c r="AI213" s="18"/>
      <c r="AJ213" s="65">
        <v>0.25</v>
      </c>
      <c r="AK213" s="65"/>
      <c r="AL213" s="65"/>
      <c r="AM213" s="13">
        <f t="shared" si="3"/>
        <v>5.5</v>
      </c>
      <c r="AN213" s="33">
        <v>0</v>
      </c>
      <c r="AO213" s="14">
        <v>0</v>
      </c>
      <c r="AP213" s="60"/>
      <c r="AQ213" s="60"/>
      <c r="AR213" s="60"/>
      <c r="AS213" s="58"/>
    </row>
    <row r="214" spans="1:45" ht="15.75">
      <c r="A214" s="73"/>
      <c r="B214" s="40"/>
      <c r="C214" s="24"/>
      <c r="D214" s="24"/>
      <c r="E214" s="32"/>
      <c r="F214" s="24"/>
      <c r="G214" s="24"/>
      <c r="H214" s="23"/>
      <c r="I214" s="23">
        <v>1.75</v>
      </c>
      <c r="J214" s="64">
        <v>1.75</v>
      </c>
      <c r="K214" s="23">
        <v>1.75</v>
      </c>
      <c r="L214" s="23">
        <v>1.75</v>
      </c>
      <c r="M214" s="23">
        <v>1.75</v>
      </c>
      <c r="N214" s="18"/>
      <c r="O214" s="23">
        <v>1.75</v>
      </c>
      <c r="P214" s="23">
        <v>1.75</v>
      </c>
      <c r="Q214" s="64">
        <v>1.75</v>
      </c>
      <c r="R214" s="23">
        <v>1.75</v>
      </c>
      <c r="S214" s="23">
        <v>1.75</v>
      </c>
      <c r="T214" s="23">
        <v>1.75</v>
      </c>
      <c r="U214" s="70"/>
      <c r="V214" s="23">
        <v>1.75</v>
      </c>
      <c r="W214" s="65">
        <v>1.75</v>
      </c>
      <c r="X214" s="64">
        <v>1.75</v>
      </c>
      <c r="Y214" s="23">
        <v>1.75</v>
      </c>
      <c r="Z214" s="23">
        <v>1.75</v>
      </c>
      <c r="AA214" s="23">
        <v>1.75</v>
      </c>
      <c r="AB214" s="18"/>
      <c r="AC214" s="23">
        <v>1.75</v>
      </c>
      <c r="AD214" s="23">
        <v>1.75</v>
      </c>
      <c r="AE214" s="64">
        <v>1.75</v>
      </c>
      <c r="AF214" s="23">
        <v>1.75</v>
      </c>
      <c r="AG214" s="23"/>
      <c r="AH214" s="23"/>
      <c r="AI214" s="18"/>
      <c r="AJ214" s="65">
        <v>1.75</v>
      </c>
      <c r="AK214" s="65"/>
      <c r="AL214" s="65"/>
      <c r="AM214" s="16">
        <f t="shared" si="3"/>
        <v>38.5</v>
      </c>
      <c r="AN214" s="33">
        <v>0</v>
      </c>
      <c r="AO214" s="14">
        <v>0</v>
      </c>
      <c r="AP214" s="58"/>
      <c r="AQ214" s="57"/>
      <c r="AR214" s="58"/>
      <c r="AS214" s="58"/>
    </row>
    <row r="215" spans="1:45" ht="15.75">
      <c r="A215" s="72">
        <v>106</v>
      </c>
      <c r="B215" s="40" t="s">
        <v>353</v>
      </c>
      <c r="C215" s="21" t="s">
        <v>36</v>
      </c>
      <c r="D215" s="21" t="s">
        <v>37</v>
      </c>
      <c r="E215" s="32" t="str">
        <f>VLOOKUP(B215,[1]Sheet1!$B$5:$I$226,7,0)</f>
        <v>2017/02/17</v>
      </c>
      <c r="F215" s="21" t="s">
        <v>354</v>
      </c>
      <c r="G215" s="22" t="s">
        <v>355</v>
      </c>
      <c r="H215" s="23">
        <v>1.5</v>
      </c>
      <c r="I215" s="23"/>
      <c r="J215" s="64">
        <v>2</v>
      </c>
      <c r="K215" s="23">
        <v>2</v>
      </c>
      <c r="L215" s="23">
        <v>2</v>
      </c>
      <c r="M215" s="23">
        <v>2</v>
      </c>
      <c r="N215" s="18">
        <v>2</v>
      </c>
      <c r="O215" s="23">
        <v>2</v>
      </c>
      <c r="P215" s="23"/>
      <c r="Q215" s="64">
        <v>2</v>
      </c>
      <c r="R215" s="23">
        <v>2</v>
      </c>
      <c r="S215" s="23">
        <v>2</v>
      </c>
      <c r="T215" s="23"/>
      <c r="U215" s="70">
        <v>1</v>
      </c>
      <c r="V215" s="23">
        <v>2</v>
      </c>
      <c r="W215" s="65"/>
      <c r="X215" s="64">
        <v>2</v>
      </c>
      <c r="Y215" s="23">
        <v>2</v>
      </c>
      <c r="Z215" s="23">
        <v>2</v>
      </c>
      <c r="AA215" s="23">
        <v>2</v>
      </c>
      <c r="AB215" s="18">
        <v>2</v>
      </c>
      <c r="AC215" s="23">
        <v>2</v>
      </c>
      <c r="AD215" s="23"/>
      <c r="AE215" s="64">
        <v>2</v>
      </c>
      <c r="AF215" s="23">
        <v>2</v>
      </c>
      <c r="AG215" s="23">
        <v>2</v>
      </c>
      <c r="AH215" s="23">
        <v>2</v>
      </c>
      <c r="AI215" s="18">
        <v>2</v>
      </c>
      <c r="AJ215" s="65">
        <v>2</v>
      </c>
      <c r="AK215" s="65"/>
      <c r="AL215" s="65"/>
      <c r="AM215" s="13">
        <f t="shared" si="3"/>
        <v>46.5</v>
      </c>
      <c r="AN215" s="33">
        <v>0</v>
      </c>
      <c r="AO215" s="14">
        <v>0</v>
      </c>
      <c r="AP215" s="60"/>
      <c r="AQ215" s="60"/>
      <c r="AR215" s="60"/>
      <c r="AS215" s="58"/>
    </row>
    <row r="216" spans="1:45" ht="15.75">
      <c r="A216" s="73"/>
      <c r="B216" s="40"/>
      <c r="C216" s="24"/>
      <c r="D216" s="24"/>
      <c r="E216" s="32"/>
      <c r="F216" s="24"/>
      <c r="G216" s="24"/>
      <c r="H216" s="23"/>
      <c r="I216" s="23"/>
      <c r="J216" s="64"/>
      <c r="K216" s="23"/>
      <c r="L216" s="23"/>
      <c r="M216" s="23"/>
      <c r="N216" s="18"/>
      <c r="O216" s="23"/>
      <c r="P216" s="23"/>
      <c r="Q216" s="64"/>
      <c r="R216" s="23"/>
      <c r="S216" s="23"/>
      <c r="T216" s="23"/>
      <c r="U216" s="70"/>
      <c r="V216" s="23"/>
      <c r="W216" s="65"/>
      <c r="X216" s="64"/>
      <c r="Y216" s="23"/>
      <c r="Z216" s="23"/>
      <c r="AA216" s="23"/>
      <c r="AB216" s="18"/>
      <c r="AC216" s="23"/>
      <c r="AD216" s="23"/>
      <c r="AE216" s="64"/>
      <c r="AF216" s="23"/>
      <c r="AG216" s="23"/>
      <c r="AH216" s="23"/>
      <c r="AI216" s="18"/>
      <c r="AJ216" s="65"/>
      <c r="AK216" s="65"/>
      <c r="AL216" s="65"/>
      <c r="AM216" s="16">
        <f t="shared" si="3"/>
        <v>0</v>
      </c>
      <c r="AN216" s="33">
        <v>0</v>
      </c>
      <c r="AO216" s="14">
        <v>0</v>
      </c>
      <c r="AP216" s="58"/>
      <c r="AQ216" s="57"/>
      <c r="AR216" s="58"/>
      <c r="AS216" s="58"/>
    </row>
    <row r="217" spans="1:45" ht="15.75">
      <c r="A217" s="72">
        <v>107</v>
      </c>
      <c r="B217" s="21" t="s">
        <v>356</v>
      </c>
      <c r="C217" s="21" t="s">
        <v>36</v>
      </c>
      <c r="D217" s="21" t="s">
        <v>37</v>
      </c>
      <c r="E217" s="32" t="str">
        <f>VLOOKUP(B217,[1]Sheet1!$B$5:$I$226,7,0)</f>
        <v>2017/02/17</v>
      </c>
      <c r="F217" s="21" t="s">
        <v>357</v>
      </c>
      <c r="G217" s="22" t="s">
        <v>358</v>
      </c>
      <c r="H217" s="23"/>
      <c r="I217" s="23"/>
      <c r="J217" s="64"/>
      <c r="K217" s="23"/>
      <c r="L217" s="23"/>
      <c r="M217" s="23"/>
      <c r="N217" s="18"/>
      <c r="O217" s="23"/>
      <c r="P217" s="23"/>
      <c r="Q217" s="64"/>
      <c r="R217" s="23"/>
      <c r="S217" s="23"/>
      <c r="T217" s="23"/>
      <c r="U217" s="70"/>
      <c r="V217" s="23"/>
      <c r="W217" s="65"/>
      <c r="X217" s="64"/>
      <c r="Y217" s="23"/>
      <c r="Z217" s="23"/>
      <c r="AA217" s="23"/>
      <c r="AB217" s="18"/>
      <c r="AC217" s="23"/>
      <c r="AD217" s="23"/>
      <c r="AE217" s="64"/>
      <c r="AF217" s="23"/>
      <c r="AG217" s="23"/>
      <c r="AH217" s="23"/>
      <c r="AI217" s="18"/>
      <c r="AJ217" s="65"/>
      <c r="AK217" s="65"/>
      <c r="AL217" s="65"/>
      <c r="AM217" s="13">
        <f t="shared" si="3"/>
        <v>0</v>
      </c>
      <c r="AN217" s="33">
        <v>0</v>
      </c>
      <c r="AO217" s="14">
        <v>0</v>
      </c>
      <c r="AP217" s="60"/>
      <c r="AQ217" s="60"/>
      <c r="AR217" s="60"/>
      <c r="AS217" s="58"/>
    </row>
    <row r="218" spans="1:45" ht="15.75" customHeight="1">
      <c r="A218" s="73"/>
      <c r="B218" s="21"/>
      <c r="C218" s="24"/>
      <c r="D218" s="24"/>
      <c r="E218" s="32"/>
      <c r="F218" s="24"/>
      <c r="G218" s="24"/>
      <c r="H218" s="23"/>
      <c r="I218" s="23"/>
      <c r="J218" s="64"/>
      <c r="K218" s="23"/>
      <c r="L218" s="23"/>
      <c r="M218" s="23"/>
      <c r="N218" s="18"/>
      <c r="O218" s="23"/>
      <c r="P218" s="23"/>
      <c r="Q218" s="64"/>
      <c r="R218" s="23"/>
      <c r="S218" s="23"/>
      <c r="T218" s="23"/>
      <c r="U218" s="70"/>
      <c r="V218" s="23"/>
      <c r="W218" s="65"/>
      <c r="X218" s="64"/>
      <c r="Y218" s="23"/>
      <c r="Z218" s="23"/>
      <c r="AA218" s="23"/>
      <c r="AB218" s="18"/>
      <c r="AC218" s="23"/>
      <c r="AD218" s="23"/>
      <c r="AE218" s="64"/>
      <c r="AF218" s="23"/>
      <c r="AG218" s="23"/>
      <c r="AH218" s="23"/>
      <c r="AI218" s="18"/>
      <c r="AJ218" s="65"/>
      <c r="AK218" s="65"/>
      <c r="AL218" s="65"/>
      <c r="AM218" s="16">
        <f t="shared" si="3"/>
        <v>0</v>
      </c>
      <c r="AN218" s="33">
        <v>0</v>
      </c>
      <c r="AO218" s="14">
        <v>0</v>
      </c>
      <c r="AP218" s="58"/>
      <c r="AQ218" s="57"/>
      <c r="AR218" s="58"/>
      <c r="AS218" s="58"/>
    </row>
    <row r="219" spans="1:45" ht="15.75">
      <c r="A219" s="72">
        <v>108</v>
      </c>
      <c r="B219" s="21" t="s">
        <v>359</v>
      </c>
      <c r="C219" s="21" t="s">
        <v>36</v>
      </c>
      <c r="D219" s="21" t="s">
        <v>37</v>
      </c>
      <c r="E219" s="32" t="str">
        <f>VLOOKUP(B219,[1]Sheet1!$B$5:$I$226,7,0)</f>
        <v>2017/02/17</v>
      </c>
      <c r="F219" s="21" t="s">
        <v>360</v>
      </c>
      <c r="G219" s="22" t="s">
        <v>361</v>
      </c>
      <c r="H219" s="23">
        <v>1.5</v>
      </c>
      <c r="I219" s="23">
        <v>2</v>
      </c>
      <c r="J219" s="64">
        <v>1.5</v>
      </c>
      <c r="K219" s="23">
        <v>2</v>
      </c>
      <c r="L219" s="23"/>
      <c r="M219" s="23">
        <v>2</v>
      </c>
      <c r="N219" s="18">
        <v>2</v>
      </c>
      <c r="O219" s="23">
        <v>2</v>
      </c>
      <c r="P219" s="23">
        <v>1.5</v>
      </c>
      <c r="Q219" s="64">
        <v>2</v>
      </c>
      <c r="R219" s="23">
        <v>2</v>
      </c>
      <c r="S219" s="23"/>
      <c r="T219" s="23">
        <v>2</v>
      </c>
      <c r="U219" s="70">
        <v>2</v>
      </c>
      <c r="V219" s="23">
        <v>2</v>
      </c>
      <c r="W219" s="65">
        <v>2</v>
      </c>
      <c r="X219" s="64"/>
      <c r="Y219" s="23">
        <v>2</v>
      </c>
      <c r="Z219" s="23"/>
      <c r="AA219" s="23">
        <v>2</v>
      </c>
      <c r="AB219" s="18">
        <v>2</v>
      </c>
      <c r="AC219" s="23">
        <v>2</v>
      </c>
      <c r="AD219" s="23">
        <v>2</v>
      </c>
      <c r="AE219" s="64">
        <v>2</v>
      </c>
      <c r="AF219" s="23">
        <v>2</v>
      </c>
      <c r="AG219" s="23"/>
      <c r="AH219" s="23">
        <v>1.5</v>
      </c>
      <c r="AI219" s="18">
        <v>0.5</v>
      </c>
      <c r="AJ219" s="65">
        <v>2</v>
      </c>
      <c r="AK219" s="65"/>
      <c r="AL219" s="65"/>
      <c r="AM219" s="13">
        <f t="shared" si="3"/>
        <v>44.5</v>
      </c>
      <c r="AN219" s="33">
        <v>0</v>
      </c>
      <c r="AO219" s="14">
        <v>0</v>
      </c>
      <c r="AP219" s="60"/>
      <c r="AQ219" s="60"/>
      <c r="AR219" s="60"/>
      <c r="AS219" s="58"/>
    </row>
    <row r="220" spans="1:45" ht="15.75">
      <c r="A220" s="73"/>
      <c r="B220" s="21"/>
      <c r="C220" s="24"/>
      <c r="D220" s="24"/>
      <c r="E220" s="32"/>
      <c r="F220" s="24"/>
      <c r="G220" s="24"/>
      <c r="H220" s="23"/>
      <c r="I220" s="23"/>
      <c r="J220" s="64"/>
      <c r="K220" s="23"/>
      <c r="L220" s="23"/>
      <c r="M220" s="23"/>
      <c r="N220" s="18"/>
      <c r="O220" s="23"/>
      <c r="P220" s="23"/>
      <c r="Q220" s="64"/>
      <c r="R220" s="23"/>
      <c r="S220" s="23"/>
      <c r="T220" s="23"/>
      <c r="U220" s="70"/>
      <c r="V220" s="23"/>
      <c r="W220" s="65"/>
      <c r="X220" s="64"/>
      <c r="Y220" s="23"/>
      <c r="Z220" s="23"/>
      <c r="AA220" s="23"/>
      <c r="AB220" s="18"/>
      <c r="AC220" s="23"/>
      <c r="AD220" s="23"/>
      <c r="AE220" s="64"/>
      <c r="AF220" s="23"/>
      <c r="AG220" s="23"/>
      <c r="AH220" s="23"/>
      <c r="AI220" s="18"/>
      <c r="AJ220" s="65"/>
      <c r="AK220" s="65"/>
      <c r="AL220" s="65"/>
      <c r="AM220" s="16">
        <f t="shared" si="3"/>
        <v>0</v>
      </c>
      <c r="AN220" s="33">
        <v>0</v>
      </c>
      <c r="AO220" s="14">
        <v>0</v>
      </c>
      <c r="AP220" s="58"/>
      <c r="AQ220" s="57"/>
      <c r="AR220" s="58"/>
      <c r="AS220" s="58"/>
    </row>
    <row r="221" spans="1:45" ht="15.75">
      <c r="A221" s="72">
        <v>109</v>
      </c>
      <c r="B221" s="21" t="s">
        <v>362</v>
      </c>
      <c r="C221" s="21" t="s">
        <v>36</v>
      </c>
      <c r="D221" s="21" t="s">
        <v>37</v>
      </c>
      <c r="E221" s="32" t="str">
        <f>VLOOKUP(B221,[1]Sheet1!$B$5:$I$226,7,0)</f>
        <v>2017/03/02</v>
      </c>
      <c r="F221" s="21" t="s">
        <v>363</v>
      </c>
      <c r="G221" s="22" t="s">
        <v>364</v>
      </c>
      <c r="H221" s="23"/>
      <c r="I221" s="23">
        <v>0.25</v>
      </c>
      <c r="J221" s="64"/>
      <c r="K221" s="23">
        <v>0.25</v>
      </c>
      <c r="L221" s="23">
        <v>0.25</v>
      </c>
      <c r="M221" s="23">
        <v>0.25</v>
      </c>
      <c r="N221" s="18">
        <v>0.25</v>
      </c>
      <c r="O221" s="23"/>
      <c r="P221" s="23">
        <v>0.25</v>
      </c>
      <c r="Q221" s="64">
        <v>0.25</v>
      </c>
      <c r="R221" s="23">
        <v>0.25</v>
      </c>
      <c r="S221" s="23">
        <v>0.25</v>
      </c>
      <c r="T221" s="23"/>
      <c r="U221" s="70">
        <v>0.25</v>
      </c>
      <c r="V221" s="23"/>
      <c r="W221" s="65">
        <v>0.25</v>
      </c>
      <c r="X221" s="64">
        <v>0.25</v>
      </c>
      <c r="Y221" s="23">
        <v>0.25</v>
      </c>
      <c r="Z221" s="23"/>
      <c r="AA221" s="23">
        <v>0.25</v>
      </c>
      <c r="AB221" s="18"/>
      <c r="AC221" s="23"/>
      <c r="AD221" s="23">
        <v>0.25</v>
      </c>
      <c r="AE221" s="64">
        <v>0.25</v>
      </c>
      <c r="AF221" s="23">
        <v>0.25</v>
      </c>
      <c r="AG221" s="23"/>
      <c r="AH221" s="23">
        <v>0.25</v>
      </c>
      <c r="AI221" s="18">
        <v>0.25</v>
      </c>
      <c r="AJ221" s="65"/>
      <c r="AK221" s="65"/>
      <c r="AL221" s="65"/>
      <c r="AM221" s="13">
        <f t="shared" si="3"/>
        <v>4.75</v>
      </c>
      <c r="AN221" s="33">
        <v>0</v>
      </c>
      <c r="AO221" s="14">
        <v>0</v>
      </c>
      <c r="AP221" s="60"/>
      <c r="AQ221" s="60"/>
      <c r="AR221" s="60"/>
      <c r="AS221" s="58"/>
    </row>
    <row r="222" spans="1:45" ht="15.75">
      <c r="A222" s="73"/>
      <c r="B222" s="21"/>
      <c r="C222" s="24"/>
      <c r="D222" s="24"/>
      <c r="E222" s="32"/>
      <c r="F222" s="24"/>
      <c r="G222" s="24"/>
      <c r="H222" s="23"/>
      <c r="I222" s="23">
        <v>1.75</v>
      </c>
      <c r="J222" s="64">
        <v>1.5</v>
      </c>
      <c r="K222" s="23">
        <v>1.75</v>
      </c>
      <c r="L222" s="23">
        <v>1.75</v>
      </c>
      <c r="M222" s="23">
        <v>1.75</v>
      </c>
      <c r="N222" s="18">
        <v>1.75</v>
      </c>
      <c r="O222" s="23"/>
      <c r="P222" s="23">
        <v>1.75</v>
      </c>
      <c r="Q222" s="64">
        <v>1.75</v>
      </c>
      <c r="R222" s="23">
        <v>1.75</v>
      </c>
      <c r="S222" s="23">
        <v>1.75</v>
      </c>
      <c r="T222" s="23">
        <v>1.25</v>
      </c>
      <c r="U222" s="70">
        <v>1.75</v>
      </c>
      <c r="V222" s="23"/>
      <c r="W222" s="65">
        <v>1.75</v>
      </c>
      <c r="X222" s="64">
        <v>1.75</v>
      </c>
      <c r="Y222" s="23">
        <v>1.75</v>
      </c>
      <c r="Z222" s="23">
        <v>1.75</v>
      </c>
      <c r="AA222" s="23">
        <v>1.75</v>
      </c>
      <c r="AB222" s="18">
        <v>1</v>
      </c>
      <c r="AC222" s="23"/>
      <c r="AD222" s="23">
        <v>1.75</v>
      </c>
      <c r="AE222" s="64">
        <v>1.75</v>
      </c>
      <c r="AF222" s="23">
        <v>1.75</v>
      </c>
      <c r="AG222" s="23"/>
      <c r="AH222" s="23">
        <v>1.75</v>
      </c>
      <c r="AI222" s="18">
        <v>1.75</v>
      </c>
      <c r="AJ222" s="65"/>
      <c r="AK222" s="65"/>
      <c r="AL222" s="65"/>
      <c r="AM222" s="16">
        <f t="shared" si="3"/>
        <v>38.75</v>
      </c>
      <c r="AN222" s="33">
        <v>0</v>
      </c>
      <c r="AO222" s="14">
        <v>0</v>
      </c>
      <c r="AP222" s="58"/>
      <c r="AQ222" s="57"/>
      <c r="AR222" s="58"/>
      <c r="AS222" s="58"/>
    </row>
    <row r="223" spans="1:45" s="37" customFormat="1" ht="15.75">
      <c r="A223" s="72">
        <v>110</v>
      </c>
      <c r="B223" s="34" t="s">
        <v>365</v>
      </c>
      <c r="C223" s="34" t="s">
        <v>36</v>
      </c>
      <c r="D223" s="34" t="s">
        <v>37</v>
      </c>
      <c r="E223" s="35">
        <f>VLOOKUP(B223,[1]Sheet1!$B$5:$I$226,7,0)</f>
        <v>42768</v>
      </c>
      <c r="F223" s="34" t="s">
        <v>366</v>
      </c>
      <c r="G223" s="36" t="s">
        <v>367</v>
      </c>
      <c r="H223" s="25"/>
      <c r="I223" s="25"/>
      <c r="J223" s="64"/>
      <c r="K223" s="25"/>
      <c r="L223" s="25"/>
      <c r="M223" s="25"/>
      <c r="N223" s="18"/>
      <c r="O223" s="25"/>
      <c r="P223" s="25"/>
      <c r="Q223" s="64"/>
      <c r="R223" s="25"/>
      <c r="S223" s="25"/>
      <c r="T223" s="25"/>
      <c r="U223" s="70"/>
      <c r="V223" s="25"/>
      <c r="W223" s="66"/>
      <c r="X223" s="64"/>
      <c r="Y223" s="25"/>
      <c r="Z223" s="25"/>
      <c r="AA223" s="25"/>
      <c r="AB223" s="18"/>
      <c r="AC223" s="25"/>
      <c r="AD223" s="25"/>
      <c r="AE223" s="64"/>
      <c r="AF223" s="25"/>
      <c r="AG223" s="25"/>
      <c r="AH223" s="25"/>
      <c r="AI223" s="18"/>
      <c r="AJ223" s="66"/>
      <c r="AK223" s="66"/>
      <c r="AL223" s="65"/>
      <c r="AM223" s="13">
        <f t="shared" si="3"/>
        <v>0</v>
      </c>
      <c r="AN223" s="33">
        <v>0</v>
      </c>
      <c r="AO223" s="14">
        <v>0</v>
      </c>
      <c r="AP223" s="60"/>
      <c r="AQ223" s="60"/>
      <c r="AR223" s="60"/>
      <c r="AS223" s="58"/>
    </row>
    <row r="224" spans="1:45" ht="15.75">
      <c r="A224" s="73"/>
      <c r="B224" s="21"/>
      <c r="C224" s="24"/>
      <c r="D224" s="24"/>
      <c r="E224" s="32"/>
      <c r="F224" s="24"/>
      <c r="G224" s="24"/>
      <c r="H224" s="23"/>
      <c r="I224" s="23"/>
      <c r="J224" s="64"/>
      <c r="K224" s="23"/>
      <c r="L224" s="23"/>
      <c r="M224" s="23"/>
      <c r="N224" s="18"/>
      <c r="O224" s="23"/>
      <c r="P224" s="23"/>
      <c r="Q224" s="64"/>
      <c r="R224" s="23"/>
      <c r="S224" s="23"/>
      <c r="T224" s="23"/>
      <c r="U224" s="70"/>
      <c r="V224" s="23"/>
      <c r="W224" s="65"/>
      <c r="X224" s="64"/>
      <c r="Y224" s="23"/>
      <c r="Z224" s="23"/>
      <c r="AA224" s="23"/>
      <c r="AB224" s="18"/>
      <c r="AC224" s="23"/>
      <c r="AD224" s="23"/>
      <c r="AE224" s="64"/>
      <c r="AF224" s="23"/>
      <c r="AG224" s="23"/>
      <c r="AH224" s="23"/>
      <c r="AI224" s="18"/>
      <c r="AJ224" s="65"/>
      <c r="AK224" s="65"/>
      <c r="AL224" s="65"/>
      <c r="AM224" s="16">
        <f t="shared" si="3"/>
        <v>0</v>
      </c>
      <c r="AN224" s="33">
        <v>0</v>
      </c>
      <c r="AO224" s="14">
        <v>0</v>
      </c>
      <c r="AP224" s="58"/>
      <c r="AQ224" s="57"/>
      <c r="AR224" s="58"/>
      <c r="AS224" s="58"/>
    </row>
    <row r="225" spans="1:45" ht="15.75">
      <c r="A225" s="72">
        <v>111</v>
      </c>
      <c r="B225" s="21" t="s">
        <v>368</v>
      </c>
      <c r="C225" s="21" t="s">
        <v>36</v>
      </c>
      <c r="D225" s="21" t="s">
        <v>37</v>
      </c>
      <c r="E225" s="32">
        <f>VLOOKUP(B225,[1]Sheet1!$B$5:$I$226,7,0)</f>
        <v>42805</v>
      </c>
      <c r="F225" s="21" t="s">
        <v>369</v>
      </c>
      <c r="G225" s="22" t="s">
        <v>370</v>
      </c>
      <c r="H225" s="23"/>
      <c r="I225" s="23"/>
      <c r="J225" s="64"/>
      <c r="K225" s="23"/>
      <c r="L225" s="23"/>
      <c r="M225" s="23"/>
      <c r="N225" s="18"/>
      <c r="O225" s="23"/>
      <c r="P225" s="23"/>
      <c r="Q225" s="64"/>
      <c r="R225" s="23">
        <v>2</v>
      </c>
      <c r="S225" s="23">
        <v>0.75</v>
      </c>
      <c r="T225" s="23"/>
      <c r="U225" s="70"/>
      <c r="V225" s="23"/>
      <c r="W225" s="65"/>
      <c r="X225" s="64"/>
      <c r="Y225" s="23"/>
      <c r="Z225" s="23"/>
      <c r="AA225" s="23"/>
      <c r="AB225" s="18"/>
      <c r="AC225" s="23">
        <v>1.5</v>
      </c>
      <c r="AD225" s="23"/>
      <c r="AE225" s="64"/>
      <c r="AF225" s="23">
        <v>0.5</v>
      </c>
      <c r="AG225" s="23"/>
      <c r="AH225" s="23">
        <v>0.5</v>
      </c>
      <c r="AI225" s="18"/>
      <c r="AJ225" s="65"/>
      <c r="AK225" s="65"/>
      <c r="AL225" s="65"/>
      <c r="AM225" s="13">
        <f t="shared" si="3"/>
        <v>5.25</v>
      </c>
      <c r="AN225" s="33">
        <v>0</v>
      </c>
      <c r="AO225" s="14">
        <v>0</v>
      </c>
      <c r="AP225" s="60"/>
      <c r="AQ225" s="60"/>
      <c r="AR225" s="60"/>
      <c r="AS225" s="58"/>
    </row>
    <row r="226" spans="1:45" ht="15.75">
      <c r="A226" s="73"/>
      <c r="B226" s="21"/>
      <c r="C226" s="24"/>
      <c r="D226" s="24"/>
      <c r="E226" s="32"/>
      <c r="F226" s="24"/>
      <c r="G226" s="24"/>
      <c r="H226" s="23"/>
      <c r="I226" s="23"/>
      <c r="J226" s="64"/>
      <c r="K226" s="23"/>
      <c r="L226" s="23"/>
      <c r="M226" s="23"/>
      <c r="N226" s="18"/>
      <c r="O226" s="23"/>
      <c r="P226" s="23"/>
      <c r="Q226" s="64"/>
      <c r="R226" s="23"/>
      <c r="S226" s="23"/>
      <c r="T226" s="23"/>
      <c r="U226" s="70"/>
      <c r="V226" s="23"/>
      <c r="W226" s="65"/>
      <c r="X226" s="64"/>
      <c r="Y226" s="23"/>
      <c r="Z226" s="23"/>
      <c r="AA226" s="23"/>
      <c r="AB226" s="18"/>
      <c r="AC226" s="23"/>
      <c r="AD226" s="23"/>
      <c r="AE226" s="64"/>
      <c r="AF226" s="23"/>
      <c r="AG226" s="23"/>
      <c r="AH226" s="23"/>
      <c r="AI226" s="18"/>
      <c r="AJ226" s="65"/>
      <c r="AK226" s="65"/>
      <c r="AL226" s="65"/>
      <c r="AM226" s="16">
        <f t="shared" si="3"/>
        <v>0</v>
      </c>
      <c r="AN226" s="33">
        <v>0</v>
      </c>
      <c r="AO226" s="14">
        <v>0</v>
      </c>
      <c r="AP226" s="58"/>
      <c r="AQ226" s="57"/>
      <c r="AR226" s="58"/>
      <c r="AS226" s="58"/>
    </row>
    <row r="227" spans="1:45" ht="15.75">
      <c r="A227" s="72">
        <v>112</v>
      </c>
      <c r="B227" s="21" t="s">
        <v>371</v>
      </c>
      <c r="C227" s="21" t="s">
        <v>36</v>
      </c>
      <c r="D227" s="21" t="s">
        <v>37</v>
      </c>
      <c r="E227" s="32">
        <f>VLOOKUP(B227,[1]Sheet1!$B$5:$I$226,7,0)</f>
        <v>42805</v>
      </c>
      <c r="F227" s="21" t="s">
        <v>372</v>
      </c>
      <c r="G227" s="22" t="s">
        <v>373</v>
      </c>
      <c r="H227" s="23"/>
      <c r="I227" s="23">
        <v>0.25</v>
      </c>
      <c r="J227" s="64"/>
      <c r="K227" s="23">
        <v>0.25</v>
      </c>
      <c r="L227" s="23">
        <v>0.25</v>
      </c>
      <c r="M227" s="23">
        <v>0.25</v>
      </c>
      <c r="N227" s="18">
        <v>0.25</v>
      </c>
      <c r="O227" s="23">
        <v>0.25</v>
      </c>
      <c r="P227" s="23">
        <v>0.25</v>
      </c>
      <c r="Q227" s="64"/>
      <c r="R227" s="23">
        <v>0.25</v>
      </c>
      <c r="S227" s="23">
        <v>0.25</v>
      </c>
      <c r="T227" s="23">
        <v>0.25</v>
      </c>
      <c r="U227" s="70">
        <v>0.25</v>
      </c>
      <c r="V227" s="23">
        <v>0.25</v>
      </c>
      <c r="W227" s="65">
        <v>0.25</v>
      </c>
      <c r="X227" s="64"/>
      <c r="Y227" s="23">
        <v>0.25</v>
      </c>
      <c r="Z227" s="23">
        <v>0.25</v>
      </c>
      <c r="AA227" s="23">
        <v>0.25</v>
      </c>
      <c r="AB227" s="18">
        <v>0.25</v>
      </c>
      <c r="AC227" s="23">
        <v>0.25</v>
      </c>
      <c r="AD227" s="23">
        <v>0.25</v>
      </c>
      <c r="AE227" s="64"/>
      <c r="AF227" s="23">
        <v>0.25</v>
      </c>
      <c r="AG227" s="23">
        <v>0.25</v>
      </c>
      <c r="AH227" s="23"/>
      <c r="AI227" s="18">
        <v>0.25</v>
      </c>
      <c r="AJ227" s="65">
        <v>0.25</v>
      </c>
      <c r="AK227" s="65"/>
      <c r="AL227" s="65"/>
      <c r="AM227" s="13">
        <f t="shared" si="3"/>
        <v>5.75</v>
      </c>
      <c r="AN227" s="33">
        <v>0</v>
      </c>
      <c r="AO227" s="14">
        <v>0</v>
      </c>
      <c r="AP227" s="60"/>
      <c r="AQ227" s="60"/>
      <c r="AR227" s="60"/>
      <c r="AS227" s="58"/>
    </row>
    <row r="228" spans="1:45" ht="15.75">
      <c r="A228" s="73"/>
      <c r="B228" s="40"/>
      <c r="C228" s="24"/>
      <c r="D228" s="24"/>
      <c r="E228" s="32"/>
      <c r="F228" s="24"/>
      <c r="G228" s="24"/>
      <c r="H228" s="23"/>
      <c r="I228" s="23">
        <v>1.75</v>
      </c>
      <c r="J228" s="64"/>
      <c r="K228" s="23">
        <v>1.75</v>
      </c>
      <c r="L228" s="23">
        <v>1.75</v>
      </c>
      <c r="M228" s="23">
        <v>1.75</v>
      </c>
      <c r="N228" s="18">
        <v>1.75</v>
      </c>
      <c r="O228" s="23">
        <v>1.75</v>
      </c>
      <c r="P228" s="23">
        <v>1.75</v>
      </c>
      <c r="Q228" s="64"/>
      <c r="R228" s="23">
        <v>1.75</v>
      </c>
      <c r="S228" s="23">
        <v>1.75</v>
      </c>
      <c r="T228" s="23">
        <v>1.75</v>
      </c>
      <c r="U228" s="70">
        <v>1.75</v>
      </c>
      <c r="V228" s="23">
        <v>1.75</v>
      </c>
      <c r="W228" s="65">
        <v>1.75</v>
      </c>
      <c r="X228" s="64"/>
      <c r="Y228" s="23">
        <v>1.75</v>
      </c>
      <c r="Z228" s="23">
        <v>1.75</v>
      </c>
      <c r="AA228" s="23">
        <v>1.75</v>
      </c>
      <c r="AB228" s="18">
        <v>1.75</v>
      </c>
      <c r="AC228" s="23">
        <v>1.75</v>
      </c>
      <c r="AD228" s="23">
        <v>1.75</v>
      </c>
      <c r="AE228" s="64"/>
      <c r="AF228" s="23">
        <v>1.75</v>
      </c>
      <c r="AG228" s="23">
        <v>1.75</v>
      </c>
      <c r="AH228" s="23"/>
      <c r="AI228" s="18">
        <v>1.75</v>
      </c>
      <c r="AJ228" s="65">
        <v>1.75</v>
      </c>
      <c r="AK228" s="65"/>
      <c r="AL228" s="65"/>
      <c r="AM228" s="16">
        <f t="shared" si="3"/>
        <v>40.25</v>
      </c>
      <c r="AN228" s="33">
        <v>0</v>
      </c>
      <c r="AO228" s="14">
        <v>0</v>
      </c>
      <c r="AP228" s="58"/>
      <c r="AQ228" s="57"/>
      <c r="AR228" s="58"/>
      <c r="AS228" s="58"/>
    </row>
    <row r="229" spans="1:45" ht="15.75">
      <c r="A229" s="72">
        <v>113</v>
      </c>
      <c r="B229" s="40" t="s">
        <v>374</v>
      </c>
      <c r="C229" s="21" t="s">
        <v>36</v>
      </c>
      <c r="D229" s="21" t="s">
        <v>37</v>
      </c>
      <c r="E229" s="32">
        <f>VLOOKUP(B229,[1]Sheet1!$B$5:$I$226,7,0)</f>
        <v>42810</v>
      </c>
      <c r="F229" s="21" t="s">
        <v>375</v>
      </c>
      <c r="G229" s="22" t="s">
        <v>376</v>
      </c>
      <c r="H229" s="23"/>
      <c r="I229" s="23">
        <v>2</v>
      </c>
      <c r="J229" s="64">
        <v>2</v>
      </c>
      <c r="K229" s="23">
        <v>2</v>
      </c>
      <c r="L229" s="23">
        <v>2</v>
      </c>
      <c r="M229" s="23">
        <v>2</v>
      </c>
      <c r="N229" s="18">
        <v>2</v>
      </c>
      <c r="O229" s="23"/>
      <c r="P229" s="23"/>
      <c r="Q229" s="64">
        <v>2</v>
      </c>
      <c r="R229" s="23">
        <v>2</v>
      </c>
      <c r="S229" s="23">
        <v>2</v>
      </c>
      <c r="T229" s="23">
        <v>2</v>
      </c>
      <c r="U229" s="70"/>
      <c r="V229" s="23"/>
      <c r="W229" s="65"/>
      <c r="X229" s="64">
        <v>2</v>
      </c>
      <c r="Y229" s="23">
        <v>2</v>
      </c>
      <c r="Z229" s="23">
        <v>2</v>
      </c>
      <c r="AA229" s="23">
        <v>2</v>
      </c>
      <c r="AB229" s="18">
        <v>2</v>
      </c>
      <c r="AC229" s="23"/>
      <c r="AD229" s="23">
        <v>2</v>
      </c>
      <c r="AE229" s="64"/>
      <c r="AF229" s="23">
        <v>2</v>
      </c>
      <c r="AG229" s="23"/>
      <c r="AH229" s="23"/>
      <c r="AI229" s="18"/>
      <c r="AJ229" s="65"/>
      <c r="AK229" s="65"/>
      <c r="AL229" s="65"/>
      <c r="AM229" s="13">
        <f t="shared" si="3"/>
        <v>34</v>
      </c>
      <c r="AN229" s="33">
        <v>0</v>
      </c>
      <c r="AO229" s="14">
        <v>0</v>
      </c>
      <c r="AP229" s="60"/>
      <c r="AQ229" s="60"/>
      <c r="AR229" s="60"/>
      <c r="AS229" s="58"/>
    </row>
    <row r="230" spans="1:45" ht="15.75">
      <c r="A230" s="73"/>
      <c r="B230" s="40"/>
      <c r="C230" s="24"/>
      <c r="D230" s="24"/>
      <c r="E230" s="32"/>
      <c r="F230" s="24"/>
      <c r="G230" s="24"/>
      <c r="H230" s="23"/>
      <c r="I230" s="23"/>
      <c r="J230" s="64"/>
      <c r="K230" s="23"/>
      <c r="L230" s="23"/>
      <c r="M230" s="23"/>
      <c r="N230" s="18"/>
      <c r="O230" s="23"/>
      <c r="P230" s="23"/>
      <c r="Q230" s="64"/>
      <c r="R230" s="23"/>
      <c r="S230" s="23"/>
      <c r="T230" s="23"/>
      <c r="U230" s="70"/>
      <c r="V230" s="23"/>
      <c r="W230" s="65"/>
      <c r="X230" s="64"/>
      <c r="Y230" s="23"/>
      <c r="Z230" s="23"/>
      <c r="AA230" s="23"/>
      <c r="AB230" s="18"/>
      <c r="AC230" s="23"/>
      <c r="AD230" s="23"/>
      <c r="AE230" s="64"/>
      <c r="AF230" s="23"/>
      <c r="AG230" s="23"/>
      <c r="AH230" s="23"/>
      <c r="AI230" s="18"/>
      <c r="AJ230" s="65"/>
      <c r="AK230" s="65"/>
      <c r="AL230" s="65"/>
      <c r="AM230" s="16">
        <f t="shared" si="3"/>
        <v>0</v>
      </c>
      <c r="AN230" s="33">
        <v>0</v>
      </c>
      <c r="AO230" s="14">
        <v>0</v>
      </c>
      <c r="AP230" s="58"/>
      <c r="AQ230" s="57"/>
      <c r="AR230" s="58"/>
      <c r="AS230" s="58"/>
    </row>
    <row r="231" spans="1:45" ht="15.75">
      <c r="A231" s="72">
        <v>114</v>
      </c>
      <c r="B231" s="40" t="s">
        <v>377</v>
      </c>
      <c r="C231" s="21" t="s">
        <v>36</v>
      </c>
      <c r="D231" s="21" t="s">
        <v>37</v>
      </c>
      <c r="E231" s="32">
        <f>VLOOKUP(B231,[1]Sheet1!$B$5:$I$226,7,0)</f>
        <v>42810</v>
      </c>
      <c r="F231" s="21" t="s">
        <v>378</v>
      </c>
      <c r="G231" s="22" t="s">
        <v>379</v>
      </c>
      <c r="H231" s="23"/>
      <c r="I231" s="23"/>
      <c r="J231" s="64"/>
      <c r="K231" s="23"/>
      <c r="L231" s="23"/>
      <c r="M231" s="23"/>
      <c r="N231" s="18"/>
      <c r="O231" s="23"/>
      <c r="P231" s="23"/>
      <c r="Q231" s="64"/>
      <c r="R231" s="23"/>
      <c r="S231" s="23"/>
      <c r="T231" s="23"/>
      <c r="U231" s="70"/>
      <c r="V231" s="23"/>
      <c r="W231" s="65"/>
      <c r="X231" s="64"/>
      <c r="Y231" s="23"/>
      <c r="Z231" s="23"/>
      <c r="AA231" s="23"/>
      <c r="AB231" s="18"/>
      <c r="AC231" s="23"/>
      <c r="AD231" s="23"/>
      <c r="AE231" s="64"/>
      <c r="AF231" s="23"/>
      <c r="AG231" s="23"/>
      <c r="AH231" s="23"/>
      <c r="AI231" s="18"/>
      <c r="AJ231" s="65"/>
      <c r="AK231" s="65"/>
      <c r="AL231" s="65"/>
      <c r="AM231" s="13">
        <f t="shared" si="3"/>
        <v>0</v>
      </c>
      <c r="AN231" s="33">
        <v>0</v>
      </c>
      <c r="AO231" s="14">
        <v>0</v>
      </c>
      <c r="AP231" s="60"/>
      <c r="AQ231" s="60"/>
      <c r="AR231" s="60"/>
      <c r="AS231" s="58"/>
    </row>
    <row r="232" spans="1:45" ht="15.75">
      <c r="A232" s="73"/>
      <c r="B232" s="40"/>
      <c r="C232" s="24"/>
      <c r="D232" s="24"/>
      <c r="E232" s="32"/>
      <c r="F232" s="24"/>
      <c r="G232" s="24"/>
      <c r="H232" s="23"/>
      <c r="I232" s="23"/>
      <c r="J232" s="64"/>
      <c r="K232" s="23"/>
      <c r="L232" s="23"/>
      <c r="M232" s="23"/>
      <c r="N232" s="18"/>
      <c r="O232" s="23"/>
      <c r="P232" s="23"/>
      <c r="Q232" s="64"/>
      <c r="R232" s="23"/>
      <c r="S232" s="23"/>
      <c r="T232" s="23"/>
      <c r="U232" s="70"/>
      <c r="V232" s="23"/>
      <c r="W232" s="65"/>
      <c r="X232" s="64"/>
      <c r="Y232" s="23"/>
      <c r="Z232" s="23"/>
      <c r="AA232" s="23"/>
      <c r="AB232" s="18"/>
      <c r="AC232" s="23"/>
      <c r="AD232" s="23"/>
      <c r="AE232" s="64"/>
      <c r="AF232" s="23"/>
      <c r="AG232" s="23"/>
      <c r="AH232" s="23"/>
      <c r="AI232" s="18"/>
      <c r="AJ232" s="65"/>
      <c r="AK232" s="65"/>
      <c r="AL232" s="65"/>
      <c r="AM232" s="16">
        <f t="shared" si="3"/>
        <v>0</v>
      </c>
      <c r="AN232" s="33">
        <v>0</v>
      </c>
      <c r="AO232" s="14">
        <v>0</v>
      </c>
      <c r="AP232" s="58"/>
      <c r="AQ232" s="57"/>
      <c r="AR232" s="58"/>
      <c r="AS232" s="58"/>
    </row>
    <row r="233" spans="1:45" ht="15.75">
      <c r="A233" s="72">
        <v>115</v>
      </c>
      <c r="B233" s="40" t="s">
        <v>380</v>
      </c>
      <c r="C233" s="21" t="s">
        <v>36</v>
      </c>
      <c r="D233" s="21" t="s">
        <v>37</v>
      </c>
      <c r="E233" s="32" t="str">
        <f>VLOOKUP(B233,[1]Sheet1!$B$5:$I$226,7,0)</f>
        <v>2017/04/12</v>
      </c>
      <c r="F233" s="21" t="s">
        <v>381</v>
      </c>
      <c r="G233" s="22" t="s">
        <v>382</v>
      </c>
      <c r="H233" s="23">
        <v>1.5</v>
      </c>
      <c r="I233" s="23">
        <v>1.5</v>
      </c>
      <c r="J233" s="64">
        <v>1.5</v>
      </c>
      <c r="K233" s="23"/>
      <c r="L233" s="23"/>
      <c r="M233" s="23"/>
      <c r="N233" s="18">
        <v>1.5</v>
      </c>
      <c r="O233" s="23"/>
      <c r="P233" s="23"/>
      <c r="Q233" s="64">
        <v>1.5</v>
      </c>
      <c r="R233" s="23"/>
      <c r="S233" s="23"/>
      <c r="T233" s="23">
        <v>2</v>
      </c>
      <c r="U233" s="70"/>
      <c r="V233" s="23"/>
      <c r="W233" s="65">
        <v>2</v>
      </c>
      <c r="X233" s="64"/>
      <c r="Y233" s="23"/>
      <c r="Z233" s="23">
        <v>2</v>
      </c>
      <c r="AA233" s="23">
        <v>2</v>
      </c>
      <c r="AB233" s="18">
        <v>2</v>
      </c>
      <c r="AC233" s="23">
        <v>2</v>
      </c>
      <c r="AD233" s="23">
        <v>2</v>
      </c>
      <c r="AE233" s="64">
        <v>2</v>
      </c>
      <c r="AF233" s="23"/>
      <c r="AG233" s="23">
        <v>2</v>
      </c>
      <c r="AH233" s="23">
        <v>2</v>
      </c>
      <c r="AI233" s="18">
        <v>2</v>
      </c>
      <c r="AJ233" s="65">
        <v>2</v>
      </c>
      <c r="AK233" s="65"/>
      <c r="AL233" s="65"/>
      <c r="AM233" s="13">
        <f t="shared" si="3"/>
        <v>31.5</v>
      </c>
      <c r="AN233" s="33">
        <v>0</v>
      </c>
      <c r="AO233" s="14">
        <v>0</v>
      </c>
      <c r="AP233" s="60"/>
      <c r="AQ233" s="60"/>
      <c r="AR233" s="60"/>
      <c r="AS233" s="58"/>
    </row>
    <row r="234" spans="1:45" ht="15.75">
      <c r="A234" s="73"/>
      <c r="B234" s="40"/>
      <c r="C234" s="24"/>
      <c r="D234" s="24"/>
      <c r="E234" s="32"/>
      <c r="F234" s="24"/>
      <c r="G234" s="24"/>
      <c r="H234" s="23"/>
      <c r="I234" s="23"/>
      <c r="J234" s="64"/>
      <c r="K234" s="23"/>
      <c r="L234" s="23"/>
      <c r="M234" s="23"/>
      <c r="N234" s="18"/>
      <c r="O234" s="23"/>
      <c r="P234" s="23"/>
      <c r="Q234" s="64"/>
      <c r="R234" s="23"/>
      <c r="S234" s="23"/>
      <c r="T234" s="23"/>
      <c r="U234" s="70"/>
      <c r="V234" s="23"/>
      <c r="W234" s="65"/>
      <c r="X234" s="64"/>
      <c r="Y234" s="23"/>
      <c r="Z234" s="23"/>
      <c r="AA234" s="23"/>
      <c r="AB234" s="18"/>
      <c r="AC234" s="23"/>
      <c r="AD234" s="23"/>
      <c r="AE234" s="64"/>
      <c r="AF234" s="23"/>
      <c r="AG234" s="23"/>
      <c r="AH234" s="23"/>
      <c r="AI234" s="18"/>
      <c r="AJ234" s="65"/>
      <c r="AK234" s="65"/>
      <c r="AL234" s="65"/>
      <c r="AM234" s="16">
        <f t="shared" si="3"/>
        <v>0</v>
      </c>
      <c r="AN234" s="33">
        <v>0</v>
      </c>
      <c r="AO234" s="14">
        <v>0</v>
      </c>
      <c r="AP234" s="58"/>
      <c r="AQ234" s="57"/>
      <c r="AR234" s="58"/>
      <c r="AS234" s="58"/>
    </row>
    <row r="235" spans="1:45" ht="15.75">
      <c r="A235" s="72">
        <v>116</v>
      </c>
      <c r="B235" s="40" t="s">
        <v>383</v>
      </c>
      <c r="C235" s="21" t="s">
        <v>36</v>
      </c>
      <c r="D235" s="21" t="s">
        <v>37</v>
      </c>
      <c r="E235" s="32" t="str">
        <f>VLOOKUP(B235,[1]Sheet1!$B$5:$I$226,7,0)</f>
        <v>2017/04/12</v>
      </c>
      <c r="F235" s="21" t="s">
        <v>384</v>
      </c>
      <c r="G235" s="22" t="s">
        <v>385</v>
      </c>
      <c r="H235" s="23"/>
      <c r="I235" s="23">
        <v>0.25</v>
      </c>
      <c r="J235" s="64">
        <v>0.25</v>
      </c>
      <c r="K235" s="23">
        <v>0.25</v>
      </c>
      <c r="L235" s="23"/>
      <c r="M235" s="23">
        <v>0.25</v>
      </c>
      <c r="N235" s="18">
        <v>0.25</v>
      </c>
      <c r="O235" s="23">
        <v>0.25</v>
      </c>
      <c r="P235" s="23">
        <v>0.25</v>
      </c>
      <c r="Q235" s="64">
        <v>0.25</v>
      </c>
      <c r="R235" s="23">
        <v>0.25</v>
      </c>
      <c r="S235" s="23"/>
      <c r="T235" s="23">
        <v>0.25</v>
      </c>
      <c r="U235" s="70">
        <v>0.25</v>
      </c>
      <c r="V235" s="23">
        <v>0.25</v>
      </c>
      <c r="W235" s="65">
        <v>0.25</v>
      </c>
      <c r="X235" s="64">
        <v>0.25</v>
      </c>
      <c r="Y235" s="23">
        <v>0.25</v>
      </c>
      <c r="Z235" s="23"/>
      <c r="AA235" s="23">
        <v>2</v>
      </c>
      <c r="AB235" s="18">
        <v>2</v>
      </c>
      <c r="AC235" s="23"/>
      <c r="AD235" s="23">
        <v>2</v>
      </c>
      <c r="AE235" s="64"/>
      <c r="AF235" s="23"/>
      <c r="AG235" s="23"/>
      <c r="AH235" s="23">
        <v>0.5</v>
      </c>
      <c r="AI235" s="18"/>
      <c r="AJ235" s="65"/>
      <c r="AK235" s="65"/>
      <c r="AL235" s="65"/>
      <c r="AM235" s="13">
        <f t="shared" si="3"/>
        <v>10.25</v>
      </c>
      <c r="AN235" s="33">
        <v>0</v>
      </c>
      <c r="AO235" s="14">
        <v>0</v>
      </c>
      <c r="AP235" s="60"/>
      <c r="AQ235" s="60"/>
      <c r="AR235" s="60"/>
      <c r="AS235" s="58"/>
    </row>
    <row r="236" spans="1:45" ht="15.75">
      <c r="A236" s="73"/>
      <c r="B236" s="40"/>
      <c r="C236" s="24"/>
      <c r="D236" s="24"/>
      <c r="E236" s="32"/>
      <c r="F236" s="24"/>
      <c r="G236" s="24"/>
      <c r="H236" s="23">
        <v>1.5</v>
      </c>
      <c r="I236" s="23">
        <v>1.75</v>
      </c>
      <c r="J236" s="64">
        <v>1.75</v>
      </c>
      <c r="K236" s="23">
        <v>1.75</v>
      </c>
      <c r="L236" s="23"/>
      <c r="M236" s="23">
        <v>1.75</v>
      </c>
      <c r="N236" s="18">
        <v>1.75</v>
      </c>
      <c r="O236" s="23">
        <v>1.75</v>
      </c>
      <c r="P236" s="23">
        <v>1.75</v>
      </c>
      <c r="Q236" s="64">
        <v>1.75</v>
      </c>
      <c r="R236" s="23">
        <v>1.75</v>
      </c>
      <c r="S236" s="23"/>
      <c r="T236" s="23">
        <v>1.75</v>
      </c>
      <c r="U236" s="70">
        <v>1.75</v>
      </c>
      <c r="V236" s="23">
        <v>1.75</v>
      </c>
      <c r="W236" s="65">
        <v>1.75</v>
      </c>
      <c r="X236" s="64">
        <v>1.75</v>
      </c>
      <c r="Y236" s="23">
        <v>1.75</v>
      </c>
      <c r="Z236" s="23"/>
      <c r="AA236" s="23"/>
      <c r="AB236" s="18"/>
      <c r="AC236" s="23"/>
      <c r="AD236" s="23"/>
      <c r="AE236" s="64"/>
      <c r="AF236" s="23"/>
      <c r="AG236" s="23"/>
      <c r="AH236" s="23"/>
      <c r="AI236" s="18"/>
      <c r="AJ236" s="65"/>
      <c r="AK236" s="65"/>
      <c r="AL236" s="65"/>
      <c r="AM236" s="16">
        <f t="shared" si="3"/>
        <v>27.75</v>
      </c>
      <c r="AN236" s="33">
        <v>0</v>
      </c>
      <c r="AO236" s="14">
        <v>0</v>
      </c>
      <c r="AP236" s="58"/>
      <c r="AQ236" s="57"/>
      <c r="AR236" s="58"/>
      <c r="AS236" s="58"/>
    </row>
    <row r="237" spans="1:45" ht="15.75">
      <c r="A237" s="72">
        <v>117</v>
      </c>
      <c r="B237" s="40" t="s">
        <v>386</v>
      </c>
      <c r="C237" s="21" t="s">
        <v>36</v>
      </c>
      <c r="D237" s="21" t="s">
        <v>37</v>
      </c>
      <c r="E237" s="32">
        <f>VLOOKUP(B237,[1]Sheet1!$B$5:$I$226,7,0)</f>
        <v>42905</v>
      </c>
      <c r="F237" s="21" t="s">
        <v>387</v>
      </c>
      <c r="G237" s="22" t="s">
        <v>388</v>
      </c>
      <c r="H237" s="23">
        <v>1.5</v>
      </c>
      <c r="I237" s="23"/>
      <c r="J237" s="64">
        <v>1.5</v>
      </c>
      <c r="K237" s="23"/>
      <c r="L237" s="23">
        <v>1.5</v>
      </c>
      <c r="M237" s="23"/>
      <c r="N237" s="18"/>
      <c r="O237" s="23"/>
      <c r="P237" s="23"/>
      <c r="Q237" s="64">
        <v>1.75</v>
      </c>
      <c r="R237" s="23"/>
      <c r="S237" s="23">
        <v>1.5</v>
      </c>
      <c r="T237" s="23"/>
      <c r="U237" s="70"/>
      <c r="V237" s="23"/>
      <c r="W237" s="65">
        <v>1.5</v>
      </c>
      <c r="X237" s="64"/>
      <c r="Y237" s="23"/>
      <c r="Z237" s="23">
        <v>1.5</v>
      </c>
      <c r="AA237" s="23"/>
      <c r="AB237" s="18"/>
      <c r="AC237" s="23">
        <v>1.5</v>
      </c>
      <c r="AD237" s="23"/>
      <c r="AE237" s="64">
        <v>1.5</v>
      </c>
      <c r="AF237" s="23"/>
      <c r="AG237" s="23"/>
      <c r="AH237" s="23"/>
      <c r="AI237" s="18"/>
      <c r="AJ237" s="65"/>
      <c r="AK237" s="65"/>
      <c r="AL237" s="65"/>
      <c r="AM237" s="13">
        <f t="shared" si="3"/>
        <v>13.75</v>
      </c>
      <c r="AN237" s="33">
        <v>0</v>
      </c>
      <c r="AO237" s="14">
        <v>0</v>
      </c>
      <c r="AP237" s="60"/>
      <c r="AQ237" s="60"/>
      <c r="AR237" s="60"/>
      <c r="AS237" s="58"/>
    </row>
    <row r="238" spans="1:45" ht="15.75">
      <c r="A238" s="73"/>
      <c r="B238" s="40"/>
      <c r="C238" s="24"/>
      <c r="D238" s="24"/>
      <c r="E238" s="32"/>
      <c r="F238" s="24"/>
      <c r="G238" s="24"/>
      <c r="H238" s="23"/>
      <c r="I238" s="23"/>
      <c r="J238" s="64"/>
      <c r="K238" s="23"/>
      <c r="L238" s="23"/>
      <c r="M238" s="23"/>
      <c r="N238" s="18"/>
      <c r="O238" s="23"/>
      <c r="P238" s="23"/>
      <c r="Q238" s="64"/>
      <c r="R238" s="23"/>
      <c r="S238" s="23"/>
      <c r="T238" s="23"/>
      <c r="U238" s="70"/>
      <c r="V238" s="23"/>
      <c r="W238" s="65"/>
      <c r="X238" s="64"/>
      <c r="Y238" s="23"/>
      <c r="Z238" s="23"/>
      <c r="AA238" s="23"/>
      <c r="AB238" s="18"/>
      <c r="AC238" s="23"/>
      <c r="AD238" s="23"/>
      <c r="AE238" s="64"/>
      <c r="AF238" s="23"/>
      <c r="AG238" s="23"/>
      <c r="AH238" s="23"/>
      <c r="AI238" s="18"/>
      <c r="AJ238" s="65"/>
      <c r="AK238" s="65"/>
      <c r="AL238" s="65"/>
      <c r="AM238" s="16">
        <f t="shared" si="3"/>
        <v>0</v>
      </c>
      <c r="AN238" s="33">
        <v>0</v>
      </c>
      <c r="AO238" s="14">
        <v>0</v>
      </c>
      <c r="AP238" s="58"/>
      <c r="AQ238" s="57"/>
      <c r="AR238" s="58"/>
      <c r="AS238" s="58"/>
    </row>
    <row r="239" spans="1:45" s="37" customFormat="1" ht="15.75">
      <c r="A239" s="72">
        <v>118</v>
      </c>
      <c r="B239" s="40" t="s">
        <v>389</v>
      </c>
      <c r="C239" s="40" t="s">
        <v>36</v>
      </c>
      <c r="D239" s="40" t="s">
        <v>37</v>
      </c>
      <c r="E239" s="41">
        <f>VLOOKUP(B239,[1]Sheet1!$B$5:$I$226,7,0)</f>
        <v>43070</v>
      </c>
      <c r="F239" s="40" t="s">
        <v>390</v>
      </c>
      <c r="G239" s="42" t="s">
        <v>502</v>
      </c>
      <c r="H239" s="23">
        <v>1.5</v>
      </c>
      <c r="I239" s="23"/>
      <c r="J239" s="64"/>
      <c r="K239" s="23">
        <v>1</v>
      </c>
      <c r="L239" s="23">
        <v>2</v>
      </c>
      <c r="M239" s="23"/>
      <c r="N239" s="18"/>
      <c r="O239" s="23"/>
      <c r="P239" s="23">
        <v>2</v>
      </c>
      <c r="Q239" s="64">
        <v>0.75</v>
      </c>
      <c r="R239" s="23">
        <v>1</v>
      </c>
      <c r="S239" s="23">
        <v>2</v>
      </c>
      <c r="T239" s="23"/>
      <c r="U239" s="70"/>
      <c r="V239" s="23"/>
      <c r="W239" s="65">
        <v>2</v>
      </c>
      <c r="X239" s="64">
        <v>2</v>
      </c>
      <c r="Y239" s="23"/>
      <c r="Z239" s="23">
        <v>1</v>
      </c>
      <c r="AA239" s="23"/>
      <c r="AB239" s="18"/>
      <c r="AC239" s="23"/>
      <c r="AD239" s="23">
        <v>2</v>
      </c>
      <c r="AE239" s="64">
        <v>1.5</v>
      </c>
      <c r="AF239" s="23">
        <v>1.25</v>
      </c>
      <c r="AG239" s="23">
        <v>1.25</v>
      </c>
      <c r="AH239" s="23"/>
      <c r="AI239" s="18"/>
      <c r="AJ239" s="65">
        <v>2</v>
      </c>
      <c r="AK239" s="65"/>
      <c r="AL239" s="65"/>
      <c r="AM239" s="13">
        <f t="shared" si="3"/>
        <v>23.25</v>
      </c>
      <c r="AN239" s="33">
        <v>0</v>
      </c>
      <c r="AO239" s="14">
        <v>0</v>
      </c>
      <c r="AP239" s="60"/>
      <c r="AQ239" s="60"/>
      <c r="AR239" s="60"/>
      <c r="AS239" s="58"/>
    </row>
    <row r="240" spans="1:45" ht="15.75">
      <c r="A240" s="73"/>
      <c r="B240" s="40"/>
      <c r="C240" s="24"/>
      <c r="D240" s="24"/>
      <c r="E240" s="32"/>
      <c r="F240" s="24"/>
      <c r="G240" s="24"/>
      <c r="H240" s="23"/>
      <c r="I240" s="23"/>
      <c r="J240" s="64"/>
      <c r="K240" s="23"/>
      <c r="L240" s="23"/>
      <c r="M240" s="23"/>
      <c r="N240" s="18"/>
      <c r="O240" s="23"/>
      <c r="P240" s="23"/>
      <c r="Q240" s="64"/>
      <c r="R240" s="23"/>
      <c r="S240" s="23"/>
      <c r="T240" s="23"/>
      <c r="U240" s="70"/>
      <c r="V240" s="23"/>
      <c r="W240" s="65"/>
      <c r="X240" s="64"/>
      <c r="Y240" s="23"/>
      <c r="Z240" s="23"/>
      <c r="AA240" s="23"/>
      <c r="AB240" s="18"/>
      <c r="AC240" s="23"/>
      <c r="AD240" s="23"/>
      <c r="AE240" s="64"/>
      <c r="AF240" s="23"/>
      <c r="AG240" s="23"/>
      <c r="AH240" s="23"/>
      <c r="AI240" s="18"/>
      <c r="AJ240" s="65"/>
      <c r="AK240" s="65"/>
      <c r="AL240" s="65"/>
      <c r="AM240" s="16">
        <f t="shared" si="3"/>
        <v>0</v>
      </c>
      <c r="AN240" s="33">
        <v>0</v>
      </c>
      <c r="AO240" s="14">
        <v>0</v>
      </c>
      <c r="AP240" s="58"/>
      <c r="AQ240" s="57"/>
      <c r="AR240" s="58"/>
      <c r="AS240" s="58"/>
    </row>
    <row r="241" spans="1:45" ht="15.75">
      <c r="A241" s="72">
        <v>119</v>
      </c>
      <c r="B241" s="40" t="s">
        <v>391</v>
      </c>
      <c r="C241" s="21" t="s">
        <v>36</v>
      </c>
      <c r="D241" s="21" t="s">
        <v>37</v>
      </c>
      <c r="E241" s="32" t="str">
        <f>VLOOKUP(B241,[1]Sheet1!$B$5:$I$226,7,0)</f>
        <v>2017/12/06</v>
      </c>
      <c r="F241" s="21" t="s">
        <v>392</v>
      </c>
      <c r="G241" s="22" t="s">
        <v>503</v>
      </c>
      <c r="H241" s="23"/>
      <c r="I241" s="23">
        <v>0.25</v>
      </c>
      <c r="J241" s="64">
        <v>0.25</v>
      </c>
      <c r="K241" s="23"/>
      <c r="L241" s="23">
        <v>0.25</v>
      </c>
      <c r="M241" s="23">
        <v>0.25</v>
      </c>
      <c r="N241" s="18">
        <v>0.25</v>
      </c>
      <c r="O241" s="23">
        <v>0.25</v>
      </c>
      <c r="P241" s="23">
        <v>0.25</v>
      </c>
      <c r="Q241" s="64">
        <v>0.25</v>
      </c>
      <c r="R241" s="23"/>
      <c r="S241" s="23">
        <v>0.25</v>
      </c>
      <c r="T241" s="23">
        <v>0.25</v>
      </c>
      <c r="U241" s="70">
        <v>0.25</v>
      </c>
      <c r="V241" s="23">
        <v>0.25</v>
      </c>
      <c r="W241" s="65">
        <v>0.25</v>
      </c>
      <c r="X241" s="64">
        <v>0.25</v>
      </c>
      <c r="Y241" s="23"/>
      <c r="Z241" s="23"/>
      <c r="AA241" s="23">
        <v>0.25</v>
      </c>
      <c r="AB241" s="18">
        <v>0.25</v>
      </c>
      <c r="AC241" s="23">
        <v>0.25</v>
      </c>
      <c r="AD241" s="23">
        <v>0.25</v>
      </c>
      <c r="AE241" s="64">
        <v>0.25</v>
      </c>
      <c r="AF241" s="23"/>
      <c r="AG241" s="23">
        <v>0.25</v>
      </c>
      <c r="AH241" s="23">
        <v>0.25</v>
      </c>
      <c r="AI241" s="18">
        <v>0.25</v>
      </c>
      <c r="AJ241" s="65">
        <v>0.25</v>
      </c>
      <c r="AK241" s="65"/>
      <c r="AL241" s="65"/>
      <c r="AM241" s="13">
        <f t="shared" si="3"/>
        <v>5.75</v>
      </c>
      <c r="AN241" s="33">
        <v>0</v>
      </c>
      <c r="AO241" s="14">
        <v>0</v>
      </c>
      <c r="AP241" s="60"/>
      <c r="AQ241" s="60"/>
      <c r="AR241" s="60"/>
      <c r="AS241" s="58"/>
    </row>
    <row r="242" spans="1:45" ht="15.75">
      <c r="A242" s="73"/>
      <c r="B242" s="40"/>
      <c r="C242" s="24"/>
      <c r="D242" s="24"/>
      <c r="E242" s="32"/>
      <c r="F242" s="24"/>
      <c r="G242" s="24"/>
      <c r="H242" s="23">
        <v>1.5</v>
      </c>
      <c r="I242" s="23">
        <v>1.75</v>
      </c>
      <c r="J242" s="64">
        <v>1.75</v>
      </c>
      <c r="K242" s="23"/>
      <c r="L242" s="23">
        <v>1.75</v>
      </c>
      <c r="M242" s="23">
        <v>1.75</v>
      </c>
      <c r="N242" s="18">
        <v>1.75</v>
      </c>
      <c r="O242" s="23">
        <v>1.75</v>
      </c>
      <c r="P242" s="23">
        <v>1.75</v>
      </c>
      <c r="Q242" s="64">
        <v>1.75</v>
      </c>
      <c r="R242" s="23"/>
      <c r="S242" s="23">
        <v>1.75</v>
      </c>
      <c r="T242" s="23">
        <v>1.75</v>
      </c>
      <c r="U242" s="70">
        <v>1.75</v>
      </c>
      <c r="V242" s="23">
        <v>1.75</v>
      </c>
      <c r="W242" s="65">
        <v>1.75</v>
      </c>
      <c r="X242" s="64">
        <v>1.75</v>
      </c>
      <c r="Y242" s="23"/>
      <c r="Z242" s="23"/>
      <c r="AA242" s="23">
        <v>1.75</v>
      </c>
      <c r="AB242" s="18">
        <v>1.75</v>
      </c>
      <c r="AC242" s="23">
        <v>1.75</v>
      </c>
      <c r="AD242" s="23">
        <v>1.75</v>
      </c>
      <c r="AE242" s="64">
        <v>1.75</v>
      </c>
      <c r="AF242" s="23"/>
      <c r="AG242" s="23">
        <v>1.75</v>
      </c>
      <c r="AH242" s="23">
        <v>1.75</v>
      </c>
      <c r="AI242" s="18">
        <v>1.75</v>
      </c>
      <c r="AJ242" s="65">
        <v>1.75</v>
      </c>
      <c r="AK242" s="65"/>
      <c r="AL242" s="65"/>
      <c r="AM242" s="16">
        <f t="shared" si="3"/>
        <v>41.75</v>
      </c>
      <c r="AN242" s="33">
        <v>0</v>
      </c>
      <c r="AO242" s="14">
        <v>0</v>
      </c>
      <c r="AP242" s="58"/>
      <c r="AQ242" s="57"/>
      <c r="AR242" s="58"/>
      <c r="AS242" s="58"/>
    </row>
    <row r="243" spans="1:45" ht="15.75">
      <c r="A243" s="72">
        <v>120</v>
      </c>
      <c r="B243" s="40" t="s">
        <v>393</v>
      </c>
      <c r="C243" s="21" t="s">
        <v>36</v>
      </c>
      <c r="D243" s="21" t="s">
        <v>37</v>
      </c>
      <c r="E243" s="32" t="str">
        <f>VLOOKUP(B243,[1]Sheet1!$B$5:$I$226,7,0)</f>
        <v>2017/12/06</v>
      </c>
      <c r="F243" s="21" t="s">
        <v>394</v>
      </c>
      <c r="G243" s="22" t="s">
        <v>504</v>
      </c>
      <c r="H243" s="23">
        <v>2</v>
      </c>
      <c r="I243" s="23">
        <v>2</v>
      </c>
      <c r="J243" s="64">
        <v>1.5</v>
      </c>
      <c r="K243" s="23">
        <v>1.5</v>
      </c>
      <c r="L243" s="23">
        <v>2</v>
      </c>
      <c r="M243" s="23"/>
      <c r="N243" s="18">
        <v>2</v>
      </c>
      <c r="O243" s="23">
        <v>2</v>
      </c>
      <c r="P243" s="23"/>
      <c r="Q243" s="64">
        <v>2</v>
      </c>
      <c r="R243" s="23">
        <v>2</v>
      </c>
      <c r="S243" s="23">
        <v>2</v>
      </c>
      <c r="T243" s="23"/>
      <c r="U243" s="70">
        <v>2</v>
      </c>
      <c r="V243" s="23">
        <v>1</v>
      </c>
      <c r="W243" s="65">
        <v>2</v>
      </c>
      <c r="X243" s="64">
        <v>2</v>
      </c>
      <c r="Y243" s="23">
        <v>2</v>
      </c>
      <c r="Z243" s="23">
        <v>2</v>
      </c>
      <c r="AA243" s="23"/>
      <c r="AB243" s="18">
        <v>2</v>
      </c>
      <c r="AC243" s="23">
        <v>2</v>
      </c>
      <c r="AD243" s="23">
        <v>2</v>
      </c>
      <c r="AE243" s="64">
        <v>2</v>
      </c>
      <c r="AF243" s="23">
        <v>2</v>
      </c>
      <c r="AG243" s="23"/>
      <c r="AH243" s="23"/>
      <c r="AI243" s="18">
        <v>0.5</v>
      </c>
      <c r="AJ243" s="65">
        <v>2</v>
      </c>
      <c r="AK243" s="65"/>
      <c r="AL243" s="65"/>
      <c r="AM243" s="13">
        <f t="shared" si="3"/>
        <v>42.5</v>
      </c>
      <c r="AN243" s="33">
        <v>0</v>
      </c>
      <c r="AO243" s="14">
        <v>0</v>
      </c>
      <c r="AP243" s="60"/>
      <c r="AQ243" s="60"/>
      <c r="AR243" s="60"/>
      <c r="AS243" s="58"/>
    </row>
    <row r="244" spans="1:45" ht="15.75">
      <c r="A244" s="73"/>
      <c r="B244" s="40"/>
      <c r="C244" s="24"/>
      <c r="D244" s="24"/>
      <c r="E244" s="32"/>
      <c r="F244" s="24"/>
      <c r="G244" s="24"/>
      <c r="H244" s="23"/>
      <c r="I244" s="23"/>
      <c r="J244" s="64"/>
      <c r="K244" s="23"/>
      <c r="L244" s="23"/>
      <c r="M244" s="23"/>
      <c r="N244" s="18"/>
      <c r="O244" s="23"/>
      <c r="P244" s="23"/>
      <c r="Q244" s="64"/>
      <c r="R244" s="23"/>
      <c r="S244" s="23"/>
      <c r="T244" s="23"/>
      <c r="U244" s="70"/>
      <c r="V244" s="23"/>
      <c r="W244" s="65"/>
      <c r="X244" s="64"/>
      <c r="Y244" s="23"/>
      <c r="Z244" s="23"/>
      <c r="AA244" s="23"/>
      <c r="AB244" s="18"/>
      <c r="AC244" s="23"/>
      <c r="AD244" s="23"/>
      <c r="AE244" s="64"/>
      <c r="AF244" s="23"/>
      <c r="AG244" s="23"/>
      <c r="AH244" s="23"/>
      <c r="AI244" s="18"/>
      <c r="AJ244" s="65"/>
      <c r="AK244" s="65"/>
      <c r="AL244" s="65"/>
      <c r="AM244" s="16">
        <f t="shared" si="3"/>
        <v>0</v>
      </c>
      <c r="AN244" s="33">
        <v>0</v>
      </c>
      <c r="AO244" s="14">
        <v>0</v>
      </c>
      <c r="AP244" s="58"/>
      <c r="AQ244" s="57"/>
      <c r="AR244" s="58"/>
      <c r="AS244" s="58"/>
    </row>
    <row r="245" spans="1:45" ht="15.75">
      <c r="A245" s="72">
        <v>121</v>
      </c>
      <c r="B245" s="40" t="s">
        <v>395</v>
      </c>
      <c r="C245" s="21" t="s">
        <v>36</v>
      </c>
      <c r="D245" s="21" t="s">
        <v>37</v>
      </c>
      <c r="E245" s="32" t="str">
        <f>VLOOKUP(B245,[1]Sheet1!$B$5:$I$226,7,0)</f>
        <v>2018/01/02</v>
      </c>
      <c r="F245" s="21" t="s">
        <v>396</v>
      </c>
      <c r="G245" s="22" t="s">
        <v>505</v>
      </c>
      <c r="H245" s="23">
        <v>1.5</v>
      </c>
      <c r="I245" s="23">
        <v>2</v>
      </c>
      <c r="J245" s="64"/>
      <c r="K245" s="23">
        <v>2</v>
      </c>
      <c r="L245" s="23">
        <v>2</v>
      </c>
      <c r="M245" s="23">
        <v>2</v>
      </c>
      <c r="N245" s="18">
        <v>2</v>
      </c>
      <c r="O245" s="23">
        <v>2</v>
      </c>
      <c r="P245" s="23"/>
      <c r="Q245" s="64">
        <v>2</v>
      </c>
      <c r="R245" s="23">
        <v>2</v>
      </c>
      <c r="S245" s="23">
        <v>2</v>
      </c>
      <c r="T245" s="23"/>
      <c r="U245" s="70"/>
      <c r="V245" s="23"/>
      <c r="W245" s="65"/>
      <c r="X245" s="64">
        <v>2</v>
      </c>
      <c r="Y245" s="23">
        <v>2</v>
      </c>
      <c r="Z245" s="23">
        <v>2</v>
      </c>
      <c r="AA245" s="23">
        <v>2</v>
      </c>
      <c r="AB245" s="18">
        <v>2</v>
      </c>
      <c r="AC245" s="23">
        <v>2</v>
      </c>
      <c r="AD245" s="23"/>
      <c r="AE245" s="64">
        <v>2</v>
      </c>
      <c r="AF245" s="23">
        <v>2</v>
      </c>
      <c r="AG245" s="23">
        <v>2</v>
      </c>
      <c r="AH245" s="23">
        <v>2</v>
      </c>
      <c r="AI245" s="18">
        <v>2</v>
      </c>
      <c r="AJ245" s="65">
        <v>2</v>
      </c>
      <c r="AK245" s="65"/>
      <c r="AL245" s="65"/>
      <c r="AM245" s="13">
        <f t="shared" si="3"/>
        <v>43.5</v>
      </c>
      <c r="AN245" s="33">
        <v>0</v>
      </c>
      <c r="AO245" s="14">
        <v>0</v>
      </c>
      <c r="AP245" s="60"/>
      <c r="AQ245" s="60"/>
      <c r="AR245" s="60"/>
      <c r="AS245" s="58"/>
    </row>
    <row r="246" spans="1:45" ht="15.75">
      <c r="A246" s="73"/>
      <c r="B246" s="40"/>
      <c r="C246" s="24"/>
      <c r="D246" s="24"/>
      <c r="E246" s="32"/>
      <c r="F246" s="24"/>
      <c r="G246" s="24"/>
      <c r="H246" s="23"/>
      <c r="I246" s="23"/>
      <c r="J246" s="64"/>
      <c r="K246" s="23"/>
      <c r="L246" s="23"/>
      <c r="M246" s="23"/>
      <c r="N246" s="18"/>
      <c r="O246" s="23"/>
      <c r="P246" s="23"/>
      <c r="Q246" s="64"/>
      <c r="R246" s="23"/>
      <c r="S246" s="23"/>
      <c r="T246" s="23"/>
      <c r="U246" s="70"/>
      <c r="V246" s="23"/>
      <c r="W246" s="65"/>
      <c r="X246" s="64"/>
      <c r="Y246" s="23"/>
      <c r="Z246" s="23"/>
      <c r="AA246" s="23"/>
      <c r="AB246" s="18"/>
      <c r="AC246" s="23"/>
      <c r="AD246" s="23"/>
      <c r="AE246" s="64"/>
      <c r="AF246" s="23"/>
      <c r="AG246" s="23"/>
      <c r="AH246" s="23"/>
      <c r="AI246" s="18"/>
      <c r="AJ246" s="65"/>
      <c r="AK246" s="65"/>
      <c r="AL246" s="65"/>
      <c r="AM246" s="16">
        <f t="shared" si="3"/>
        <v>0</v>
      </c>
      <c r="AN246" s="33">
        <v>0</v>
      </c>
      <c r="AO246" s="14">
        <v>0</v>
      </c>
      <c r="AP246" s="58"/>
      <c r="AQ246" s="57"/>
      <c r="AR246" s="58"/>
      <c r="AS246" s="58"/>
    </row>
    <row r="247" spans="1:45" ht="15.75">
      <c r="A247" s="72">
        <v>122</v>
      </c>
      <c r="B247" s="40" t="s">
        <v>454</v>
      </c>
      <c r="C247" s="21" t="s">
        <v>36</v>
      </c>
      <c r="D247" s="21" t="s">
        <v>37</v>
      </c>
      <c r="E247" s="32" t="str">
        <f>VLOOKUP(B247,[1]Sheet1!$B$5:$I$226,7,0)</f>
        <v>2017/11/07</v>
      </c>
      <c r="F247" s="21" t="s">
        <v>414</v>
      </c>
      <c r="G247" s="22" t="s">
        <v>506</v>
      </c>
      <c r="H247" s="23">
        <v>2</v>
      </c>
      <c r="I247" s="23">
        <v>1.5</v>
      </c>
      <c r="J247" s="64"/>
      <c r="K247" s="23">
        <v>2</v>
      </c>
      <c r="L247" s="23">
        <v>1.25</v>
      </c>
      <c r="M247" s="23">
        <v>0.5</v>
      </c>
      <c r="N247" s="18">
        <v>2</v>
      </c>
      <c r="O247" s="23">
        <v>0.5</v>
      </c>
      <c r="P247" s="23">
        <v>1</v>
      </c>
      <c r="Q247" s="64"/>
      <c r="R247" s="23">
        <v>2</v>
      </c>
      <c r="S247" s="23">
        <v>2</v>
      </c>
      <c r="T247" s="23">
        <v>1</v>
      </c>
      <c r="U247" s="70"/>
      <c r="V247" s="23">
        <v>1.25</v>
      </c>
      <c r="W247" s="65">
        <v>2</v>
      </c>
      <c r="X247" s="64"/>
      <c r="Y247" s="23">
        <v>2</v>
      </c>
      <c r="Z247" s="23">
        <v>2</v>
      </c>
      <c r="AA247" s="23">
        <v>1.25</v>
      </c>
      <c r="AB247" s="18"/>
      <c r="AC247" s="23">
        <v>2</v>
      </c>
      <c r="AD247" s="23">
        <v>2</v>
      </c>
      <c r="AE247" s="64"/>
      <c r="AF247" s="23">
        <v>2</v>
      </c>
      <c r="AG247" s="23">
        <v>2</v>
      </c>
      <c r="AH247" s="23">
        <v>1.75</v>
      </c>
      <c r="AI247" s="18">
        <v>2</v>
      </c>
      <c r="AJ247" s="65">
        <v>2</v>
      </c>
      <c r="AK247" s="65"/>
      <c r="AL247" s="65"/>
      <c r="AM247" s="13">
        <f t="shared" si="3"/>
        <v>38</v>
      </c>
      <c r="AN247" s="33">
        <v>0</v>
      </c>
      <c r="AO247" s="14">
        <v>0</v>
      </c>
      <c r="AP247" s="60"/>
      <c r="AQ247" s="60"/>
      <c r="AR247" s="60"/>
      <c r="AS247" s="58"/>
    </row>
    <row r="248" spans="1:45" ht="16.5" customHeight="1">
      <c r="A248" s="73"/>
      <c r="B248" s="40"/>
      <c r="C248" s="24"/>
      <c r="D248" s="24"/>
      <c r="E248" s="32"/>
      <c r="F248" s="24"/>
      <c r="G248" s="24"/>
      <c r="H248" s="23"/>
      <c r="I248" s="23"/>
      <c r="J248" s="64"/>
      <c r="K248" s="23"/>
      <c r="L248" s="23"/>
      <c r="M248" s="23"/>
      <c r="N248" s="18"/>
      <c r="O248" s="23"/>
      <c r="P248" s="23"/>
      <c r="Q248" s="64"/>
      <c r="R248" s="23"/>
      <c r="S248" s="23"/>
      <c r="T248" s="23"/>
      <c r="U248" s="70"/>
      <c r="V248" s="23"/>
      <c r="W248" s="65"/>
      <c r="X248" s="64"/>
      <c r="Y248" s="23"/>
      <c r="Z248" s="23"/>
      <c r="AA248" s="23"/>
      <c r="AB248" s="18"/>
      <c r="AC248" s="23"/>
      <c r="AD248" s="23"/>
      <c r="AE248" s="64"/>
      <c r="AF248" s="23"/>
      <c r="AG248" s="23"/>
      <c r="AH248" s="23"/>
      <c r="AI248" s="18"/>
      <c r="AJ248" s="65"/>
      <c r="AK248" s="65"/>
      <c r="AL248" s="65"/>
      <c r="AM248" s="16">
        <f t="shared" si="3"/>
        <v>0</v>
      </c>
      <c r="AN248" s="33">
        <v>0</v>
      </c>
      <c r="AO248" s="14">
        <v>0</v>
      </c>
      <c r="AP248" s="58"/>
      <c r="AQ248" s="57"/>
      <c r="AR248" s="58"/>
      <c r="AS248" s="58"/>
    </row>
    <row r="249" spans="1:45" ht="15.75">
      <c r="A249" s="72">
        <v>123</v>
      </c>
      <c r="B249" s="40" t="s">
        <v>455</v>
      </c>
      <c r="C249" s="21" t="s">
        <v>36</v>
      </c>
      <c r="D249" s="21" t="s">
        <v>37</v>
      </c>
      <c r="E249" s="32">
        <f>VLOOKUP(B249,[1]Sheet1!$B$5:$I$226,7,0)</f>
        <v>43157</v>
      </c>
      <c r="F249" s="21" t="s">
        <v>415</v>
      </c>
      <c r="G249" s="22" t="s">
        <v>507</v>
      </c>
      <c r="H249" s="23">
        <v>1.5</v>
      </c>
      <c r="I249" s="23"/>
      <c r="J249" s="64"/>
      <c r="K249" s="23">
        <v>1.5</v>
      </c>
      <c r="L249" s="23">
        <v>2</v>
      </c>
      <c r="M249" s="23"/>
      <c r="N249" s="18"/>
      <c r="O249" s="23">
        <v>0.5</v>
      </c>
      <c r="P249" s="23">
        <v>2</v>
      </c>
      <c r="Q249" s="64">
        <v>2</v>
      </c>
      <c r="R249" s="23">
        <v>2</v>
      </c>
      <c r="S249" s="23">
        <v>2</v>
      </c>
      <c r="T249" s="23"/>
      <c r="U249" s="70"/>
      <c r="V249" s="23">
        <v>2</v>
      </c>
      <c r="W249" s="65">
        <v>2</v>
      </c>
      <c r="X249" s="64">
        <v>2</v>
      </c>
      <c r="Y249" s="23">
        <v>2</v>
      </c>
      <c r="Z249" s="23">
        <v>2</v>
      </c>
      <c r="AA249" s="23"/>
      <c r="AB249" s="18"/>
      <c r="AC249" s="23">
        <v>2</v>
      </c>
      <c r="AD249" s="23">
        <v>2</v>
      </c>
      <c r="AE249" s="64">
        <v>1.5</v>
      </c>
      <c r="AF249" s="23">
        <v>2</v>
      </c>
      <c r="AG249" s="23"/>
      <c r="AH249" s="23"/>
      <c r="AI249" s="18"/>
      <c r="AJ249" s="65">
        <v>2</v>
      </c>
      <c r="AK249" s="65"/>
      <c r="AL249" s="65"/>
      <c r="AM249" s="13">
        <f t="shared" si="3"/>
        <v>33</v>
      </c>
      <c r="AN249" s="33">
        <v>0</v>
      </c>
      <c r="AO249" s="14">
        <v>0</v>
      </c>
      <c r="AP249" s="60"/>
      <c r="AQ249" s="60"/>
      <c r="AR249" s="60"/>
      <c r="AS249" s="58"/>
    </row>
    <row r="250" spans="1:45" ht="15.75">
      <c r="A250" s="73"/>
      <c r="B250" s="40"/>
      <c r="C250" s="24"/>
      <c r="D250" s="24"/>
      <c r="E250" s="32"/>
      <c r="F250" s="24"/>
      <c r="G250" s="24"/>
      <c r="H250" s="23"/>
      <c r="I250" s="23"/>
      <c r="J250" s="64"/>
      <c r="K250" s="23"/>
      <c r="L250" s="23"/>
      <c r="M250" s="23"/>
      <c r="N250" s="18"/>
      <c r="O250" s="23"/>
      <c r="P250" s="23"/>
      <c r="Q250" s="64"/>
      <c r="R250" s="23"/>
      <c r="S250" s="23"/>
      <c r="T250" s="23"/>
      <c r="U250" s="70"/>
      <c r="V250" s="23"/>
      <c r="W250" s="65"/>
      <c r="X250" s="64"/>
      <c r="Y250" s="23"/>
      <c r="Z250" s="23"/>
      <c r="AA250" s="23"/>
      <c r="AB250" s="18"/>
      <c r="AC250" s="23"/>
      <c r="AD250" s="23"/>
      <c r="AE250" s="64"/>
      <c r="AF250" s="23"/>
      <c r="AG250" s="23"/>
      <c r="AH250" s="23"/>
      <c r="AI250" s="18"/>
      <c r="AJ250" s="65"/>
      <c r="AK250" s="65"/>
      <c r="AL250" s="65"/>
      <c r="AM250" s="16">
        <f t="shared" si="3"/>
        <v>0</v>
      </c>
      <c r="AN250" s="33">
        <v>0</v>
      </c>
      <c r="AO250" s="14">
        <v>0</v>
      </c>
      <c r="AP250" s="58"/>
      <c r="AQ250" s="57"/>
      <c r="AR250" s="58"/>
      <c r="AS250" s="58"/>
    </row>
    <row r="251" spans="1:45" ht="15.75">
      <c r="A251" s="72">
        <v>124</v>
      </c>
      <c r="B251" s="40" t="s">
        <v>397</v>
      </c>
      <c r="C251" s="21" t="s">
        <v>36</v>
      </c>
      <c r="D251" s="21" t="s">
        <v>37</v>
      </c>
      <c r="E251" s="32">
        <f>VLOOKUP(B251,[1]Sheet1!$B$5:$I$226,7,0)</f>
        <v>43166</v>
      </c>
      <c r="F251" s="21" t="s">
        <v>621</v>
      </c>
      <c r="G251" s="22" t="s">
        <v>508</v>
      </c>
      <c r="H251" s="23">
        <v>1.5</v>
      </c>
      <c r="I251" s="23">
        <v>2</v>
      </c>
      <c r="J251" s="64">
        <v>2</v>
      </c>
      <c r="K251" s="23">
        <v>2</v>
      </c>
      <c r="L251" s="23"/>
      <c r="M251" s="23">
        <v>1.25</v>
      </c>
      <c r="N251" s="18">
        <v>2</v>
      </c>
      <c r="O251" s="23">
        <v>2</v>
      </c>
      <c r="P251" s="23">
        <v>2</v>
      </c>
      <c r="Q251" s="64">
        <v>2</v>
      </c>
      <c r="R251" s="23"/>
      <c r="S251" s="23"/>
      <c r="T251" s="23">
        <v>2</v>
      </c>
      <c r="U251" s="70">
        <v>1</v>
      </c>
      <c r="V251" s="23">
        <v>2</v>
      </c>
      <c r="W251" s="65">
        <v>2</v>
      </c>
      <c r="X251" s="64"/>
      <c r="Y251" s="23">
        <v>2</v>
      </c>
      <c r="Z251" s="23"/>
      <c r="AA251" s="23">
        <v>2</v>
      </c>
      <c r="AB251" s="18">
        <v>2</v>
      </c>
      <c r="AC251" s="23">
        <v>2</v>
      </c>
      <c r="AD251" s="23">
        <v>2</v>
      </c>
      <c r="AE251" s="64"/>
      <c r="AF251" s="23">
        <v>2</v>
      </c>
      <c r="AG251" s="23"/>
      <c r="AH251" s="23">
        <v>2</v>
      </c>
      <c r="AI251" s="18">
        <v>2</v>
      </c>
      <c r="AJ251" s="65">
        <v>2</v>
      </c>
      <c r="AK251" s="65"/>
      <c r="AL251" s="65"/>
      <c r="AM251" s="13">
        <f t="shared" si="3"/>
        <v>41.75</v>
      </c>
      <c r="AN251" s="33">
        <v>0</v>
      </c>
      <c r="AO251" s="14">
        <v>0</v>
      </c>
      <c r="AP251" s="60"/>
      <c r="AQ251" s="60"/>
      <c r="AR251" s="60"/>
      <c r="AS251" s="58"/>
    </row>
    <row r="252" spans="1:45" ht="15.75">
      <c r="A252" s="73"/>
      <c r="B252" s="40"/>
      <c r="C252" s="24"/>
      <c r="D252" s="24"/>
      <c r="E252" s="32"/>
      <c r="F252" s="24"/>
      <c r="G252" s="24"/>
      <c r="H252" s="23"/>
      <c r="I252" s="23"/>
      <c r="J252" s="64"/>
      <c r="K252" s="23"/>
      <c r="L252" s="23"/>
      <c r="M252" s="23"/>
      <c r="N252" s="18"/>
      <c r="O252" s="23"/>
      <c r="P252" s="23"/>
      <c r="Q252" s="64"/>
      <c r="R252" s="23"/>
      <c r="S252" s="23"/>
      <c r="T252" s="23"/>
      <c r="U252" s="70"/>
      <c r="V252" s="23"/>
      <c r="W252" s="65"/>
      <c r="X252" s="64"/>
      <c r="Y252" s="23"/>
      <c r="Z252" s="23"/>
      <c r="AA252" s="23"/>
      <c r="AB252" s="18"/>
      <c r="AC252" s="23"/>
      <c r="AD252" s="23"/>
      <c r="AE252" s="64"/>
      <c r="AF252" s="23"/>
      <c r="AG252" s="23"/>
      <c r="AH252" s="23"/>
      <c r="AI252" s="18"/>
      <c r="AJ252" s="65"/>
      <c r="AK252" s="65"/>
      <c r="AL252" s="65"/>
      <c r="AM252" s="16">
        <f t="shared" si="3"/>
        <v>0</v>
      </c>
      <c r="AN252" s="33">
        <v>0</v>
      </c>
      <c r="AO252" s="14">
        <v>0</v>
      </c>
      <c r="AP252" s="58"/>
      <c r="AQ252" s="57"/>
      <c r="AR252" s="58"/>
      <c r="AS252" s="58"/>
    </row>
    <row r="253" spans="1:45" ht="15.75">
      <c r="A253" s="72">
        <v>125</v>
      </c>
      <c r="B253" s="40" t="s">
        <v>456</v>
      </c>
      <c r="C253" s="21" t="s">
        <v>36</v>
      </c>
      <c r="D253" s="21" t="s">
        <v>37</v>
      </c>
      <c r="E253" s="32" t="str">
        <f>VLOOKUP(B253,[1]Sheet1!$B$5:$I$226,7,0)</f>
        <v>2018/03/20</v>
      </c>
      <c r="F253" s="21" t="s">
        <v>417</v>
      </c>
      <c r="G253" s="22" t="s">
        <v>509</v>
      </c>
      <c r="H253" s="23"/>
      <c r="I253" s="23">
        <v>1.5</v>
      </c>
      <c r="J253" s="64"/>
      <c r="K253" s="23">
        <v>1.5</v>
      </c>
      <c r="L253" s="23">
        <v>1.5</v>
      </c>
      <c r="M253" s="23"/>
      <c r="N253" s="18">
        <v>2</v>
      </c>
      <c r="O253" s="23">
        <v>2</v>
      </c>
      <c r="P253" s="23">
        <v>2</v>
      </c>
      <c r="Q253" s="64"/>
      <c r="R253" s="23"/>
      <c r="S253" s="23">
        <v>2</v>
      </c>
      <c r="T253" s="23"/>
      <c r="U253" s="70">
        <v>2</v>
      </c>
      <c r="V253" s="23">
        <v>1.75</v>
      </c>
      <c r="W253" s="65">
        <v>2</v>
      </c>
      <c r="X253" s="64"/>
      <c r="Y253" s="23">
        <v>2</v>
      </c>
      <c r="Z253" s="23">
        <v>2</v>
      </c>
      <c r="AA253" s="23">
        <v>1</v>
      </c>
      <c r="AB253" s="18"/>
      <c r="AC253" s="23">
        <v>2</v>
      </c>
      <c r="AD253" s="23">
        <v>2</v>
      </c>
      <c r="AE253" s="64"/>
      <c r="AF253" s="23">
        <v>2</v>
      </c>
      <c r="AG253" s="23">
        <v>2</v>
      </c>
      <c r="AH253" s="23">
        <v>2</v>
      </c>
      <c r="AI253" s="18">
        <v>1</v>
      </c>
      <c r="AJ253" s="65">
        <v>1</v>
      </c>
      <c r="AK253" s="65"/>
      <c r="AL253" s="65"/>
      <c r="AM253" s="13">
        <f t="shared" si="3"/>
        <v>35.25</v>
      </c>
      <c r="AN253" s="33">
        <v>0</v>
      </c>
      <c r="AO253" s="14">
        <v>0</v>
      </c>
      <c r="AP253" s="60"/>
      <c r="AQ253" s="60"/>
      <c r="AR253" s="60"/>
      <c r="AS253" s="58"/>
    </row>
    <row r="254" spans="1:45" ht="15.75">
      <c r="A254" s="73"/>
      <c r="B254" s="40"/>
      <c r="C254" s="24"/>
      <c r="D254" s="24"/>
      <c r="E254" s="32"/>
      <c r="F254" s="24"/>
      <c r="G254" s="24"/>
      <c r="H254" s="23"/>
      <c r="I254" s="23"/>
      <c r="J254" s="64"/>
      <c r="K254" s="23"/>
      <c r="L254" s="23"/>
      <c r="M254" s="23"/>
      <c r="N254" s="18"/>
      <c r="O254" s="23"/>
      <c r="P254" s="23"/>
      <c r="Q254" s="64"/>
      <c r="R254" s="23"/>
      <c r="S254" s="23"/>
      <c r="T254" s="23"/>
      <c r="U254" s="70"/>
      <c r="V254" s="23"/>
      <c r="W254" s="65"/>
      <c r="X254" s="64"/>
      <c r="Y254" s="23"/>
      <c r="Z254" s="23"/>
      <c r="AA254" s="23"/>
      <c r="AB254" s="18"/>
      <c r="AC254" s="23"/>
      <c r="AD254" s="23"/>
      <c r="AE254" s="64"/>
      <c r="AF254" s="23"/>
      <c r="AG254" s="23"/>
      <c r="AH254" s="23"/>
      <c r="AI254" s="18"/>
      <c r="AJ254" s="65"/>
      <c r="AK254" s="65"/>
      <c r="AL254" s="65"/>
      <c r="AM254" s="16">
        <f t="shared" si="3"/>
        <v>0</v>
      </c>
      <c r="AN254" s="33">
        <v>0</v>
      </c>
      <c r="AO254" s="14">
        <v>0</v>
      </c>
      <c r="AP254" s="58"/>
      <c r="AQ254" s="57"/>
      <c r="AR254" s="58"/>
      <c r="AS254" s="58"/>
    </row>
    <row r="255" spans="1:45" ht="15.75">
      <c r="A255" s="72">
        <v>126</v>
      </c>
      <c r="B255" s="40" t="s">
        <v>457</v>
      </c>
      <c r="C255" s="21" t="s">
        <v>36</v>
      </c>
      <c r="D255" s="21" t="s">
        <v>37</v>
      </c>
      <c r="E255" s="32">
        <f>VLOOKUP(B255,[1]Sheet1!$B$5:$I$226,7,0)</f>
        <v>43255</v>
      </c>
      <c r="F255" s="21" t="s">
        <v>229</v>
      </c>
      <c r="G255" s="22" t="s">
        <v>227</v>
      </c>
      <c r="H255" s="23">
        <v>1.5</v>
      </c>
      <c r="I255" s="23">
        <v>2</v>
      </c>
      <c r="J255" s="64">
        <v>2</v>
      </c>
      <c r="K255" s="23">
        <v>2</v>
      </c>
      <c r="L255" s="23">
        <v>2</v>
      </c>
      <c r="M255" s="23"/>
      <c r="N255" s="18"/>
      <c r="O255" s="23">
        <v>1.75</v>
      </c>
      <c r="P255" s="23">
        <v>2</v>
      </c>
      <c r="Q255" s="64">
        <v>2</v>
      </c>
      <c r="R255" s="23">
        <v>2</v>
      </c>
      <c r="S255" s="23">
        <v>2</v>
      </c>
      <c r="T255" s="23"/>
      <c r="U255" s="70"/>
      <c r="V255" s="23">
        <v>2</v>
      </c>
      <c r="W255" s="65">
        <v>2</v>
      </c>
      <c r="X255" s="64"/>
      <c r="Y255" s="23">
        <v>2</v>
      </c>
      <c r="Z255" s="23">
        <v>1.5</v>
      </c>
      <c r="AA255" s="23"/>
      <c r="AB255" s="18"/>
      <c r="AC255" s="23">
        <v>2</v>
      </c>
      <c r="AD255" s="23">
        <v>0.5</v>
      </c>
      <c r="AE255" s="64"/>
      <c r="AF255" s="23">
        <v>2</v>
      </c>
      <c r="AG255" s="23"/>
      <c r="AH255" s="23">
        <v>1.5</v>
      </c>
      <c r="AI255" s="18"/>
      <c r="AJ255" s="65">
        <v>2</v>
      </c>
      <c r="AK255" s="65"/>
      <c r="AL255" s="65"/>
      <c r="AM255" s="13">
        <f t="shared" si="3"/>
        <v>34.75</v>
      </c>
      <c r="AN255" s="33">
        <v>0</v>
      </c>
      <c r="AO255" s="14">
        <v>0</v>
      </c>
      <c r="AP255" s="60"/>
      <c r="AQ255" s="60"/>
      <c r="AR255" s="60"/>
      <c r="AS255" s="58"/>
    </row>
    <row r="256" spans="1:45" ht="15.75">
      <c r="A256" s="73"/>
      <c r="B256" s="40"/>
      <c r="C256" s="24"/>
      <c r="D256" s="24"/>
      <c r="E256" s="32"/>
      <c r="F256" s="24"/>
      <c r="G256" s="24"/>
      <c r="H256" s="23"/>
      <c r="I256" s="23"/>
      <c r="J256" s="64"/>
      <c r="K256" s="23"/>
      <c r="L256" s="23"/>
      <c r="M256" s="23"/>
      <c r="N256" s="18"/>
      <c r="O256" s="23"/>
      <c r="P256" s="23"/>
      <c r="Q256" s="64"/>
      <c r="R256" s="23"/>
      <c r="S256" s="23"/>
      <c r="T256" s="23"/>
      <c r="U256" s="70"/>
      <c r="V256" s="23"/>
      <c r="W256" s="65"/>
      <c r="X256" s="64"/>
      <c r="Y256" s="23"/>
      <c r="Z256" s="23"/>
      <c r="AA256" s="23"/>
      <c r="AB256" s="18"/>
      <c r="AC256" s="23"/>
      <c r="AD256" s="23"/>
      <c r="AE256" s="64"/>
      <c r="AF256" s="23"/>
      <c r="AG256" s="23"/>
      <c r="AH256" s="23"/>
      <c r="AI256" s="18"/>
      <c r="AJ256" s="65"/>
      <c r="AK256" s="65"/>
      <c r="AL256" s="65"/>
      <c r="AM256" s="16">
        <f t="shared" si="3"/>
        <v>0</v>
      </c>
      <c r="AN256" s="33">
        <v>0</v>
      </c>
      <c r="AO256" s="14">
        <v>0</v>
      </c>
      <c r="AP256" s="58"/>
      <c r="AQ256" s="57"/>
      <c r="AR256" s="58"/>
      <c r="AS256" s="58"/>
    </row>
    <row r="257" spans="1:45" ht="15.75">
      <c r="A257" s="72">
        <v>127</v>
      </c>
      <c r="B257" s="40" t="s">
        <v>458</v>
      </c>
      <c r="C257" s="21" t="s">
        <v>36</v>
      </c>
      <c r="D257" s="21" t="s">
        <v>37</v>
      </c>
      <c r="E257" s="32">
        <f>VLOOKUP(B257,[1]Sheet1!$B$5:$I$226,7,0)</f>
        <v>43255</v>
      </c>
      <c r="F257" s="21" t="s">
        <v>418</v>
      </c>
      <c r="G257" s="22" t="s">
        <v>510</v>
      </c>
      <c r="H257" s="23">
        <v>0.25</v>
      </c>
      <c r="I257" s="23"/>
      <c r="J257" s="64">
        <v>0.25</v>
      </c>
      <c r="K257" s="23"/>
      <c r="L257" s="23"/>
      <c r="M257" s="23">
        <v>0.25</v>
      </c>
      <c r="N257" s="18">
        <v>0.25</v>
      </c>
      <c r="O257" s="23">
        <v>0.25</v>
      </c>
      <c r="P257" s="23">
        <v>0.25</v>
      </c>
      <c r="Q257" s="64">
        <v>0.25</v>
      </c>
      <c r="R257" s="23"/>
      <c r="S257" s="23">
        <v>0.25</v>
      </c>
      <c r="T257" s="23">
        <v>0.25</v>
      </c>
      <c r="U257" s="70"/>
      <c r="V257" s="23"/>
      <c r="W257" s="65">
        <v>0.25</v>
      </c>
      <c r="X257" s="64">
        <v>0.25</v>
      </c>
      <c r="Y257" s="23"/>
      <c r="Z257" s="23">
        <v>0.25</v>
      </c>
      <c r="AA257" s="23">
        <v>0.25</v>
      </c>
      <c r="AB257" s="18">
        <v>0.25</v>
      </c>
      <c r="AC257" s="23">
        <v>0.25</v>
      </c>
      <c r="AD257" s="23">
        <v>0.25</v>
      </c>
      <c r="AE257" s="64"/>
      <c r="AF257" s="23"/>
      <c r="AG257" s="23">
        <v>0.25</v>
      </c>
      <c r="AH257" s="23">
        <v>0.25</v>
      </c>
      <c r="AI257" s="18">
        <v>0.25</v>
      </c>
      <c r="AJ257" s="65">
        <v>0.25</v>
      </c>
      <c r="AK257" s="65"/>
      <c r="AL257" s="65"/>
      <c r="AM257" s="13">
        <f t="shared" si="3"/>
        <v>5</v>
      </c>
      <c r="AN257" s="33">
        <v>0</v>
      </c>
      <c r="AO257" s="14">
        <v>0</v>
      </c>
      <c r="AP257" s="60"/>
      <c r="AQ257" s="60"/>
      <c r="AR257" s="60"/>
      <c r="AS257" s="58"/>
    </row>
    <row r="258" spans="1:45" ht="15.75">
      <c r="A258" s="73"/>
      <c r="B258" s="40"/>
      <c r="C258" s="24"/>
      <c r="D258" s="24"/>
      <c r="E258" s="32"/>
      <c r="F258" s="24"/>
      <c r="G258" s="24"/>
      <c r="H258" s="23">
        <v>1.75</v>
      </c>
      <c r="I258" s="23">
        <v>1.5</v>
      </c>
      <c r="J258" s="64">
        <v>1.75</v>
      </c>
      <c r="K258" s="23"/>
      <c r="L258" s="23"/>
      <c r="M258" s="23">
        <v>1.75</v>
      </c>
      <c r="N258" s="18">
        <v>1.75</v>
      </c>
      <c r="O258" s="23">
        <v>1.75</v>
      </c>
      <c r="P258" s="23">
        <v>1.75</v>
      </c>
      <c r="Q258" s="64">
        <v>1.75</v>
      </c>
      <c r="R258" s="23"/>
      <c r="S258" s="23">
        <v>1.75</v>
      </c>
      <c r="T258" s="23">
        <v>1.75</v>
      </c>
      <c r="U258" s="70">
        <v>1.5</v>
      </c>
      <c r="V258" s="23">
        <v>1.75</v>
      </c>
      <c r="W258" s="65">
        <v>1.75</v>
      </c>
      <c r="X258" s="64">
        <v>1.75</v>
      </c>
      <c r="Y258" s="23"/>
      <c r="Z258" s="23">
        <v>1.75</v>
      </c>
      <c r="AA258" s="23">
        <v>1.75</v>
      </c>
      <c r="AB258" s="18">
        <v>1.75</v>
      </c>
      <c r="AC258" s="23">
        <v>1.75</v>
      </c>
      <c r="AD258" s="23">
        <v>1.75</v>
      </c>
      <c r="AE258" s="64"/>
      <c r="AF258" s="23"/>
      <c r="AG258" s="23">
        <v>1.75</v>
      </c>
      <c r="AH258" s="23">
        <v>1.75</v>
      </c>
      <c r="AI258" s="18">
        <v>1.75</v>
      </c>
      <c r="AJ258" s="65">
        <v>1.75</v>
      </c>
      <c r="AK258" s="65"/>
      <c r="AL258" s="65"/>
      <c r="AM258" s="16">
        <f t="shared" si="3"/>
        <v>39.75</v>
      </c>
      <c r="AN258" s="33">
        <v>0</v>
      </c>
      <c r="AO258" s="14">
        <v>0</v>
      </c>
      <c r="AP258" s="58"/>
      <c r="AQ258" s="57"/>
      <c r="AR258" s="58"/>
      <c r="AS258" s="58"/>
    </row>
    <row r="259" spans="1:45" ht="15.75">
      <c r="A259" s="72">
        <v>128</v>
      </c>
      <c r="B259" s="40" t="s">
        <v>459</v>
      </c>
      <c r="C259" s="21" t="s">
        <v>36</v>
      </c>
      <c r="D259" s="21" t="s">
        <v>37</v>
      </c>
      <c r="E259" s="32">
        <f>VLOOKUP(B259,[1]Sheet1!$B$5:$I$226,7,0)</f>
        <v>43255</v>
      </c>
      <c r="F259" s="21" t="s">
        <v>419</v>
      </c>
      <c r="G259" s="22" t="s">
        <v>511</v>
      </c>
      <c r="H259" s="23"/>
      <c r="I259" s="23"/>
      <c r="J259" s="64"/>
      <c r="K259" s="23">
        <v>2</v>
      </c>
      <c r="L259" s="23"/>
      <c r="M259" s="23"/>
      <c r="N259" s="18"/>
      <c r="O259" s="23">
        <v>1</v>
      </c>
      <c r="P259" s="23"/>
      <c r="Q259" s="64">
        <v>2</v>
      </c>
      <c r="R259" s="23"/>
      <c r="S259" s="23">
        <v>1</v>
      </c>
      <c r="T259" s="23"/>
      <c r="U259" s="70"/>
      <c r="V259" s="23"/>
      <c r="W259" s="65">
        <v>2</v>
      </c>
      <c r="X259" s="64">
        <v>2</v>
      </c>
      <c r="Y259" s="23">
        <v>2</v>
      </c>
      <c r="Z259" s="23">
        <v>2</v>
      </c>
      <c r="AA259" s="23"/>
      <c r="AB259" s="18"/>
      <c r="AC259" s="23"/>
      <c r="AD259" s="23">
        <v>1.75</v>
      </c>
      <c r="AE259" s="64">
        <v>2</v>
      </c>
      <c r="AF259" s="23">
        <v>2</v>
      </c>
      <c r="AG259" s="23">
        <v>1.75</v>
      </c>
      <c r="AH259" s="23">
        <v>1</v>
      </c>
      <c r="AI259" s="18"/>
      <c r="AJ259" s="65">
        <v>2</v>
      </c>
      <c r="AK259" s="65"/>
      <c r="AL259" s="65"/>
      <c r="AM259" s="13">
        <f t="shared" si="3"/>
        <v>24.5</v>
      </c>
      <c r="AN259" s="33">
        <v>0</v>
      </c>
      <c r="AO259" s="14">
        <v>0</v>
      </c>
      <c r="AP259" s="60"/>
      <c r="AQ259" s="60"/>
      <c r="AR259" s="60"/>
      <c r="AS259" s="58"/>
    </row>
    <row r="260" spans="1:45" ht="15.75">
      <c r="A260" s="73"/>
      <c r="B260" s="40"/>
      <c r="C260" s="24"/>
      <c r="D260" s="24"/>
      <c r="E260" s="32"/>
      <c r="F260" s="24"/>
      <c r="G260" s="24"/>
      <c r="H260" s="23"/>
      <c r="I260" s="23"/>
      <c r="J260" s="64"/>
      <c r="K260" s="23"/>
      <c r="L260" s="23"/>
      <c r="M260" s="23"/>
      <c r="N260" s="18"/>
      <c r="O260" s="23"/>
      <c r="P260" s="23"/>
      <c r="Q260" s="64"/>
      <c r="R260" s="23"/>
      <c r="S260" s="23"/>
      <c r="T260" s="23"/>
      <c r="U260" s="70"/>
      <c r="V260" s="23"/>
      <c r="W260" s="65"/>
      <c r="X260" s="64"/>
      <c r="Y260" s="23"/>
      <c r="Z260" s="23"/>
      <c r="AA260" s="23"/>
      <c r="AB260" s="18"/>
      <c r="AC260" s="23"/>
      <c r="AD260" s="23"/>
      <c r="AE260" s="64"/>
      <c r="AF260" s="23"/>
      <c r="AG260" s="23"/>
      <c r="AH260" s="23"/>
      <c r="AI260" s="18"/>
      <c r="AJ260" s="65"/>
      <c r="AK260" s="65"/>
      <c r="AL260" s="65"/>
      <c r="AM260" s="16">
        <f t="shared" si="3"/>
        <v>0</v>
      </c>
      <c r="AN260" s="33">
        <v>0</v>
      </c>
      <c r="AO260" s="14">
        <v>0</v>
      </c>
      <c r="AP260" s="58"/>
      <c r="AQ260" s="57"/>
      <c r="AR260" s="58"/>
      <c r="AS260" s="58"/>
    </row>
    <row r="261" spans="1:45" ht="15.75">
      <c r="A261" s="72">
        <v>129</v>
      </c>
      <c r="B261" s="40" t="s">
        <v>460</v>
      </c>
      <c r="C261" s="21" t="s">
        <v>36</v>
      </c>
      <c r="D261" s="21" t="s">
        <v>37</v>
      </c>
      <c r="E261" s="32">
        <f>VLOOKUP(B261,[1]Sheet1!$B$5:$I$226,7,0)</f>
        <v>43255</v>
      </c>
      <c r="F261" s="21" t="s">
        <v>420</v>
      </c>
      <c r="G261" s="22" t="s">
        <v>512</v>
      </c>
      <c r="H261" s="23"/>
      <c r="I261" s="23"/>
      <c r="J261" s="64"/>
      <c r="K261" s="23"/>
      <c r="L261" s="23"/>
      <c r="M261" s="23"/>
      <c r="N261" s="18"/>
      <c r="O261" s="23"/>
      <c r="P261" s="23"/>
      <c r="Q261" s="64"/>
      <c r="R261" s="23"/>
      <c r="S261" s="23"/>
      <c r="T261" s="23"/>
      <c r="U261" s="70"/>
      <c r="V261" s="23"/>
      <c r="W261" s="65"/>
      <c r="X261" s="64"/>
      <c r="Y261" s="23"/>
      <c r="Z261" s="23"/>
      <c r="AA261" s="23"/>
      <c r="AB261" s="18"/>
      <c r="AC261" s="23">
        <v>0.5</v>
      </c>
      <c r="AD261" s="23"/>
      <c r="AE261" s="64"/>
      <c r="AF261" s="23"/>
      <c r="AG261" s="23"/>
      <c r="AH261" s="23"/>
      <c r="AI261" s="18"/>
      <c r="AJ261" s="65"/>
      <c r="AK261" s="65"/>
      <c r="AL261" s="65"/>
      <c r="AM261" s="13">
        <f t="shared" ref="AM261:AM322" si="4">+SUM(H261:AL261)-AN261-AO261</f>
        <v>0.5</v>
      </c>
      <c r="AN261" s="33">
        <v>0</v>
      </c>
      <c r="AO261" s="14">
        <v>0</v>
      </c>
      <c r="AP261" s="60"/>
      <c r="AQ261" s="60"/>
      <c r="AR261" s="60"/>
      <c r="AS261" s="58"/>
    </row>
    <row r="262" spans="1:45" ht="15.75">
      <c r="A262" s="73"/>
      <c r="B262" s="21"/>
      <c r="C262" s="24"/>
      <c r="D262" s="24"/>
      <c r="E262" s="32"/>
      <c r="F262" s="24"/>
      <c r="G262" s="24"/>
      <c r="H262" s="23"/>
      <c r="I262" s="23"/>
      <c r="J262" s="64"/>
      <c r="K262" s="23"/>
      <c r="L262" s="23"/>
      <c r="M262" s="23"/>
      <c r="N262" s="18"/>
      <c r="O262" s="23"/>
      <c r="P262" s="23"/>
      <c r="Q262" s="64"/>
      <c r="R262" s="23"/>
      <c r="S262" s="23"/>
      <c r="T262" s="23"/>
      <c r="U262" s="70"/>
      <c r="V262" s="23"/>
      <c r="W262" s="65"/>
      <c r="X262" s="64"/>
      <c r="Y262" s="23"/>
      <c r="Z262" s="23"/>
      <c r="AA262" s="23"/>
      <c r="AB262" s="18"/>
      <c r="AC262" s="23"/>
      <c r="AD262" s="23"/>
      <c r="AE262" s="64"/>
      <c r="AF262" s="23"/>
      <c r="AG262" s="23"/>
      <c r="AH262" s="23"/>
      <c r="AI262" s="18"/>
      <c r="AJ262" s="65"/>
      <c r="AK262" s="65"/>
      <c r="AL262" s="65"/>
      <c r="AM262" s="16">
        <f t="shared" si="4"/>
        <v>0</v>
      </c>
      <c r="AN262" s="33">
        <v>0</v>
      </c>
      <c r="AO262" s="14">
        <v>0</v>
      </c>
      <c r="AP262" s="58"/>
      <c r="AQ262" s="57"/>
      <c r="AR262" s="58"/>
      <c r="AS262" s="58"/>
    </row>
    <row r="263" spans="1:45" ht="15.75">
      <c r="A263" s="72">
        <v>130</v>
      </c>
      <c r="B263" s="21" t="s">
        <v>461</v>
      </c>
      <c r="C263" s="21" t="s">
        <v>36</v>
      </c>
      <c r="D263" s="21" t="s">
        <v>37</v>
      </c>
      <c r="E263" s="32" t="str">
        <f>VLOOKUP(B263,[1]Sheet1!$B$5:$I$226,7,0)</f>
        <v>2018/03/06</v>
      </c>
      <c r="F263" s="21" t="s">
        <v>421</v>
      </c>
      <c r="G263" s="22" t="s">
        <v>513</v>
      </c>
      <c r="H263" s="23">
        <v>1.5</v>
      </c>
      <c r="I263" s="23">
        <v>2</v>
      </c>
      <c r="J263" s="64">
        <v>2</v>
      </c>
      <c r="K263" s="23">
        <v>2</v>
      </c>
      <c r="L263" s="23"/>
      <c r="M263" s="23">
        <v>2</v>
      </c>
      <c r="N263" s="18">
        <v>2</v>
      </c>
      <c r="O263" s="23">
        <v>2</v>
      </c>
      <c r="P263" s="23">
        <v>2</v>
      </c>
      <c r="Q263" s="64">
        <v>2</v>
      </c>
      <c r="R263" s="23">
        <v>2</v>
      </c>
      <c r="S263" s="23"/>
      <c r="T263" s="23">
        <v>2</v>
      </c>
      <c r="U263" s="70">
        <v>1</v>
      </c>
      <c r="V263" s="23">
        <v>2</v>
      </c>
      <c r="W263" s="65">
        <v>2</v>
      </c>
      <c r="X263" s="64">
        <v>2</v>
      </c>
      <c r="Y263" s="23">
        <v>2</v>
      </c>
      <c r="Z263" s="23"/>
      <c r="AA263" s="23">
        <v>2</v>
      </c>
      <c r="AB263" s="18">
        <v>2</v>
      </c>
      <c r="AC263" s="23">
        <v>2</v>
      </c>
      <c r="AD263" s="23">
        <v>2</v>
      </c>
      <c r="AE263" s="64"/>
      <c r="AF263" s="23">
        <v>2</v>
      </c>
      <c r="AG263" s="23"/>
      <c r="AH263" s="23">
        <v>2</v>
      </c>
      <c r="AI263" s="18"/>
      <c r="AJ263" s="65">
        <v>2</v>
      </c>
      <c r="AK263" s="65"/>
      <c r="AL263" s="65"/>
      <c r="AM263" s="13">
        <f t="shared" si="4"/>
        <v>44.5</v>
      </c>
      <c r="AN263" s="33">
        <v>0</v>
      </c>
      <c r="AO263" s="14">
        <v>0</v>
      </c>
      <c r="AP263" s="60"/>
      <c r="AQ263" s="60"/>
      <c r="AR263" s="60"/>
      <c r="AS263" s="58"/>
    </row>
    <row r="264" spans="1:45" ht="15.75">
      <c r="A264" s="73"/>
      <c r="B264" s="21"/>
      <c r="C264" s="24"/>
      <c r="D264" s="24"/>
      <c r="E264" s="32"/>
      <c r="F264" s="24"/>
      <c r="G264" s="24"/>
      <c r="H264" s="23"/>
      <c r="I264" s="23"/>
      <c r="J264" s="64"/>
      <c r="K264" s="23"/>
      <c r="L264" s="23"/>
      <c r="M264" s="23"/>
      <c r="N264" s="18"/>
      <c r="O264" s="23"/>
      <c r="P264" s="23"/>
      <c r="Q264" s="64"/>
      <c r="R264" s="23"/>
      <c r="S264" s="23"/>
      <c r="T264" s="23"/>
      <c r="U264" s="70"/>
      <c r="V264" s="23"/>
      <c r="W264" s="65"/>
      <c r="X264" s="64"/>
      <c r="Y264" s="23"/>
      <c r="Z264" s="23"/>
      <c r="AA264" s="23"/>
      <c r="AB264" s="18"/>
      <c r="AC264" s="23"/>
      <c r="AD264" s="23"/>
      <c r="AE264" s="64"/>
      <c r="AF264" s="23"/>
      <c r="AG264" s="23"/>
      <c r="AH264" s="23"/>
      <c r="AI264" s="18"/>
      <c r="AJ264" s="65"/>
      <c r="AK264" s="65"/>
      <c r="AL264" s="65"/>
      <c r="AM264" s="16">
        <f t="shared" si="4"/>
        <v>0</v>
      </c>
      <c r="AN264" s="33">
        <v>0</v>
      </c>
      <c r="AO264" s="14">
        <v>0</v>
      </c>
      <c r="AP264" s="58"/>
      <c r="AQ264" s="57"/>
      <c r="AR264" s="58"/>
      <c r="AS264" s="58"/>
    </row>
    <row r="265" spans="1:45" ht="15.75">
      <c r="A265" s="72">
        <v>131</v>
      </c>
      <c r="B265" s="21" t="s">
        <v>462</v>
      </c>
      <c r="C265" s="21" t="s">
        <v>36</v>
      </c>
      <c r="D265" s="21" t="s">
        <v>37</v>
      </c>
      <c r="E265" s="32">
        <f>VLOOKUP(B265,[1]Sheet1!$B$5:$I$226,7,0)</f>
        <v>43451</v>
      </c>
      <c r="F265" s="21" t="s">
        <v>422</v>
      </c>
      <c r="G265" s="22" t="s">
        <v>514</v>
      </c>
      <c r="H265" s="23"/>
      <c r="I265" s="23"/>
      <c r="J265" s="64"/>
      <c r="K265" s="23"/>
      <c r="L265" s="23">
        <v>1.25</v>
      </c>
      <c r="M265" s="23">
        <v>1</v>
      </c>
      <c r="N265" s="18"/>
      <c r="O265" s="23"/>
      <c r="P265" s="23"/>
      <c r="Q265" s="64"/>
      <c r="R265" s="23"/>
      <c r="S265" s="23">
        <v>1.75</v>
      </c>
      <c r="T265" s="23"/>
      <c r="U265" s="70"/>
      <c r="V265" s="23"/>
      <c r="W265" s="65"/>
      <c r="X265" s="64">
        <v>1</v>
      </c>
      <c r="Y265" s="23"/>
      <c r="Z265" s="23"/>
      <c r="AA265" s="23">
        <v>1.25</v>
      </c>
      <c r="AB265" s="18"/>
      <c r="AC265" s="23">
        <v>1.25</v>
      </c>
      <c r="AD265" s="23"/>
      <c r="AE265" s="64">
        <v>1.25</v>
      </c>
      <c r="AF265" s="23"/>
      <c r="AG265" s="23"/>
      <c r="AH265" s="23"/>
      <c r="AI265" s="18"/>
      <c r="AJ265" s="65">
        <v>0.5</v>
      </c>
      <c r="AK265" s="65"/>
      <c r="AL265" s="65"/>
      <c r="AM265" s="13">
        <f t="shared" si="4"/>
        <v>9.25</v>
      </c>
      <c r="AN265" s="33">
        <v>0</v>
      </c>
      <c r="AO265" s="14">
        <v>0</v>
      </c>
      <c r="AP265" s="60"/>
      <c r="AQ265" s="60"/>
      <c r="AR265" s="60"/>
      <c r="AS265" s="58"/>
    </row>
    <row r="266" spans="1:45" ht="15.75">
      <c r="A266" s="73"/>
      <c r="B266" s="21"/>
      <c r="C266" s="24"/>
      <c r="D266" s="24"/>
      <c r="E266" s="32"/>
      <c r="F266" s="24"/>
      <c r="G266" s="24"/>
      <c r="H266" s="23"/>
      <c r="I266" s="23"/>
      <c r="J266" s="64"/>
      <c r="K266" s="23"/>
      <c r="L266" s="23"/>
      <c r="M266" s="23"/>
      <c r="N266" s="18"/>
      <c r="O266" s="23"/>
      <c r="P266" s="23"/>
      <c r="Q266" s="64"/>
      <c r="R266" s="23"/>
      <c r="S266" s="23"/>
      <c r="T266" s="23"/>
      <c r="U266" s="70"/>
      <c r="V266" s="23"/>
      <c r="W266" s="65"/>
      <c r="X266" s="64"/>
      <c r="Y266" s="23"/>
      <c r="Z266" s="23"/>
      <c r="AA266" s="23"/>
      <c r="AB266" s="18"/>
      <c r="AC266" s="23"/>
      <c r="AD266" s="23"/>
      <c r="AE266" s="64"/>
      <c r="AF266" s="23"/>
      <c r="AG266" s="23"/>
      <c r="AH266" s="23"/>
      <c r="AI266" s="18"/>
      <c r="AJ266" s="65"/>
      <c r="AK266" s="65"/>
      <c r="AL266" s="65"/>
      <c r="AM266" s="16">
        <f t="shared" si="4"/>
        <v>0</v>
      </c>
      <c r="AN266" s="33">
        <v>0</v>
      </c>
      <c r="AO266" s="14">
        <v>0</v>
      </c>
      <c r="AP266" s="58"/>
      <c r="AQ266" s="57"/>
      <c r="AR266" s="58"/>
      <c r="AS266" s="58"/>
    </row>
    <row r="267" spans="1:45" ht="15.75">
      <c r="A267" s="72">
        <v>132</v>
      </c>
      <c r="B267" s="21" t="s">
        <v>463</v>
      </c>
      <c r="C267" s="21" t="s">
        <v>36</v>
      </c>
      <c r="D267" s="21" t="s">
        <v>37</v>
      </c>
      <c r="E267" s="32" t="str">
        <f>VLOOKUP(B267,[1]Sheet1!$B$5:$I$226,7,0)</f>
        <v>2018/10/19</v>
      </c>
      <c r="F267" s="21" t="s">
        <v>423</v>
      </c>
      <c r="G267" s="22" t="s">
        <v>515</v>
      </c>
      <c r="H267" s="23"/>
      <c r="I267" s="23">
        <v>0.25</v>
      </c>
      <c r="J267" s="64">
        <v>0.25</v>
      </c>
      <c r="K267" s="23">
        <v>0.25</v>
      </c>
      <c r="L267" s="23">
        <v>0.25</v>
      </c>
      <c r="M267" s="23">
        <v>0.25</v>
      </c>
      <c r="N267" s="18"/>
      <c r="O267" s="23">
        <v>0.25</v>
      </c>
      <c r="P267" s="23">
        <v>0.25</v>
      </c>
      <c r="Q267" s="64">
        <v>0.25</v>
      </c>
      <c r="R267" s="23">
        <v>0.25</v>
      </c>
      <c r="S267" s="23">
        <v>0.25</v>
      </c>
      <c r="T267" s="23">
        <v>0.25</v>
      </c>
      <c r="U267" s="70"/>
      <c r="V267" s="23">
        <v>0.25</v>
      </c>
      <c r="W267" s="65">
        <v>0.25</v>
      </c>
      <c r="X267" s="64">
        <v>0.25</v>
      </c>
      <c r="Y267" s="23">
        <v>0.25</v>
      </c>
      <c r="Z267" s="23">
        <v>0.25</v>
      </c>
      <c r="AA267" s="23"/>
      <c r="AB267" s="18"/>
      <c r="AC267" s="23">
        <v>0.25</v>
      </c>
      <c r="AD267" s="23">
        <v>0.25</v>
      </c>
      <c r="AE267" s="64"/>
      <c r="AF267" s="23">
        <v>0.25</v>
      </c>
      <c r="AG267" s="23">
        <v>0.25</v>
      </c>
      <c r="AH267" s="23"/>
      <c r="AI267" s="18"/>
      <c r="AJ267" s="65">
        <v>0.25</v>
      </c>
      <c r="AK267" s="65"/>
      <c r="AL267" s="65"/>
      <c r="AM267" s="13">
        <f t="shared" si="4"/>
        <v>5.25</v>
      </c>
      <c r="AN267" s="33">
        <v>0</v>
      </c>
      <c r="AO267" s="14">
        <v>0</v>
      </c>
      <c r="AP267" s="60"/>
      <c r="AQ267" s="60"/>
      <c r="AR267" s="60"/>
      <c r="AS267" s="58"/>
    </row>
    <row r="268" spans="1:45" ht="15.75">
      <c r="A268" s="73"/>
      <c r="B268" s="21"/>
      <c r="C268" s="24"/>
      <c r="D268" s="24"/>
      <c r="E268" s="32"/>
      <c r="F268" s="24"/>
      <c r="G268" s="24"/>
      <c r="H268" s="23"/>
      <c r="I268" s="23">
        <v>1.75</v>
      </c>
      <c r="J268" s="64">
        <v>1.75</v>
      </c>
      <c r="K268" s="23">
        <v>1.75</v>
      </c>
      <c r="L268" s="23">
        <v>1.75</v>
      </c>
      <c r="M268" s="23">
        <v>1.75</v>
      </c>
      <c r="N268" s="18"/>
      <c r="O268" s="23">
        <v>1.75</v>
      </c>
      <c r="P268" s="23">
        <v>1.75</v>
      </c>
      <c r="Q268" s="64">
        <v>1.75</v>
      </c>
      <c r="R268" s="23">
        <v>1.75</v>
      </c>
      <c r="S268" s="23">
        <v>1.75</v>
      </c>
      <c r="T268" s="23">
        <v>1.75</v>
      </c>
      <c r="U268" s="70"/>
      <c r="V268" s="23">
        <v>1.75</v>
      </c>
      <c r="W268" s="65">
        <v>1.75</v>
      </c>
      <c r="X268" s="64">
        <v>1.75</v>
      </c>
      <c r="Y268" s="23">
        <v>1.75</v>
      </c>
      <c r="Z268" s="23">
        <v>1.75</v>
      </c>
      <c r="AA268" s="23">
        <v>1</v>
      </c>
      <c r="AB268" s="18"/>
      <c r="AC268" s="23">
        <v>1.75</v>
      </c>
      <c r="AD268" s="23">
        <v>1.75</v>
      </c>
      <c r="AE268" s="64"/>
      <c r="AF268" s="23">
        <v>1.75</v>
      </c>
      <c r="AG268" s="23">
        <v>1.75</v>
      </c>
      <c r="AH268" s="23">
        <v>1.5</v>
      </c>
      <c r="AI268" s="18"/>
      <c r="AJ268" s="65">
        <v>1.75</v>
      </c>
      <c r="AK268" s="65"/>
      <c r="AL268" s="65"/>
      <c r="AM268" s="16">
        <f t="shared" si="4"/>
        <v>39.25</v>
      </c>
      <c r="AN268" s="33">
        <v>0</v>
      </c>
      <c r="AO268" s="14">
        <v>0</v>
      </c>
      <c r="AP268" s="58"/>
      <c r="AQ268" s="57"/>
      <c r="AR268" s="58"/>
      <c r="AS268" s="58"/>
    </row>
    <row r="269" spans="1:45" ht="15.75">
      <c r="A269" s="72">
        <v>133</v>
      </c>
      <c r="B269" s="21" t="s">
        <v>464</v>
      </c>
      <c r="C269" s="21" t="s">
        <v>36</v>
      </c>
      <c r="D269" s="21" t="s">
        <v>37</v>
      </c>
      <c r="E269" s="32" t="str">
        <f>VLOOKUP(B269,[1]Sheet1!$B$5:$I$226,7,0)</f>
        <v>2019/01/22</v>
      </c>
      <c r="F269" s="21" t="s">
        <v>424</v>
      </c>
      <c r="G269" s="22" t="s">
        <v>516</v>
      </c>
      <c r="H269" s="23"/>
      <c r="I269" s="23"/>
      <c r="J269" s="64"/>
      <c r="K269" s="23">
        <v>0.25</v>
      </c>
      <c r="L269" s="23">
        <v>0.25</v>
      </c>
      <c r="M269" s="23">
        <v>0.25</v>
      </c>
      <c r="N269" s="18">
        <v>0.25</v>
      </c>
      <c r="O269" s="23"/>
      <c r="P269" s="23">
        <v>0.25</v>
      </c>
      <c r="Q269" s="64">
        <v>0.25</v>
      </c>
      <c r="R269" s="23">
        <v>0.25</v>
      </c>
      <c r="S269" s="23">
        <v>0.25</v>
      </c>
      <c r="T269" s="23">
        <v>0.25</v>
      </c>
      <c r="U269" s="70"/>
      <c r="V269" s="23"/>
      <c r="W269" s="65">
        <v>0.25</v>
      </c>
      <c r="X269" s="64">
        <v>0.25</v>
      </c>
      <c r="Y269" s="23">
        <v>0.25</v>
      </c>
      <c r="Z269" s="23">
        <v>0.25</v>
      </c>
      <c r="AA269" s="23">
        <v>0.25</v>
      </c>
      <c r="AB269" s="18"/>
      <c r="AC269" s="23"/>
      <c r="AD269" s="23">
        <v>0.25</v>
      </c>
      <c r="AE269" s="64">
        <v>0.25</v>
      </c>
      <c r="AF269" s="23">
        <v>0.25</v>
      </c>
      <c r="AG269" s="23">
        <v>0.25</v>
      </c>
      <c r="AH269" s="23">
        <v>0.25</v>
      </c>
      <c r="AI269" s="18">
        <v>0.25</v>
      </c>
      <c r="AJ269" s="65"/>
      <c r="AK269" s="65"/>
      <c r="AL269" s="65"/>
      <c r="AM269" s="13">
        <f t="shared" si="4"/>
        <v>5</v>
      </c>
      <c r="AN269" s="33">
        <v>0</v>
      </c>
      <c r="AO269" s="14">
        <v>0</v>
      </c>
      <c r="AP269" s="60"/>
      <c r="AQ269" s="60"/>
      <c r="AR269" s="60"/>
      <c r="AS269" s="58"/>
    </row>
    <row r="270" spans="1:45" ht="15.75">
      <c r="A270" s="73"/>
      <c r="B270" s="21"/>
      <c r="C270" s="24"/>
      <c r="D270" s="24"/>
      <c r="E270" s="32"/>
      <c r="F270" s="24"/>
      <c r="G270" s="24"/>
      <c r="H270" s="23"/>
      <c r="I270" s="23">
        <v>1.5</v>
      </c>
      <c r="J270" s="64">
        <v>1.5</v>
      </c>
      <c r="K270" s="23">
        <v>1.75</v>
      </c>
      <c r="L270" s="23">
        <v>1.75</v>
      </c>
      <c r="M270" s="23">
        <v>1.75</v>
      </c>
      <c r="N270" s="18">
        <v>1.75</v>
      </c>
      <c r="O270" s="23"/>
      <c r="P270" s="23">
        <v>1.75</v>
      </c>
      <c r="Q270" s="64">
        <v>1.75</v>
      </c>
      <c r="R270" s="23">
        <v>1.75</v>
      </c>
      <c r="S270" s="23">
        <v>1.75</v>
      </c>
      <c r="T270" s="23">
        <v>1.75</v>
      </c>
      <c r="U270" s="70"/>
      <c r="V270" s="23"/>
      <c r="W270" s="65">
        <v>1.75</v>
      </c>
      <c r="X270" s="64">
        <v>1.75</v>
      </c>
      <c r="Y270" s="23">
        <v>1.75</v>
      </c>
      <c r="Z270" s="23">
        <v>1.75</v>
      </c>
      <c r="AA270" s="23">
        <v>1.75</v>
      </c>
      <c r="AB270" s="18"/>
      <c r="AC270" s="23"/>
      <c r="AD270" s="23">
        <v>1.75</v>
      </c>
      <c r="AE270" s="64">
        <v>1.75</v>
      </c>
      <c r="AF270" s="23">
        <v>1.75</v>
      </c>
      <c r="AG270" s="23">
        <v>1.75</v>
      </c>
      <c r="AH270" s="23">
        <v>1.75</v>
      </c>
      <c r="AI270" s="18">
        <v>1.75</v>
      </c>
      <c r="AJ270" s="65"/>
      <c r="AK270" s="65"/>
      <c r="AL270" s="65"/>
      <c r="AM270" s="16">
        <f t="shared" si="4"/>
        <v>38</v>
      </c>
      <c r="AN270" s="33">
        <v>0</v>
      </c>
      <c r="AO270" s="14">
        <v>0</v>
      </c>
      <c r="AP270" s="58"/>
      <c r="AQ270" s="57"/>
      <c r="AR270" s="58"/>
      <c r="AS270" s="58"/>
    </row>
    <row r="271" spans="1:45" ht="15.75">
      <c r="A271" s="72">
        <v>134</v>
      </c>
      <c r="B271" s="21" t="s">
        <v>465</v>
      </c>
      <c r="C271" s="21" t="s">
        <v>36</v>
      </c>
      <c r="D271" s="21" t="s">
        <v>37</v>
      </c>
      <c r="E271" s="32" t="str">
        <f>VLOOKUP(B271,[1]Sheet1!$B$5:$I$226,7,0)</f>
        <v>2019/03/14</v>
      </c>
      <c r="F271" s="21" t="s">
        <v>425</v>
      </c>
      <c r="G271" s="22" t="s">
        <v>517</v>
      </c>
      <c r="H271" s="23">
        <v>1.5</v>
      </c>
      <c r="I271" s="23">
        <v>1.5</v>
      </c>
      <c r="J271" s="64">
        <v>1.5</v>
      </c>
      <c r="K271" s="23"/>
      <c r="L271" s="23">
        <v>1.5</v>
      </c>
      <c r="M271" s="23">
        <v>2</v>
      </c>
      <c r="N271" s="18">
        <v>2</v>
      </c>
      <c r="O271" s="23">
        <v>2</v>
      </c>
      <c r="P271" s="23">
        <v>2</v>
      </c>
      <c r="Q271" s="64">
        <v>2</v>
      </c>
      <c r="R271" s="23"/>
      <c r="S271" s="23"/>
      <c r="T271" s="23">
        <v>1.5</v>
      </c>
      <c r="U271" s="70">
        <v>2</v>
      </c>
      <c r="V271" s="23">
        <v>2</v>
      </c>
      <c r="W271" s="65">
        <v>2</v>
      </c>
      <c r="X271" s="64">
        <v>2</v>
      </c>
      <c r="Y271" s="23"/>
      <c r="Z271" s="23">
        <v>2</v>
      </c>
      <c r="AA271" s="23">
        <v>2</v>
      </c>
      <c r="AB271" s="18">
        <v>1.5</v>
      </c>
      <c r="AC271" s="23">
        <v>2</v>
      </c>
      <c r="AD271" s="23">
        <v>1.5</v>
      </c>
      <c r="AE271" s="64">
        <v>2</v>
      </c>
      <c r="AF271" s="23"/>
      <c r="AG271" s="23">
        <v>2</v>
      </c>
      <c r="AH271" s="23">
        <v>2</v>
      </c>
      <c r="AI271" s="18">
        <v>1.5</v>
      </c>
      <c r="AJ271" s="65">
        <v>2</v>
      </c>
      <c r="AK271" s="65"/>
      <c r="AL271" s="65"/>
      <c r="AM271" s="13">
        <f t="shared" si="4"/>
        <v>44</v>
      </c>
      <c r="AN271" s="33">
        <v>0</v>
      </c>
      <c r="AO271" s="14">
        <v>0</v>
      </c>
      <c r="AP271" s="60"/>
      <c r="AQ271" s="60"/>
      <c r="AR271" s="60"/>
      <c r="AS271" s="58"/>
    </row>
    <row r="272" spans="1:45" ht="15.75">
      <c r="A272" s="73"/>
      <c r="B272" s="21"/>
      <c r="C272" s="24"/>
      <c r="D272" s="24"/>
      <c r="E272" s="32"/>
      <c r="F272" s="24"/>
      <c r="G272" s="24"/>
      <c r="H272" s="23"/>
      <c r="I272" s="23"/>
      <c r="J272" s="64"/>
      <c r="K272" s="23"/>
      <c r="L272" s="23"/>
      <c r="M272" s="23"/>
      <c r="N272" s="18"/>
      <c r="O272" s="23"/>
      <c r="P272" s="23"/>
      <c r="Q272" s="64"/>
      <c r="R272" s="23"/>
      <c r="S272" s="23"/>
      <c r="T272" s="23"/>
      <c r="U272" s="70"/>
      <c r="V272" s="23"/>
      <c r="W272" s="65"/>
      <c r="X272" s="64"/>
      <c r="Y272" s="23"/>
      <c r="Z272" s="23"/>
      <c r="AA272" s="23"/>
      <c r="AB272" s="18"/>
      <c r="AC272" s="23"/>
      <c r="AD272" s="23"/>
      <c r="AE272" s="64"/>
      <c r="AF272" s="23"/>
      <c r="AG272" s="23"/>
      <c r="AH272" s="23"/>
      <c r="AI272" s="18"/>
      <c r="AJ272" s="65"/>
      <c r="AK272" s="65"/>
      <c r="AL272" s="65"/>
      <c r="AM272" s="16">
        <f t="shared" si="4"/>
        <v>0</v>
      </c>
      <c r="AN272" s="33">
        <v>0</v>
      </c>
      <c r="AO272" s="14">
        <v>0</v>
      </c>
      <c r="AP272" s="58"/>
      <c r="AQ272" s="57"/>
      <c r="AR272" s="58"/>
      <c r="AS272" s="58"/>
    </row>
    <row r="273" spans="1:45" ht="15.75">
      <c r="A273" s="72">
        <v>135</v>
      </c>
      <c r="B273" s="21" t="s">
        <v>466</v>
      </c>
      <c r="C273" s="21" t="s">
        <v>36</v>
      </c>
      <c r="D273" s="21" t="s">
        <v>37</v>
      </c>
      <c r="E273" s="32" t="str">
        <f>VLOOKUP(B273,[1]Sheet1!$B$5:$I$226,7,0)</f>
        <v>2019/03/14</v>
      </c>
      <c r="F273" s="21" t="s">
        <v>426</v>
      </c>
      <c r="G273" s="22" t="s">
        <v>518</v>
      </c>
      <c r="H273" s="23"/>
      <c r="I273" s="23">
        <v>1.5</v>
      </c>
      <c r="J273" s="64">
        <v>1.5</v>
      </c>
      <c r="K273" s="23">
        <v>2</v>
      </c>
      <c r="L273" s="23">
        <v>1.5</v>
      </c>
      <c r="M273" s="23">
        <v>2</v>
      </c>
      <c r="N273" s="18">
        <v>2</v>
      </c>
      <c r="O273" s="23"/>
      <c r="P273" s="23">
        <v>2</v>
      </c>
      <c r="Q273" s="64">
        <v>2</v>
      </c>
      <c r="R273" s="23">
        <v>2</v>
      </c>
      <c r="S273" s="23">
        <v>1</v>
      </c>
      <c r="T273" s="23">
        <v>1.5</v>
      </c>
      <c r="U273" s="70">
        <v>2</v>
      </c>
      <c r="V273" s="23"/>
      <c r="W273" s="65">
        <v>2</v>
      </c>
      <c r="X273" s="64"/>
      <c r="Y273" s="23">
        <v>2</v>
      </c>
      <c r="Z273" s="23">
        <v>2</v>
      </c>
      <c r="AA273" s="23">
        <v>1.5</v>
      </c>
      <c r="AB273" s="18"/>
      <c r="AC273" s="23"/>
      <c r="AD273" s="23">
        <v>1.75</v>
      </c>
      <c r="AE273" s="64">
        <v>2</v>
      </c>
      <c r="AF273" s="23">
        <v>2</v>
      </c>
      <c r="AG273" s="23">
        <v>2</v>
      </c>
      <c r="AH273" s="23">
        <v>2</v>
      </c>
      <c r="AI273" s="18">
        <v>2</v>
      </c>
      <c r="AJ273" s="65"/>
      <c r="AK273" s="65"/>
      <c r="AL273" s="65"/>
      <c r="AM273" s="13">
        <f t="shared" si="4"/>
        <v>40.25</v>
      </c>
      <c r="AN273" s="33">
        <v>0</v>
      </c>
      <c r="AO273" s="14">
        <v>0</v>
      </c>
      <c r="AP273" s="60"/>
      <c r="AQ273" s="60"/>
      <c r="AR273" s="60"/>
      <c r="AS273" s="58"/>
    </row>
    <row r="274" spans="1:45" ht="15.75">
      <c r="A274" s="73"/>
      <c r="B274" s="21"/>
      <c r="C274" s="24"/>
      <c r="D274" s="24"/>
      <c r="E274" s="32"/>
      <c r="F274" s="24"/>
      <c r="G274" s="24"/>
      <c r="H274" s="23"/>
      <c r="I274" s="23"/>
      <c r="J274" s="64"/>
      <c r="K274" s="23"/>
      <c r="L274" s="23"/>
      <c r="M274" s="23"/>
      <c r="N274" s="18"/>
      <c r="O274" s="23"/>
      <c r="P274" s="23"/>
      <c r="Q274" s="64"/>
      <c r="R274" s="23"/>
      <c r="S274" s="23"/>
      <c r="T274" s="23"/>
      <c r="U274" s="70"/>
      <c r="V274" s="23"/>
      <c r="W274" s="65"/>
      <c r="X274" s="64"/>
      <c r="Y274" s="23"/>
      <c r="Z274" s="23"/>
      <c r="AA274" s="23"/>
      <c r="AB274" s="18"/>
      <c r="AC274" s="23"/>
      <c r="AD274" s="23"/>
      <c r="AE274" s="64"/>
      <c r="AF274" s="23"/>
      <c r="AG274" s="23"/>
      <c r="AH274" s="23"/>
      <c r="AI274" s="18"/>
      <c r="AJ274" s="65"/>
      <c r="AK274" s="65"/>
      <c r="AL274" s="65"/>
      <c r="AM274" s="16">
        <f t="shared" si="4"/>
        <v>0</v>
      </c>
      <c r="AN274" s="33">
        <v>0</v>
      </c>
      <c r="AO274" s="14">
        <v>0</v>
      </c>
      <c r="AP274" s="58"/>
      <c r="AQ274" s="57"/>
      <c r="AR274" s="58"/>
      <c r="AS274" s="58"/>
    </row>
    <row r="275" spans="1:45" ht="15.75">
      <c r="A275" s="72">
        <v>136</v>
      </c>
      <c r="B275" s="21" t="s">
        <v>467</v>
      </c>
      <c r="C275" s="21" t="s">
        <v>36</v>
      </c>
      <c r="D275" s="21" t="s">
        <v>37</v>
      </c>
      <c r="E275" s="32" t="str">
        <f>VLOOKUP(B275,[1]Sheet1!$B$5:$I$226,7,0)</f>
        <v>2019/03/04</v>
      </c>
      <c r="F275" s="21" t="s">
        <v>427</v>
      </c>
      <c r="G275" s="22" t="s">
        <v>519</v>
      </c>
      <c r="H275" s="23">
        <v>1.5</v>
      </c>
      <c r="I275" s="23">
        <v>1.5</v>
      </c>
      <c r="J275" s="64"/>
      <c r="K275" s="23"/>
      <c r="L275" s="23">
        <v>1.5</v>
      </c>
      <c r="M275" s="23">
        <v>1.25</v>
      </c>
      <c r="N275" s="18"/>
      <c r="O275" s="23">
        <v>1.5</v>
      </c>
      <c r="P275" s="23"/>
      <c r="Q275" s="64">
        <v>2</v>
      </c>
      <c r="R275" s="23"/>
      <c r="S275" s="23">
        <v>1.5</v>
      </c>
      <c r="T275" s="23">
        <v>2</v>
      </c>
      <c r="U275" s="70"/>
      <c r="V275" s="23">
        <v>1.5</v>
      </c>
      <c r="W275" s="65">
        <v>1.5</v>
      </c>
      <c r="X275" s="64"/>
      <c r="Y275" s="23"/>
      <c r="Z275" s="23">
        <v>1.5</v>
      </c>
      <c r="AA275" s="23"/>
      <c r="AB275" s="18"/>
      <c r="AC275" s="23">
        <v>1.5</v>
      </c>
      <c r="AD275" s="23">
        <v>1.5</v>
      </c>
      <c r="AE275" s="64">
        <v>1.5</v>
      </c>
      <c r="AF275" s="23"/>
      <c r="AG275" s="23"/>
      <c r="AH275" s="23">
        <v>1.5</v>
      </c>
      <c r="AI275" s="18"/>
      <c r="AJ275" s="65">
        <v>1.5</v>
      </c>
      <c r="AK275" s="65"/>
      <c r="AL275" s="65"/>
      <c r="AM275" s="13">
        <f t="shared" si="4"/>
        <v>24.75</v>
      </c>
      <c r="AN275" s="33">
        <v>0</v>
      </c>
      <c r="AO275" s="14">
        <v>0</v>
      </c>
      <c r="AP275" s="60"/>
      <c r="AQ275" s="60"/>
      <c r="AR275" s="60"/>
      <c r="AS275" s="58"/>
    </row>
    <row r="276" spans="1:45" ht="15.75">
      <c r="A276" s="73"/>
      <c r="B276" s="21"/>
      <c r="C276" s="24"/>
      <c r="D276" s="24"/>
      <c r="E276" s="32"/>
      <c r="F276" s="24"/>
      <c r="G276" s="24"/>
      <c r="H276" s="23"/>
      <c r="I276" s="23"/>
      <c r="J276" s="64"/>
      <c r="K276" s="23"/>
      <c r="L276" s="23"/>
      <c r="M276" s="23"/>
      <c r="N276" s="18"/>
      <c r="O276" s="23"/>
      <c r="P276" s="23"/>
      <c r="Q276" s="64"/>
      <c r="R276" s="23"/>
      <c r="S276" s="23"/>
      <c r="T276" s="23"/>
      <c r="U276" s="70"/>
      <c r="V276" s="23"/>
      <c r="W276" s="65"/>
      <c r="X276" s="64"/>
      <c r="Y276" s="23"/>
      <c r="Z276" s="23"/>
      <c r="AA276" s="23"/>
      <c r="AB276" s="18"/>
      <c r="AC276" s="23"/>
      <c r="AD276" s="23"/>
      <c r="AE276" s="64"/>
      <c r="AF276" s="23"/>
      <c r="AG276" s="23"/>
      <c r="AH276" s="23"/>
      <c r="AI276" s="18"/>
      <c r="AJ276" s="65"/>
      <c r="AK276" s="65"/>
      <c r="AL276" s="65"/>
      <c r="AM276" s="16">
        <f t="shared" si="4"/>
        <v>0</v>
      </c>
      <c r="AN276" s="33">
        <v>0</v>
      </c>
      <c r="AO276" s="14">
        <v>0</v>
      </c>
      <c r="AP276" s="58"/>
      <c r="AQ276" s="57"/>
      <c r="AR276" s="58"/>
      <c r="AS276" s="58"/>
    </row>
    <row r="277" spans="1:45" ht="15.75">
      <c r="A277" s="72">
        <v>137</v>
      </c>
      <c r="B277" s="21" t="s">
        <v>468</v>
      </c>
      <c r="C277" s="21" t="s">
        <v>36</v>
      </c>
      <c r="D277" s="21" t="s">
        <v>37</v>
      </c>
      <c r="E277" s="32" t="str">
        <f>VLOOKUP(B277,[1]Sheet1!$B$5:$I$226,7,0)</f>
        <v>2019/04/12</v>
      </c>
      <c r="F277" s="21" t="s">
        <v>428</v>
      </c>
      <c r="G277" s="22" t="s">
        <v>520</v>
      </c>
      <c r="H277" s="23"/>
      <c r="I277" s="23">
        <v>0.25</v>
      </c>
      <c r="J277" s="64"/>
      <c r="K277" s="23">
        <v>0.25</v>
      </c>
      <c r="L277" s="23">
        <v>0.25</v>
      </c>
      <c r="M277" s="23">
        <v>0.25</v>
      </c>
      <c r="N277" s="18">
        <v>0.25</v>
      </c>
      <c r="O277" s="23">
        <v>0.25</v>
      </c>
      <c r="P277" s="23"/>
      <c r="Q277" s="64"/>
      <c r="R277" s="23">
        <v>0.25</v>
      </c>
      <c r="S277" s="23">
        <v>0.25</v>
      </c>
      <c r="T277" s="23">
        <v>0.25</v>
      </c>
      <c r="U277" s="70">
        <v>0.25</v>
      </c>
      <c r="V277" s="23">
        <v>0.25</v>
      </c>
      <c r="W277" s="65">
        <v>0.25</v>
      </c>
      <c r="X277" s="64"/>
      <c r="Y277" s="23">
        <v>0.25</v>
      </c>
      <c r="Z277" s="23">
        <v>0.25</v>
      </c>
      <c r="AA277" s="23">
        <v>0.25</v>
      </c>
      <c r="AB277" s="18">
        <v>0.25</v>
      </c>
      <c r="AC277" s="23">
        <v>0.25</v>
      </c>
      <c r="AD277" s="23">
        <v>0.25</v>
      </c>
      <c r="AE277" s="64"/>
      <c r="AF277" s="23">
        <v>0.25</v>
      </c>
      <c r="AG277" s="23">
        <v>0.25</v>
      </c>
      <c r="AH277" s="23">
        <v>0.25</v>
      </c>
      <c r="AI277" s="18">
        <v>0.25</v>
      </c>
      <c r="AJ277" s="65"/>
      <c r="AK277" s="65"/>
      <c r="AL277" s="65"/>
      <c r="AM277" s="13">
        <f t="shared" si="4"/>
        <v>5.5</v>
      </c>
      <c r="AN277" s="33">
        <v>0</v>
      </c>
      <c r="AO277" s="14">
        <v>0</v>
      </c>
      <c r="AP277" s="60"/>
      <c r="AQ277" s="60"/>
      <c r="AR277" s="60"/>
      <c r="AS277" s="58"/>
    </row>
    <row r="278" spans="1:45" ht="15.75">
      <c r="A278" s="73"/>
      <c r="B278" s="21"/>
      <c r="C278" s="24"/>
      <c r="D278" s="24"/>
      <c r="E278" s="32"/>
      <c r="F278" s="24"/>
      <c r="G278" s="24"/>
      <c r="H278" s="23">
        <v>1.5</v>
      </c>
      <c r="I278" s="23">
        <v>1.75</v>
      </c>
      <c r="J278" s="64"/>
      <c r="K278" s="23">
        <v>1.75</v>
      </c>
      <c r="L278" s="23">
        <v>1.75</v>
      </c>
      <c r="M278" s="23">
        <v>1.75</v>
      </c>
      <c r="N278" s="18">
        <v>1.75</v>
      </c>
      <c r="O278" s="23">
        <v>1.75</v>
      </c>
      <c r="P278" s="23"/>
      <c r="Q278" s="64"/>
      <c r="R278" s="23">
        <v>1.75</v>
      </c>
      <c r="S278" s="23">
        <v>1.75</v>
      </c>
      <c r="T278" s="23">
        <v>1.75</v>
      </c>
      <c r="U278" s="70">
        <v>1.75</v>
      </c>
      <c r="V278" s="23">
        <v>1.75</v>
      </c>
      <c r="W278" s="65">
        <v>1.75</v>
      </c>
      <c r="X278" s="64"/>
      <c r="Y278" s="23">
        <v>1.75</v>
      </c>
      <c r="Z278" s="23">
        <v>1.75</v>
      </c>
      <c r="AA278" s="23">
        <v>1.75</v>
      </c>
      <c r="AB278" s="18">
        <v>1.75</v>
      </c>
      <c r="AC278" s="23">
        <v>1.75</v>
      </c>
      <c r="AD278" s="23">
        <v>1.75</v>
      </c>
      <c r="AE278" s="64"/>
      <c r="AF278" s="23">
        <v>1.75</v>
      </c>
      <c r="AG278" s="23">
        <v>1.75</v>
      </c>
      <c r="AH278" s="23">
        <v>1.75</v>
      </c>
      <c r="AI278" s="18">
        <v>1.75</v>
      </c>
      <c r="AJ278" s="65"/>
      <c r="AK278" s="65"/>
      <c r="AL278" s="65"/>
      <c r="AM278" s="16">
        <f t="shared" si="4"/>
        <v>40</v>
      </c>
      <c r="AN278" s="33">
        <v>0</v>
      </c>
      <c r="AO278" s="14">
        <v>0</v>
      </c>
      <c r="AP278" s="58"/>
      <c r="AQ278" s="57"/>
      <c r="AR278" s="58"/>
      <c r="AS278" s="58"/>
    </row>
    <row r="279" spans="1:45" ht="15.75">
      <c r="A279" s="72">
        <v>138</v>
      </c>
      <c r="B279" s="21" t="s">
        <v>469</v>
      </c>
      <c r="C279" s="21" t="s">
        <v>36</v>
      </c>
      <c r="D279" s="21" t="s">
        <v>37</v>
      </c>
      <c r="E279" s="32">
        <f>VLOOKUP(B279,[1]Sheet1!$B$5:$I$226,7,0)</f>
        <v>43577</v>
      </c>
      <c r="F279" s="21" t="s">
        <v>429</v>
      </c>
      <c r="G279" s="22" t="s">
        <v>521</v>
      </c>
      <c r="H279" s="23">
        <v>1.5</v>
      </c>
      <c r="I279" s="23">
        <v>2</v>
      </c>
      <c r="J279" s="64">
        <v>2</v>
      </c>
      <c r="K279" s="23">
        <v>2</v>
      </c>
      <c r="L279" s="23">
        <v>2</v>
      </c>
      <c r="M279" s="23">
        <v>1.75</v>
      </c>
      <c r="N279" s="18"/>
      <c r="O279" s="23">
        <v>2</v>
      </c>
      <c r="P279" s="23">
        <v>2</v>
      </c>
      <c r="Q279" s="64">
        <v>2</v>
      </c>
      <c r="R279" s="23"/>
      <c r="S279" s="23">
        <v>2</v>
      </c>
      <c r="T279" s="23">
        <v>2</v>
      </c>
      <c r="U279" s="70"/>
      <c r="V279" s="23">
        <v>2</v>
      </c>
      <c r="W279" s="65"/>
      <c r="X279" s="64"/>
      <c r="Y279" s="23"/>
      <c r="Z279" s="23"/>
      <c r="AA279" s="23">
        <v>0.5</v>
      </c>
      <c r="AB279" s="18"/>
      <c r="AC279" s="23"/>
      <c r="AD279" s="23"/>
      <c r="AE279" s="64">
        <v>2</v>
      </c>
      <c r="AF279" s="23">
        <v>2</v>
      </c>
      <c r="AG279" s="23">
        <v>2</v>
      </c>
      <c r="AH279" s="23"/>
      <c r="AI279" s="18"/>
      <c r="AJ279" s="65">
        <v>2</v>
      </c>
      <c r="AK279" s="65"/>
      <c r="AL279" s="65"/>
      <c r="AM279" s="13">
        <f t="shared" si="4"/>
        <v>31.75</v>
      </c>
      <c r="AN279" s="33">
        <v>0</v>
      </c>
      <c r="AO279" s="14">
        <v>0</v>
      </c>
      <c r="AP279" s="60"/>
      <c r="AQ279" s="60"/>
      <c r="AR279" s="60"/>
      <c r="AS279" s="58"/>
    </row>
    <row r="280" spans="1:45" ht="15.75">
      <c r="A280" s="73"/>
      <c r="B280" s="21"/>
      <c r="C280" s="24"/>
      <c r="D280" s="24"/>
      <c r="E280" s="32"/>
      <c r="F280" s="24"/>
      <c r="G280" s="24"/>
      <c r="H280" s="23"/>
      <c r="I280" s="23"/>
      <c r="J280" s="64"/>
      <c r="K280" s="23"/>
      <c r="L280" s="23"/>
      <c r="M280" s="23"/>
      <c r="N280" s="18"/>
      <c r="O280" s="23"/>
      <c r="P280" s="23"/>
      <c r="Q280" s="64"/>
      <c r="R280" s="23"/>
      <c r="S280" s="23"/>
      <c r="T280" s="23"/>
      <c r="U280" s="70"/>
      <c r="V280" s="23"/>
      <c r="W280" s="65"/>
      <c r="X280" s="64"/>
      <c r="Y280" s="23"/>
      <c r="Z280" s="23"/>
      <c r="AA280" s="23"/>
      <c r="AB280" s="18"/>
      <c r="AC280" s="23"/>
      <c r="AD280" s="23"/>
      <c r="AE280" s="64"/>
      <c r="AF280" s="23"/>
      <c r="AG280" s="23"/>
      <c r="AH280" s="23"/>
      <c r="AI280" s="18"/>
      <c r="AJ280" s="65"/>
      <c r="AK280" s="65"/>
      <c r="AL280" s="65"/>
      <c r="AM280" s="16">
        <f t="shared" si="4"/>
        <v>0</v>
      </c>
      <c r="AN280" s="33">
        <v>0</v>
      </c>
      <c r="AO280" s="14">
        <v>0</v>
      </c>
      <c r="AP280" s="58"/>
      <c r="AQ280" s="57"/>
      <c r="AR280" s="58"/>
      <c r="AS280" s="58"/>
    </row>
    <row r="281" spans="1:45" ht="15.75">
      <c r="A281" s="72">
        <v>139</v>
      </c>
      <c r="B281" s="21" t="s">
        <v>398</v>
      </c>
      <c r="C281" s="21" t="s">
        <v>36</v>
      </c>
      <c r="D281" s="21" t="s">
        <v>37</v>
      </c>
      <c r="E281" s="32" t="str">
        <f>VLOOKUP(B281,[1]Sheet1!$B$5:$I$226,7,0)</f>
        <v>2019/03/25</v>
      </c>
      <c r="F281" s="21" t="s">
        <v>399</v>
      </c>
      <c r="G281" s="22" t="s">
        <v>522</v>
      </c>
      <c r="H281" s="23"/>
      <c r="I281" s="23"/>
      <c r="J281" s="64"/>
      <c r="K281" s="23"/>
      <c r="L281" s="23"/>
      <c r="M281" s="23"/>
      <c r="N281" s="18"/>
      <c r="O281" s="23"/>
      <c r="P281" s="23"/>
      <c r="Q281" s="64"/>
      <c r="R281" s="23"/>
      <c r="S281" s="23"/>
      <c r="T281" s="23"/>
      <c r="U281" s="70"/>
      <c r="V281" s="23"/>
      <c r="W281" s="65"/>
      <c r="X281" s="64"/>
      <c r="Y281" s="23"/>
      <c r="Z281" s="23"/>
      <c r="AA281" s="23"/>
      <c r="AB281" s="18"/>
      <c r="AC281" s="23"/>
      <c r="AD281" s="23"/>
      <c r="AE281" s="64"/>
      <c r="AF281" s="23"/>
      <c r="AG281" s="23"/>
      <c r="AH281" s="23"/>
      <c r="AI281" s="18"/>
      <c r="AJ281" s="65"/>
      <c r="AK281" s="65"/>
      <c r="AL281" s="65"/>
      <c r="AM281" s="13">
        <f t="shared" si="4"/>
        <v>0</v>
      </c>
      <c r="AN281" s="33">
        <v>0</v>
      </c>
      <c r="AO281" s="14">
        <v>0</v>
      </c>
      <c r="AP281" s="60"/>
      <c r="AQ281" s="60"/>
      <c r="AR281" s="60"/>
      <c r="AS281" s="58"/>
    </row>
    <row r="282" spans="1:45" ht="15.75">
      <c r="A282" s="73"/>
      <c r="B282" s="21"/>
      <c r="C282" s="24"/>
      <c r="D282" s="24"/>
      <c r="E282" s="32"/>
      <c r="F282" s="24"/>
      <c r="G282" s="24"/>
      <c r="H282" s="23"/>
      <c r="I282" s="23"/>
      <c r="J282" s="64"/>
      <c r="K282" s="23"/>
      <c r="L282" s="23"/>
      <c r="M282" s="23"/>
      <c r="N282" s="18"/>
      <c r="O282" s="23"/>
      <c r="P282" s="23"/>
      <c r="Q282" s="64"/>
      <c r="R282" s="23"/>
      <c r="S282" s="23"/>
      <c r="T282" s="23"/>
      <c r="U282" s="70"/>
      <c r="V282" s="23"/>
      <c r="W282" s="65"/>
      <c r="X282" s="64"/>
      <c r="Y282" s="23"/>
      <c r="Z282" s="23"/>
      <c r="AA282" s="23"/>
      <c r="AB282" s="18"/>
      <c r="AC282" s="23"/>
      <c r="AD282" s="23"/>
      <c r="AE282" s="64"/>
      <c r="AF282" s="23"/>
      <c r="AG282" s="23"/>
      <c r="AH282" s="23"/>
      <c r="AI282" s="18"/>
      <c r="AJ282" s="65"/>
      <c r="AK282" s="65"/>
      <c r="AL282" s="65"/>
      <c r="AM282" s="16">
        <f t="shared" si="4"/>
        <v>0</v>
      </c>
      <c r="AN282" s="33">
        <v>0</v>
      </c>
      <c r="AO282" s="14">
        <v>0</v>
      </c>
      <c r="AP282" s="58"/>
      <c r="AQ282" s="57"/>
      <c r="AR282" s="58"/>
      <c r="AS282" s="58"/>
    </row>
    <row r="283" spans="1:45" ht="15.75">
      <c r="A283" s="72">
        <v>140</v>
      </c>
      <c r="B283" s="21" t="s">
        <v>470</v>
      </c>
      <c r="C283" s="21" t="s">
        <v>36</v>
      </c>
      <c r="D283" s="21" t="s">
        <v>37</v>
      </c>
      <c r="E283" s="32" t="str">
        <f>VLOOKUP(B283,[1]Sheet1!$B$5:$I$226,7,0)</f>
        <v>2019/05/16</v>
      </c>
      <c r="F283" s="21" t="s">
        <v>430</v>
      </c>
      <c r="G283" s="22" t="s">
        <v>523</v>
      </c>
      <c r="H283" s="23"/>
      <c r="I283" s="23">
        <v>0.25</v>
      </c>
      <c r="J283" s="64">
        <v>0.25</v>
      </c>
      <c r="K283" s="23"/>
      <c r="L283" s="23">
        <v>0.25</v>
      </c>
      <c r="M283" s="23">
        <v>0.25</v>
      </c>
      <c r="N283" s="18">
        <v>0.25</v>
      </c>
      <c r="O283" s="23">
        <v>0.25</v>
      </c>
      <c r="P283" s="23">
        <v>0.25</v>
      </c>
      <c r="Q283" s="64">
        <v>0.25</v>
      </c>
      <c r="R283" s="23"/>
      <c r="S283" s="23">
        <v>0.25</v>
      </c>
      <c r="T283" s="23">
        <v>0.25</v>
      </c>
      <c r="U283" s="70">
        <v>0.25</v>
      </c>
      <c r="V283" s="23">
        <v>0.25</v>
      </c>
      <c r="W283" s="65">
        <v>0.25</v>
      </c>
      <c r="X283" s="64">
        <v>0.25</v>
      </c>
      <c r="Y283" s="23"/>
      <c r="Z283" s="23">
        <v>0.25</v>
      </c>
      <c r="AA283" s="23">
        <v>0.25</v>
      </c>
      <c r="AB283" s="18">
        <v>0.25</v>
      </c>
      <c r="AC283" s="23">
        <v>0.25</v>
      </c>
      <c r="AD283" s="23">
        <v>0.25</v>
      </c>
      <c r="AE283" s="64">
        <v>0.25</v>
      </c>
      <c r="AF283" s="23"/>
      <c r="AG283" s="23">
        <v>0.25</v>
      </c>
      <c r="AH283" s="23">
        <v>0.25</v>
      </c>
      <c r="AI283" s="18">
        <v>0.25</v>
      </c>
      <c r="AJ283" s="65">
        <v>0.25</v>
      </c>
      <c r="AK283" s="65"/>
      <c r="AL283" s="65"/>
      <c r="AM283" s="13">
        <f t="shared" si="4"/>
        <v>6</v>
      </c>
      <c r="AN283" s="33">
        <v>0</v>
      </c>
      <c r="AO283" s="14">
        <v>0</v>
      </c>
      <c r="AP283" s="60"/>
      <c r="AQ283" s="60"/>
      <c r="AR283" s="60"/>
      <c r="AS283" s="58"/>
    </row>
    <row r="284" spans="1:45" ht="15.75">
      <c r="A284" s="73"/>
      <c r="B284" s="21"/>
      <c r="C284" s="24"/>
      <c r="D284" s="24"/>
      <c r="E284" s="32"/>
      <c r="F284" s="24"/>
      <c r="G284" s="24"/>
      <c r="H284" s="23">
        <v>1.5</v>
      </c>
      <c r="I284" s="23">
        <v>1.75</v>
      </c>
      <c r="J284" s="64">
        <v>1.75</v>
      </c>
      <c r="K284" s="23"/>
      <c r="L284" s="23">
        <v>1.75</v>
      </c>
      <c r="M284" s="23">
        <v>1.75</v>
      </c>
      <c r="N284" s="18">
        <v>1.75</v>
      </c>
      <c r="O284" s="23">
        <v>1.75</v>
      </c>
      <c r="P284" s="23">
        <v>1.75</v>
      </c>
      <c r="Q284" s="64">
        <v>1.75</v>
      </c>
      <c r="R284" s="23"/>
      <c r="S284" s="23">
        <v>1.75</v>
      </c>
      <c r="T284" s="23">
        <v>1.75</v>
      </c>
      <c r="U284" s="70">
        <v>1.75</v>
      </c>
      <c r="V284" s="23">
        <v>1.75</v>
      </c>
      <c r="W284" s="65">
        <v>1.75</v>
      </c>
      <c r="X284" s="64">
        <v>1.75</v>
      </c>
      <c r="Y284" s="23"/>
      <c r="Z284" s="23">
        <v>1.75</v>
      </c>
      <c r="AA284" s="23">
        <v>1.75</v>
      </c>
      <c r="AB284" s="18">
        <v>1.75</v>
      </c>
      <c r="AC284" s="23">
        <v>1.75</v>
      </c>
      <c r="AD284" s="23">
        <v>1.75</v>
      </c>
      <c r="AE284" s="64">
        <v>1.75</v>
      </c>
      <c r="AF284" s="23"/>
      <c r="AG284" s="23">
        <v>1.75</v>
      </c>
      <c r="AH284" s="23">
        <v>1.75</v>
      </c>
      <c r="AI284" s="18">
        <v>1.75</v>
      </c>
      <c r="AJ284" s="65">
        <v>1.75</v>
      </c>
      <c r="AK284" s="65"/>
      <c r="AL284" s="65"/>
      <c r="AM284" s="16">
        <f t="shared" si="4"/>
        <v>43.5</v>
      </c>
      <c r="AN284" s="33">
        <v>0</v>
      </c>
      <c r="AO284" s="14">
        <v>0</v>
      </c>
      <c r="AP284" s="58"/>
      <c r="AQ284" s="57"/>
      <c r="AR284" s="58"/>
      <c r="AS284" s="58"/>
    </row>
    <row r="285" spans="1:45" ht="15.75">
      <c r="A285" s="72">
        <v>141</v>
      </c>
      <c r="B285" s="21" t="s">
        <v>471</v>
      </c>
      <c r="C285" s="21" t="s">
        <v>36</v>
      </c>
      <c r="D285" s="21" t="s">
        <v>37</v>
      </c>
      <c r="E285" s="32" t="str">
        <f>VLOOKUP(B285,[1]Sheet1!$B$5:$I$226,7,0)</f>
        <v>2019/05/16</v>
      </c>
      <c r="F285" s="21" t="s">
        <v>431</v>
      </c>
      <c r="G285" s="22" t="s">
        <v>524</v>
      </c>
      <c r="H285" s="23"/>
      <c r="I285" s="23">
        <v>1.5</v>
      </c>
      <c r="J285" s="64">
        <v>1.5</v>
      </c>
      <c r="K285" s="23">
        <v>1.5</v>
      </c>
      <c r="L285" s="23"/>
      <c r="M285" s="23"/>
      <c r="N285" s="18">
        <v>1.5</v>
      </c>
      <c r="O285" s="23"/>
      <c r="P285" s="23"/>
      <c r="Q285" s="64"/>
      <c r="R285" s="23">
        <v>1.5</v>
      </c>
      <c r="S285" s="23"/>
      <c r="T285" s="23"/>
      <c r="U285" s="70"/>
      <c r="V285" s="23"/>
      <c r="W285" s="65"/>
      <c r="X285" s="64"/>
      <c r="Y285" s="23"/>
      <c r="Z285" s="23"/>
      <c r="AA285" s="23"/>
      <c r="AB285" s="18"/>
      <c r="AC285" s="23"/>
      <c r="AD285" s="23"/>
      <c r="AE285" s="64"/>
      <c r="AF285" s="23"/>
      <c r="AG285" s="23"/>
      <c r="AH285" s="23"/>
      <c r="AI285" s="18"/>
      <c r="AJ285" s="65"/>
      <c r="AK285" s="65"/>
      <c r="AL285" s="65"/>
      <c r="AM285" s="13">
        <f t="shared" si="4"/>
        <v>7.5</v>
      </c>
      <c r="AN285" s="33">
        <v>0</v>
      </c>
      <c r="AO285" s="14">
        <v>0</v>
      </c>
      <c r="AP285" s="60"/>
      <c r="AQ285" s="60"/>
      <c r="AR285" s="60"/>
      <c r="AS285" s="58"/>
    </row>
    <row r="286" spans="1:45" ht="15.75">
      <c r="A286" s="73"/>
      <c r="B286" s="21"/>
      <c r="C286" s="24"/>
      <c r="D286" s="24"/>
      <c r="E286" s="32"/>
      <c r="F286" s="24"/>
      <c r="G286" s="24"/>
      <c r="H286" s="23"/>
      <c r="I286" s="23"/>
      <c r="J286" s="64"/>
      <c r="K286" s="23"/>
      <c r="L286" s="23"/>
      <c r="M286" s="23"/>
      <c r="N286" s="18"/>
      <c r="O286" s="23"/>
      <c r="P286" s="23"/>
      <c r="Q286" s="64"/>
      <c r="R286" s="23"/>
      <c r="S286" s="23"/>
      <c r="T286" s="23"/>
      <c r="U286" s="70"/>
      <c r="V286" s="23"/>
      <c r="W286" s="65"/>
      <c r="X286" s="64"/>
      <c r="Y286" s="23"/>
      <c r="Z286" s="23"/>
      <c r="AA286" s="23"/>
      <c r="AB286" s="18"/>
      <c r="AC286" s="23"/>
      <c r="AD286" s="23"/>
      <c r="AE286" s="64"/>
      <c r="AF286" s="23"/>
      <c r="AG286" s="23"/>
      <c r="AH286" s="23"/>
      <c r="AI286" s="18"/>
      <c r="AJ286" s="65"/>
      <c r="AK286" s="65"/>
      <c r="AL286" s="65"/>
      <c r="AM286" s="16">
        <f t="shared" si="4"/>
        <v>0</v>
      </c>
      <c r="AN286" s="33">
        <v>0</v>
      </c>
      <c r="AO286" s="14">
        <v>0</v>
      </c>
      <c r="AP286" s="58"/>
      <c r="AQ286" s="57"/>
      <c r="AR286" s="58"/>
      <c r="AS286" s="58"/>
    </row>
    <row r="287" spans="1:45" ht="15.75">
      <c r="A287" s="72">
        <v>142</v>
      </c>
      <c r="B287" s="21" t="s">
        <v>472</v>
      </c>
      <c r="C287" s="21" t="s">
        <v>36</v>
      </c>
      <c r="D287" s="21" t="s">
        <v>37</v>
      </c>
      <c r="E287" s="32" t="str">
        <f>VLOOKUP(B287,[1]Sheet1!$B$5:$I$226,7,0)</f>
        <v>2019/05/16</v>
      </c>
      <c r="F287" s="21" t="s">
        <v>432</v>
      </c>
      <c r="G287" s="22" t="s">
        <v>525</v>
      </c>
      <c r="H287" s="23"/>
      <c r="I287" s="23">
        <v>0.25</v>
      </c>
      <c r="J287" s="64"/>
      <c r="K287" s="23"/>
      <c r="L287" s="23">
        <v>0.25</v>
      </c>
      <c r="M287" s="23"/>
      <c r="N287" s="18"/>
      <c r="O287" s="23"/>
      <c r="P287" s="23">
        <v>0.25</v>
      </c>
      <c r="Q287" s="64">
        <v>0.25</v>
      </c>
      <c r="R287" s="23">
        <v>0.25</v>
      </c>
      <c r="S287" s="23">
        <v>0.25</v>
      </c>
      <c r="T287" s="23">
        <v>0.25</v>
      </c>
      <c r="U287" s="70"/>
      <c r="V287" s="23"/>
      <c r="W287" s="65">
        <v>0.25</v>
      </c>
      <c r="X287" s="64"/>
      <c r="Y287" s="23">
        <v>0.25</v>
      </c>
      <c r="Z287" s="23">
        <v>0.25</v>
      </c>
      <c r="AA287" s="23">
        <v>0.25</v>
      </c>
      <c r="AB287" s="18"/>
      <c r="AC287" s="23"/>
      <c r="AD287" s="23">
        <v>0.25</v>
      </c>
      <c r="AE287" s="64">
        <v>0.25</v>
      </c>
      <c r="AF287" s="23">
        <v>0.25</v>
      </c>
      <c r="AG287" s="23">
        <v>0.25</v>
      </c>
      <c r="AH287" s="23">
        <v>0.25</v>
      </c>
      <c r="AI287" s="18">
        <v>0.25</v>
      </c>
      <c r="AJ287" s="65"/>
      <c r="AK287" s="65"/>
      <c r="AL287" s="65"/>
      <c r="AM287" s="13">
        <f t="shared" si="4"/>
        <v>4.25</v>
      </c>
      <c r="AN287" s="33">
        <v>0</v>
      </c>
      <c r="AO287" s="14">
        <v>0</v>
      </c>
      <c r="AP287" s="60"/>
      <c r="AQ287" s="60"/>
      <c r="AR287" s="60"/>
      <c r="AS287" s="58"/>
    </row>
    <row r="288" spans="1:45" ht="15.75">
      <c r="A288" s="73"/>
      <c r="B288" s="40"/>
      <c r="C288" s="24"/>
      <c r="D288" s="24"/>
      <c r="E288" s="32"/>
      <c r="F288" s="24"/>
      <c r="G288" s="24"/>
      <c r="H288" s="23"/>
      <c r="I288" s="23">
        <v>1.75</v>
      </c>
      <c r="J288" s="64"/>
      <c r="K288" s="23"/>
      <c r="L288" s="23">
        <v>1.75</v>
      </c>
      <c r="M288" s="23"/>
      <c r="N288" s="18">
        <v>1</v>
      </c>
      <c r="O288" s="23"/>
      <c r="P288" s="23">
        <v>1.75</v>
      </c>
      <c r="Q288" s="64">
        <v>1.75</v>
      </c>
      <c r="R288" s="23">
        <v>1.75</v>
      </c>
      <c r="S288" s="23">
        <v>1.75</v>
      </c>
      <c r="T288" s="23">
        <v>1.75</v>
      </c>
      <c r="U288" s="70"/>
      <c r="V288" s="23"/>
      <c r="W288" s="65">
        <v>1.75</v>
      </c>
      <c r="X288" s="64"/>
      <c r="Y288" s="23">
        <v>1.75</v>
      </c>
      <c r="Z288" s="23">
        <v>1.75</v>
      </c>
      <c r="AA288" s="23">
        <v>1.75</v>
      </c>
      <c r="AB288" s="18"/>
      <c r="AC288" s="23"/>
      <c r="AD288" s="23">
        <v>1.75</v>
      </c>
      <c r="AE288" s="64">
        <v>1.75</v>
      </c>
      <c r="AF288" s="23">
        <v>1.75</v>
      </c>
      <c r="AG288" s="23">
        <v>1.75</v>
      </c>
      <c r="AH288" s="23">
        <v>1.75</v>
      </c>
      <c r="AI288" s="18">
        <v>1.75</v>
      </c>
      <c r="AJ288" s="65"/>
      <c r="AK288" s="65"/>
      <c r="AL288" s="65"/>
      <c r="AM288" s="16">
        <f t="shared" si="4"/>
        <v>30.75</v>
      </c>
      <c r="AN288" s="33">
        <v>0</v>
      </c>
      <c r="AO288" s="14">
        <v>0</v>
      </c>
      <c r="AP288" s="58"/>
      <c r="AQ288" s="57"/>
      <c r="AR288" s="58"/>
      <c r="AS288" s="58"/>
    </row>
    <row r="289" spans="1:45" ht="15.75">
      <c r="A289" s="72">
        <v>143</v>
      </c>
      <c r="B289" s="40" t="s">
        <v>473</v>
      </c>
      <c r="C289" s="21" t="s">
        <v>36</v>
      </c>
      <c r="D289" s="21" t="s">
        <v>37</v>
      </c>
      <c r="E289" s="32" t="str">
        <f>VLOOKUP(B289,[1]Sheet1!$B$5:$I$226,7,0)</f>
        <v>2019/05/16</v>
      </c>
      <c r="F289" s="21" t="s">
        <v>433</v>
      </c>
      <c r="G289" s="22" t="s">
        <v>526</v>
      </c>
      <c r="H289" s="23"/>
      <c r="I289" s="23">
        <v>0.25</v>
      </c>
      <c r="J289" s="64"/>
      <c r="K289" s="23"/>
      <c r="L289" s="23">
        <v>0.25</v>
      </c>
      <c r="M289" s="23">
        <v>0.25</v>
      </c>
      <c r="N289" s="18"/>
      <c r="O289" s="23">
        <v>0.25</v>
      </c>
      <c r="P289" s="23">
        <v>0.25</v>
      </c>
      <c r="Q289" s="64"/>
      <c r="R289" s="23">
        <v>0.25</v>
      </c>
      <c r="S289" s="23">
        <v>0.25</v>
      </c>
      <c r="T289" s="23">
        <v>0.25</v>
      </c>
      <c r="U289" s="70"/>
      <c r="V289" s="23">
        <v>0.25</v>
      </c>
      <c r="W289" s="65">
        <v>0.25</v>
      </c>
      <c r="X289" s="64"/>
      <c r="Y289" s="23"/>
      <c r="Z289" s="23">
        <v>0.25</v>
      </c>
      <c r="AA289" s="23">
        <v>0.25</v>
      </c>
      <c r="AB289" s="18">
        <v>0.25</v>
      </c>
      <c r="AC289" s="23">
        <v>0.25</v>
      </c>
      <c r="AD289" s="23">
        <v>0.25</v>
      </c>
      <c r="AE289" s="64"/>
      <c r="AF289" s="23">
        <v>0.25</v>
      </c>
      <c r="AG289" s="23">
        <v>0.25</v>
      </c>
      <c r="AH289" s="23">
        <v>0.25</v>
      </c>
      <c r="AI289" s="18">
        <v>0.25</v>
      </c>
      <c r="AJ289" s="65">
        <v>0.25</v>
      </c>
      <c r="AK289" s="65"/>
      <c r="AL289" s="65"/>
      <c r="AM289" s="13">
        <f t="shared" si="4"/>
        <v>5</v>
      </c>
      <c r="AN289" s="33">
        <v>0</v>
      </c>
      <c r="AO289" s="14">
        <v>0</v>
      </c>
      <c r="AP289" s="60"/>
      <c r="AQ289" s="60"/>
      <c r="AR289" s="60"/>
      <c r="AS289" s="58"/>
    </row>
    <row r="290" spans="1:45" ht="15.75">
      <c r="A290" s="73"/>
      <c r="B290" s="40"/>
      <c r="C290" s="24"/>
      <c r="D290" s="24"/>
      <c r="E290" s="32"/>
      <c r="F290" s="24"/>
      <c r="G290" s="24"/>
      <c r="H290" s="23">
        <v>1.5</v>
      </c>
      <c r="I290" s="23">
        <v>1.75</v>
      </c>
      <c r="J290" s="64"/>
      <c r="K290" s="23"/>
      <c r="L290" s="23">
        <v>1.75</v>
      </c>
      <c r="M290" s="23">
        <v>1.75</v>
      </c>
      <c r="N290" s="18">
        <v>1</v>
      </c>
      <c r="O290" s="23">
        <v>1.75</v>
      </c>
      <c r="P290" s="23">
        <v>1.75</v>
      </c>
      <c r="Q290" s="64"/>
      <c r="R290" s="23">
        <v>1.75</v>
      </c>
      <c r="S290" s="23">
        <v>1.75</v>
      </c>
      <c r="T290" s="23">
        <v>1.75</v>
      </c>
      <c r="U290" s="70"/>
      <c r="V290" s="23">
        <v>1.75</v>
      </c>
      <c r="W290" s="65">
        <v>1.75</v>
      </c>
      <c r="X290" s="64"/>
      <c r="Y290" s="23"/>
      <c r="Z290" s="23">
        <v>1.75</v>
      </c>
      <c r="AA290" s="23">
        <v>1.75</v>
      </c>
      <c r="AB290" s="18">
        <v>1.75</v>
      </c>
      <c r="AC290" s="23">
        <v>1.75</v>
      </c>
      <c r="AD290" s="23">
        <v>1.75</v>
      </c>
      <c r="AE290" s="64"/>
      <c r="AF290" s="23">
        <v>1.75</v>
      </c>
      <c r="AG290" s="23">
        <v>1.75</v>
      </c>
      <c r="AH290" s="23">
        <v>1.75</v>
      </c>
      <c r="AI290" s="18">
        <v>1.75</v>
      </c>
      <c r="AJ290" s="65">
        <v>1.75</v>
      </c>
      <c r="AK290" s="65"/>
      <c r="AL290" s="65"/>
      <c r="AM290" s="16">
        <f t="shared" si="4"/>
        <v>37.5</v>
      </c>
      <c r="AN290" s="33">
        <v>0</v>
      </c>
      <c r="AO290" s="14">
        <v>0</v>
      </c>
      <c r="AP290" s="58"/>
      <c r="AQ290" s="57"/>
      <c r="AR290" s="58"/>
      <c r="AS290" s="58"/>
    </row>
    <row r="291" spans="1:45" ht="15.75">
      <c r="A291" s="72">
        <v>144</v>
      </c>
      <c r="B291" s="40" t="s">
        <v>474</v>
      </c>
      <c r="C291" s="21" t="s">
        <v>36</v>
      </c>
      <c r="D291" s="21" t="s">
        <v>37</v>
      </c>
      <c r="E291" s="32" t="str">
        <f>VLOOKUP(B291,[1]Sheet1!$B$5:$I$226,7,0)</f>
        <v>2019/05/16</v>
      </c>
      <c r="F291" s="21" t="s">
        <v>434</v>
      </c>
      <c r="G291" s="22" t="s">
        <v>527</v>
      </c>
      <c r="H291" s="23"/>
      <c r="I291" s="23"/>
      <c r="J291" s="64">
        <v>0.25</v>
      </c>
      <c r="K291" s="23"/>
      <c r="L291" s="23">
        <v>0.25</v>
      </c>
      <c r="M291" s="23">
        <v>0.25</v>
      </c>
      <c r="N291" s="18"/>
      <c r="O291" s="23"/>
      <c r="P291" s="23"/>
      <c r="Q291" s="64">
        <v>0.25</v>
      </c>
      <c r="R291" s="23">
        <v>0.25</v>
      </c>
      <c r="S291" s="23">
        <v>0.25</v>
      </c>
      <c r="T291" s="23">
        <v>0.25</v>
      </c>
      <c r="U291" s="70">
        <v>0.25</v>
      </c>
      <c r="V291" s="23">
        <v>0.25</v>
      </c>
      <c r="W291" s="65"/>
      <c r="X291" s="64">
        <v>0.25</v>
      </c>
      <c r="Y291" s="23">
        <v>0.25</v>
      </c>
      <c r="Z291" s="23">
        <v>0.25</v>
      </c>
      <c r="AA291" s="23">
        <v>0.25</v>
      </c>
      <c r="AB291" s="18">
        <v>0.25</v>
      </c>
      <c r="AC291" s="23">
        <v>0.25</v>
      </c>
      <c r="AD291" s="23"/>
      <c r="AE291" s="64">
        <v>0.25</v>
      </c>
      <c r="AF291" s="23">
        <v>0.25</v>
      </c>
      <c r="AG291" s="23">
        <v>0.25</v>
      </c>
      <c r="AH291" s="23">
        <v>0.25</v>
      </c>
      <c r="AI291" s="18">
        <v>0.25</v>
      </c>
      <c r="AJ291" s="65">
        <v>0.25</v>
      </c>
      <c r="AK291" s="65"/>
      <c r="AL291" s="65"/>
      <c r="AM291" s="13">
        <f t="shared" si="4"/>
        <v>5.25</v>
      </c>
      <c r="AN291" s="33">
        <v>0</v>
      </c>
      <c r="AO291" s="14">
        <v>0</v>
      </c>
      <c r="AP291" s="60"/>
      <c r="AQ291" s="60"/>
      <c r="AR291" s="60"/>
      <c r="AS291" s="58"/>
    </row>
    <row r="292" spans="1:45" ht="15.75">
      <c r="A292" s="73"/>
      <c r="B292" s="40"/>
      <c r="C292" s="24"/>
      <c r="D292" s="24"/>
      <c r="E292" s="32"/>
      <c r="F292" s="24"/>
      <c r="G292" s="24"/>
      <c r="H292" s="23">
        <v>1.5</v>
      </c>
      <c r="I292" s="23"/>
      <c r="J292" s="64">
        <v>1.75</v>
      </c>
      <c r="K292" s="23">
        <v>1.75</v>
      </c>
      <c r="L292" s="23">
        <v>1.75</v>
      </c>
      <c r="M292" s="23">
        <v>1.75</v>
      </c>
      <c r="N292" s="18"/>
      <c r="O292" s="23"/>
      <c r="P292" s="23"/>
      <c r="Q292" s="64">
        <v>1.75</v>
      </c>
      <c r="R292" s="23">
        <v>1.75</v>
      </c>
      <c r="S292" s="23">
        <v>1.75</v>
      </c>
      <c r="T292" s="23">
        <v>1.75</v>
      </c>
      <c r="U292" s="70">
        <v>1.75</v>
      </c>
      <c r="V292" s="23">
        <v>1.75</v>
      </c>
      <c r="W292" s="65"/>
      <c r="X292" s="64">
        <v>1.75</v>
      </c>
      <c r="Y292" s="23">
        <v>1.75</v>
      </c>
      <c r="Z292" s="23">
        <v>1.75</v>
      </c>
      <c r="AA292" s="23">
        <v>1.75</v>
      </c>
      <c r="AB292" s="18">
        <v>1.75</v>
      </c>
      <c r="AC292" s="23">
        <v>1.75</v>
      </c>
      <c r="AD292" s="23"/>
      <c r="AE292" s="64">
        <v>1.75</v>
      </c>
      <c r="AF292" s="23">
        <v>1.75</v>
      </c>
      <c r="AG292" s="23">
        <v>1.75</v>
      </c>
      <c r="AH292" s="23">
        <v>1.75</v>
      </c>
      <c r="AI292" s="18">
        <v>1.75</v>
      </c>
      <c r="AJ292" s="65">
        <v>1.75</v>
      </c>
      <c r="AK292" s="65"/>
      <c r="AL292" s="65"/>
      <c r="AM292" s="16">
        <f t="shared" si="4"/>
        <v>40</v>
      </c>
      <c r="AN292" s="33">
        <v>0</v>
      </c>
      <c r="AO292" s="14">
        <v>0</v>
      </c>
      <c r="AP292" s="58"/>
      <c r="AQ292" s="57"/>
      <c r="AR292" s="58"/>
      <c r="AS292" s="58"/>
    </row>
    <row r="293" spans="1:45" ht="15.75">
      <c r="A293" s="72">
        <v>145</v>
      </c>
      <c r="B293" s="40" t="s">
        <v>577</v>
      </c>
      <c r="C293" s="21" t="s">
        <v>36</v>
      </c>
      <c r="D293" s="21" t="s">
        <v>37</v>
      </c>
      <c r="E293" s="32" t="str">
        <f>VLOOKUP(B293,[1]Sheet1!$B$5:$I$226,7,0)</f>
        <v>2019/05/16</v>
      </c>
      <c r="F293" s="21" t="s">
        <v>435</v>
      </c>
      <c r="G293" s="22" t="s">
        <v>528</v>
      </c>
      <c r="H293" s="23">
        <v>1.5</v>
      </c>
      <c r="I293" s="23"/>
      <c r="J293" s="64">
        <v>1.5</v>
      </c>
      <c r="K293" s="23">
        <v>2</v>
      </c>
      <c r="L293" s="23">
        <v>2</v>
      </c>
      <c r="M293" s="23">
        <v>2</v>
      </c>
      <c r="N293" s="18">
        <v>2</v>
      </c>
      <c r="O293" s="23">
        <v>2</v>
      </c>
      <c r="P293" s="23"/>
      <c r="Q293" s="64">
        <v>2</v>
      </c>
      <c r="R293" s="23">
        <v>2</v>
      </c>
      <c r="S293" s="23">
        <v>2</v>
      </c>
      <c r="T293" s="23">
        <v>2</v>
      </c>
      <c r="U293" s="70">
        <v>2</v>
      </c>
      <c r="V293" s="23">
        <v>2</v>
      </c>
      <c r="W293" s="65"/>
      <c r="X293" s="64">
        <v>2</v>
      </c>
      <c r="Y293" s="23">
        <v>2</v>
      </c>
      <c r="Z293" s="23">
        <v>2</v>
      </c>
      <c r="AA293" s="23">
        <v>2</v>
      </c>
      <c r="AB293" s="18">
        <v>2</v>
      </c>
      <c r="AC293" s="23">
        <v>2</v>
      </c>
      <c r="AD293" s="23"/>
      <c r="AE293" s="64">
        <v>2</v>
      </c>
      <c r="AF293" s="23">
        <v>2</v>
      </c>
      <c r="AG293" s="23">
        <v>2</v>
      </c>
      <c r="AH293" s="23">
        <v>2</v>
      </c>
      <c r="AI293" s="18"/>
      <c r="AJ293" s="65">
        <v>2</v>
      </c>
      <c r="AK293" s="65"/>
      <c r="AL293" s="65"/>
      <c r="AM293" s="13">
        <f t="shared" si="4"/>
        <v>47</v>
      </c>
      <c r="AN293" s="33">
        <v>0</v>
      </c>
      <c r="AO293" s="14">
        <v>0</v>
      </c>
      <c r="AP293" s="60"/>
      <c r="AQ293" s="60"/>
      <c r="AR293" s="60"/>
      <c r="AS293" s="58"/>
    </row>
    <row r="294" spans="1:45" ht="15.75">
      <c r="A294" s="73"/>
      <c r="B294" s="40"/>
      <c r="C294" s="24"/>
      <c r="D294" s="24"/>
      <c r="E294" s="32"/>
      <c r="F294" s="24"/>
      <c r="G294" s="24"/>
      <c r="H294" s="23"/>
      <c r="I294" s="23"/>
      <c r="J294" s="64"/>
      <c r="K294" s="23"/>
      <c r="L294" s="23"/>
      <c r="M294" s="23"/>
      <c r="N294" s="18"/>
      <c r="O294" s="23"/>
      <c r="P294" s="23"/>
      <c r="Q294" s="64"/>
      <c r="R294" s="23"/>
      <c r="S294" s="23"/>
      <c r="T294" s="23"/>
      <c r="U294" s="70"/>
      <c r="V294" s="23"/>
      <c r="W294" s="65"/>
      <c r="X294" s="64"/>
      <c r="Y294" s="23"/>
      <c r="Z294" s="23"/>
      <c r="AA294" s="23"/>
      <c r="AB294" s="18"/>
      <c r="AC294" s="23"/>
      <c r="AD294" s="23"/>
      <c r="AE294" s="64"/>
      <c r="AF294" s="23"/>
      <c r="AG294" s="23"/>
      <c r="AH294" s="23"/>
      <c r="AI294" s="18"/>
      <c r="AJ294" s="65"/>
      <c r="AK294" s="65"/>
      <c r="AL294" s="65"/>
      <c r="AM294" s="16">
        <f t="shared" si="4"/>
        <v>0</v>
      </c>
      <c r="AN294" s="33">
        <v>0</v>
      </c>
      <c r="AO294" s="14">
        <v>0</v>
      </c>
      <c r="AP294" s="58"/>
      <c r="AQ294" s="57"/>
      <c r="AR294" s="58"/>
      <c r="AS294" s="58"/>
    </row>
    <row r="295" spans="1:45" ht="15.75">
      <c r="A295" s="72">
        <v>146</v>
      </c>
      <c r="B295" s="40" t="s">
        <v>476</v>
      </c>
      <c r="C295" s="21" t="s">
        <v>36</v>
      </c>
      <c r="D295" s="21" t="s">
        <v>37</v>
      </c>
      <c r="E295" s="32" t="str">
        <f>VLOOKUP(B295,[1]Sheet1!$B$5:$I$226,7,0)</f>
        <v>2019/05/16</v>
      </c>
      <c r="F295" s="21" t="s">
        <v>436</v>
      </c>
      <c r="G295" s="22" t="s">
        <v>529</v>
      </c>
      <c r="H295" s="23"/>
      <c r="I295" s="23"/>
      <c r="J295" s="64"/>
      <c r="K295" s="23"/>
      <c r="L295" s="23">
        <v>0.25</v>
      </c>
      <c r="M295" s="23"/>
      <c r="N295" s="18"/>
      <c r="O295" s="23">
        <v>0.25</v>
      </c>
      <c r="P295" s="23"/>
      <c r="Q295" s="64">
        <v>0.25</v>
      </c>
      <c r="R295" s="23">
        <v>0.25</v>
      </c>
      <c r="S295" s="23">
        <v>0.25</v>
      </c>
      <c r="T295" s="23">
        <v>0.25</v>
      </c>
      <c r="U295" s="70">
        <v>0.25</v>
      </c>
      <c r="V295" s="23">
        <v>0.25</v>
      </c>
      <c r="W295" s="65"/>
      <c r="X295" s="64">
        <v>0.25</v>
      </c>
      <c r="Y295" s="23">
        <v>0.25</v>
      </c>
      <c r="Z295" s="23">
        <v>0.25</v>
      </c>
      <c r="AA295" s="23">
        <v>0.25</v>
      </c>
      <c r="AB295" s="18">
        <v>0.25</v>
      </c>
      <c r="AC295" s="23">
        <v>0.25</v>
      </c>
      <c r="AD295" s="23"/>
      <c r="AE295" s="64"/>
      <c r="AF295" s="23"/>
      <c r="AG295" s="23">
        <v>0.25</v>
      </c>
      <c r="AH295" s="23">
        <v>0.25</v>
      </c>
      <c r="AI295" s="18">
        <v>0.25</v>
      </c>
      <c r="AJ295" s="65">
        <v>0.25</v>
      </c>
      <c r="AK295" s="65"/>
      <c r="AL295" s="65"/>
      <c r="AM295" s="13">
        <f t="shared" si="4"/>
        <v>4.5</v>
      </c>
      <c r="AN295" s="33">
        <v>0</v>
      </c>
      <c r="AO295" s="14">
        <v>0</v>
      </c>
      <c r="AP295" s="60"/>
      <c r="AQ295" s="60"/>
      <c r="AR295" s="60"/>
      <c r="AS295" s="58"/>
    </row>
    <row r="296" spans="1:45" ht="15.75">
      <c r="A296" s="73"/>
      <c r="B296" s="40"/>
      <c r="C296" s="24"/>
      <c r="D296" s="24"/>
      <c r="E296" s="32"/>
      <c r="F296" s="24"/>
      <c r="G296" s="24"/>
      <c r="H296" s="23">
        <v>1.5</v>
      </c>
      <c r="I296" s="23"/>
      <c r="J296" s="64"/>
      <c r="K296" s="23"/>
      <c r="L296" s="23">
        <v>1.75</v>
      </c>
      <c r="M296" s="23"/>
      <c r="N296" s="18">
        <v>1</v>
      </c>
      <c r="O296" s="23">
        <v>1.75</v>
      </c>
      <c r="P296" s="23"/>
      <c r="Q296" s="64">
        <v>1.75</v>
      </c>
      <c r="R296" s="23">
        <v>1.75</v>
      </c>
      <c r="S296" s="23">
        <v>1.75</v>
      </c>
      <c r="T296" s="23">
        <v>1.75</v>
      </c>
      <c r="U296" s="70">
        <v>1.75</v>
      </c>
      <c r="V296" s="23">
        <v>1.75</v>
      </c>
      <c r="W296" s="65"/>
      <c r="X296" s="64">
        <v>1.75</v>
      </c>
      <c r="Y296" s="23">
        <v>1.75</v>
      </c>
      <c r="Z296" s="23">
        <v>1.75</v>
      </c>
      <c r="AA296" s="23">
        <v>1.75</v>
      </c>
      <c r="AB296" s="18">
        <v>1.75</v>
      </c>
      <c r="AC296" s="23">
        <v>1.75</v>
      </c>
      <c r="AD296" s="23"/>
      <c r="AE296" s="64"/>
      <c r="AF296" s="23"/>
      <c r="AG296" s="23">
        <v>1.75</v>
      </c>
      <c r="AH296" s="23">
        <v>1.75</v>
      </c>
      <c r="AI296" s="18">
        <v>1.75</v>
      </c>
      <c r="AJ296" s="65">
        <v>1.75</v>
      </c>
      <c r="AK296" s="65"/>
      <c r="AL296" s="65"/>
      <c r="AM296" s="16">
        <f t="shared" si="4"/>
        <v>34</v>
      </c>
      <c r="AN296" s="33">
        <v>0</v>
      </c>
      <c r="AO296" s="14">
        <v>0</v>
      </c>
      <c r="AP296" s="58"/>
      <c r="AQ296" s="57"/>
      <c r="AR296" s="58"/>
      <c r="AS296" s="58"/>
    </row>
    <row r="297" spans="1:45" ht="15.75">
      <c r="A297" s="72">
        <v>147</v>
      </c>
      <c r="B297" s="40" t="s">
        <v>477</v>
      </c>
      <c r="C297" s="21" t="s">
        <v>36</v>
      </c>
      <c r="D297" s="21" t="s">
        <v>37</v>
      </c>
      <c r="E297" s="32" t="str">
        <f>VLOOKUP(B297,[1]Sheet1!$B$5:$I$226,7,0)</f>
        <v>2019/05/16</v>
      </c>
      <c r="F297" s="21" t="s">
        <v>437</v>
      </c>
      <c r="G297" s="22" t="s">
        <v>530</v>
      </c>
      <c r="H297" s="23"/>
      <c r="I297" s="23">
        <v>0.25</v>
      </c>
      <c r="J297" s="64"/>
      <c r="K297" s="23">
        <v>0.25</v>
      </c>
      <c r="L297" s="23">
        <v>0.25</v>
      </c>
      <c r="M297" s="23"/>
      <c r="N297" s="18"/>
      <c r="O297" s="23"/>
      <c r="P297" s="23">
        <v>0.25</v>
      </c>
      <c r="Q297" s="64">
        <v>0.25</v>
      </c>
      <c r="R297" s="23">
        <v>0.25</v>
      </c>
      <c r="S297" s="23">
        <v>0.25</v>
      </c>
      <c r="T297" s="23"/>
      <c r="U297" s="70"/>
      <c r="V297" s="23">
        <v>0.25</v>
      </c>
      <c r="W297" s="65">
        <v>0.25</v>
      </c>
      <c r="X297" s="64">
        <v>0.25</v>
      </c>
      <c r="Y297" s="23">
        <v>0.25</v>
      </c>
      <c r="Z297" s="23">
        <v>0.25</v>
      </c>
      <c r="AA297" s="23">
        <v>0.25</v>
      </c>
      <c r="AB297" s="18"/>
      <c r="AC297" s="23">
        <v>0.25</v>
      </c>
      <c r="AD297" s="23">
        <v>0.25</v>
      </c>
      <c r="AE297" s="64">
        <v>0.25</v>
      </c>
      <c r="AF297" s="23">
        <v>0.25</v>
      </c>
      <c r="AG297" s="23">
        <v>0.25</v>
      </c>
      <c r="AH297" s="23">
        <v>0.25</v>
      </c>
      <c r="AI297" s="18"/>
      <c r="AJ297" s="65">
        <v>0.25</v>
      </c>
      <c r="AK297" s="65"/>
      <c r="AL297" s="65"/>
      <c r="AM297" s="13">
        <f t="shared" si="4"/>
        <v>5</v>
      </c>
      <c r="AN297" s="33">
        <v>0</v>
      </c>
      <c r="AO297" s="14">
        <v>0</v>
      </c>
      <c r="AP297" s="60"/>
      <c r="AQ297" s="60"/>
      <c r="AR297" s="60"/>
      <c r="AS297" s="58"/>
    </row>
    <row r="298" spans="1:45" ht="15.75">
      <c r="A298" s="73"/>
      <c r="B298" s="40"/>
      <c r="C298" s="24"/>
      <c r="D298" s="24"/>
      <c r="E298" s="32"/>
      <c r="F298" s="24"/>
      <c r="G298" s="24"/>
      <c r="H298" s="23"/>
      <c r="I298" s="23">
        <v>1.75</v>
      </c>
      <c r="J298" s="64"/>
      <c r="K298" s="23">
        <v>1.75</v>
      </c>
      <c r="L298" s="23">
        <v>1.75</v>
      </c>
      <c r="M298" s="23"/>
      <c r="N298" s="18"/>
      <c r="O298" s="23"/>
      <c r="P298" s="23">
        <v>1.75</v>
      </c>
      <c r="Q298" s="64">
        <v>1.75</v>
      </c>
      <c r="R298" s="23">
        <v>1.75</v>
      </c>
      <c r="S298" s="23">
        <v>1.75</v>
      </c>
      <c r="T298" s="23"/>
      <c r="U298" s="70"/>
      <c r="V298" s="23">
        <v>1.75</v>
      </c>
      <c r="W298" s="65">
        <v>1.75</v>
      </c>
      <c r="X298" s="64">
        <v>1.75</v>
      </c>
      <c r="Y298" s="23">
        <v>1.75</v>
      </c>
      <c r="Z298" s="23">
        <v>1.75</v>
      </c>
      <c r="AA298" s="23">
        <v>1.75</v>
      </c>
      <c r="AB298" s="18"/>
      <c r="AC298" s="23">
        <v>1.75</v>
      </c>
      <c r="AD298" s="23">
        <v>1.75</v>
      </c>
      <c r="AE298" s="64">
        <v>1.75</v>
      </c>
      <c r="AF298" s="23">
        <v>1.75</v>
      </c>
      <c r="AG298" s="23">
        <v>1.75</v>
      </c>
      <c r="AH298" s="23">
        <v>1.75</v>
      </c>
      <c r="AI298" s="18"/>
      <c r="AJ298" s="65">
        <v>1.75</v>
      </c>
      <c r="AK298" s="65"/>
      <c r="AL298" s="65"/>
      <c r="AM298" s="16">
        <f t="shared" si="4"/>
        <v>35</v>
      </c>
      <c r="AN298" s="33">
        <v>0</v>
      </c>
      <c r="AO298" s="14">
        <v>0</v>
      </c>
      <c r="AP298" s="58"/>
      <c r="AQ298" s="57"/>
      <c r="AR298" s="58"/>
      <c r="AS298" s="58"/>
    </row>
    <row r="299" spans="1:45" ht="15.75">
      <c r="A299" s="72">
        <v>148</v>
      </c>
      <c r="B299" s="40" t="s">
        <v>478</v>
      </c>
      <c r="C299" s="21" t="s">
        <v>36</v>
      </c>
      <c r="D299" s="21" t="s">
        <v>37</v>
      </c>
      <c r="E299" s="32" t="str">
        <f>VLOOKUP(B299,[1]Sheet1!$B$5:$I$226,7,0)</f>
        <v>2019/05/16</v>
      </c>
      <c r="F299" s="21" t="s">
        <v>438</v>
      </c>
      <c r="G299" s="22" t="s">
        <v>531</v>
      </c>
      <c r="H299" s="23"/>
      <c r="I299" s="23">
        <v>0.25</v>
      </c>
      <c r="J299" s="64"/>
      <c r="K299" s="23">
        <v>0.25</v>
      </c>
      <c r="L299" s="23">
        <v>0.25</v>
      </c>
      <c r="M299" s="23">
        <v>0.25</v>
      </c>
      <c r="N299" s="18">
        <v>0.25</v>
      </c>
      <c r="O299" s="23">
        <v>0.25</v>
      </c>
      <c r="P299" s="23">
        <v>0.25</v>
      </c>
      <c r="Q299" s="64"/>
      <c r="R299" s="23">
        <v>0.25</v>
      </c>
      <c r="S299" s="23">
        <v>0.25</v>
      </c>
      <c r="T299" s="23">
        <v>0.25</v>
      </c>
      <c r="U299" s="70">
        <v>0.25</v>
      </c>
      <c r="V299" s="23">
        <v>0.25</v>
      </c>
      <c r="W299" s="65">
        <v>0.25</v>
      </c>
      <c r="X299" s="64"/>
      <c r="Y299" s="23">
        <v>0.25</v>
      </c>
      <c r="Z299" s="23"/>
      <c r="AA299" s="23"/>
      <c r="AB299" s="18"/>
      <c r="AC299" s="23">
        <v>0.25</v>
      </c>
      <c r="AD299" s="23">
        <v>0.25</v>
      </c>
      <c r="AE299" s="64"/>
      <c r="AF299" s="23">
        <v>0.25</v>
      </c>
      <c r="AG299" s="23">
        <v>0.25</v>
      </c>
      <c r="AH299" s="23">
        <v>0.25</v>
      </c>
      <c r="AI299" s="18">
        <v>0.25</v>
      </c>
      <c r="AJ299" s="65">
        <v>0.25</v>
      </c>
      <c r="AK299" s="65"/>
      <c r="AL299" s="65"/>
      <c r="AM299" s="13">
        <f t="shared" si="4"/>
        <v>5.25</v>
      </c>
      <c r="AN299" s="33">
        <v>0</v>
      </c>
      <c r="AO299" s="14">
        <v>0</v>
      </c>
      <c r="AP299" s="60"/>
      <c r="AQ299" s="60"/>
      <c r="AR299" s="60"/>
      <c r="AS299" s="58"/>
    </row>
    <row r="300" spans="1:45" ht="15.75">
      <c r="A300" s="73"/>
      <c r="B300" s="40"/>
      <c r="C300" s="24"/>
      <c r="D300" s="24"/>
      <c r="E300" s="32"/>
      <c r="F300" s="24"/>
      <c r="G300" s="24"/>
      <c r="H300" s="23">
        <v>1.5</v>
      </c>
      <c r="I300" s="23">
        <v>1.75</v>
      </c>
      <c r="J300" s="64"/>
      <c r="K300" s="23">
        <v>1.75</v>
      </c>
      <c r="L300" s="23">
        <v>1.75</v>
      </c>
      <c r="M300" s="23">
        <v>1.75</v>
      </c>
      <c r="N300" s="18">
        <v>1.75</v>
      </c>
      <c r="O300" s="23">
        <v>1.75</v>
      </c>
      <c r="P300" s="23">
        <v>1.75</v>
      </c>
      <c r="Q300" s="64"/>
      <c r="R300" s="23">
        <v>1.75</v>
      </c>
      <c r="S300" s="23">
        <v>1.75</v>
      </c>
      <c r="T300" s="23">
        <v>1.75</v>
      </c>
      <c r="U300" s="70">
        <v>1.75</v>
      </c>
      <c r="V300" s="23">
        <v>1.75</v>
      </c>
      <c r="W300" s="65">
        <v>1.75</v>
      </c>
      <c r="X300" s="64"/>
      <c r="Y300" s="23">
        <v>1.75</v>
      </c>
      <c r="Z300" s="23"/>
      <c r="AA300" s="23"/>
      <c r="AB300" s="18"/>
      <c r="AC300" s="23">
        <v>1.75</v>
      </c>
      <c r="AD300" s="23">
        <v>1.75</v>
      </c>
      <c r="AE300" s="64"/>
      <c r="AF300" s="23">
        <v>1.75</v>
      </c>
      <c r="AG300" s="23">
        <v>1.75</v>
      </c>
      <c r="AH300" s="23">
        <v>1.75</v>
      </c>
      <c r="AI300" s="18">
        <v>1.75</v>
      </c>
      <c r="AJ300" s="65">
        <v>1.75</v>
      </c>
      <c r="AK300" s="65"/>
      <c r="AL300" s="65"/>
      <c r="AM300" s="16">
        <f t="shared" si="4"/>
        <v>38.25</v>
      </c>
      <c r="AN300" s="33">
        <v>0</v>
      </c>
      <c r="AO300" s="14">
        <v>0</v>
      </c>
      <c r="AP300" s="58"/>
      <c r="AQ300" s="57"/>
      <c r="AR300" s="58"/>
      <c r="AS300" s="58"/>
    </row>
    <row r="301" spans="1:45" ht="15.75">
      <c r="A301" s="72">
        <v>149</v>
      </c>
      <c r="B301" s="40" t="s">
        <v>479</v>
      </c>
      <c r="C301" s="21" t="s">
        <v>36</v>
      </c>
      <c r="D301" s="21" t="s">
        <v>37</v>
      </c>
      <c r="E301" s="32" t="str">
        <f>VLOOKUP(B301,[1]Sheet1!$B$5:$I$226,7,0)</f>
        <v>2019/06/01</v>
      </c>
      <c r="F301" s="21" t="s">
        <v>439</v>
      </c>
      <c r="G301" s="22" t="s">
        <v>532</v>
      </c>
      <c r="H301" s="23"/>
      <c r="I301" s="23"/>
      <c r="J301" s="64"/>
      <c r="K301" s="23"/>
      <c r="L301" s="23">
        <v>1.5</v>
      </c>
      <c r="M301" s="23"/>
      <c r="N301" s="18"/>
      <c r="O301" s="23"/>
      <c r="P301" s="23"/>
      <c r="Q301" s="64"/>
      <c r="R301" s="23"/>
      <c r="S301" s="23"/>
      <c r="T301" s="23"/>
      <c r="U301" s="70"/>
      <c r="V301" s="23"/>
      <c r="W301" s="65"/>
      <c r="X301" s="64"/>
      <c r="Y301" s="23"/>
      <c r="Z301" s="23"/>
      <c r="AA301" s="23"/>
      <c r="AB301" s="18"/>
      <c r="AC301" s="23"/>
      <c r="AD301" s="23"/>
      <c r="AE301" s="64"/>
      <c r="AF301" s="23"/>
      <c r="AG301" s="23"/>
      <c r="AH301" s="23"/>
      <c r="AI301" s="18"/>
      <c r="AJ301" s="65"/>
      <c r="AK301" s="65"/>
      <c r="AL301" s="65"/>
      <c r="AM301" s="13">
        <f t="shared" si="4"/>
        <v>1.5</v>
      </c>
      <c r="AN301" s="33">
        <v>0</v>
      </c>
      <c r="AO301" s="14">
        <v>0</v>
      </c>
      <c r="AP301" s="60"/>
      <c r="AQ301" s="60"/>
      <c r="AR301" s="60"/>
      <c r="AS301" s="58"/>
    </row>
    <row r="302" spans="1:45" ht="15.75">
      <c r="A302" s="73"/>
      <c r="B302" s="40"/>
      <c r="C302" s="24"/>
      <c r="D302" s="24"/>
      <c r="E302" s="32"/>
      <c r="F302" s="24"/>
      <c r="G302" s="24"/>
      <c r="H302" s="23"/>
      <c r="I302" s="23"/>
      <c r="J302" s="64"/>
      <c r="K302" s="23"/>
      <c r="L302" s="23"/>
      <c r="M302" s="23"/>
      <c r="N302" s="18"/>
      <c r="O302" s="23"/>
      <c r="P302" s="23"/>
      <c r="Q302" s="64"/>
      <c r="R302" s="23"/>
      <c r="S302" s="23"/>
      <c r="T302" s="23"/>
      <c r="U302" s="70"/>
      <c r="V302" s="23"/>
      <c r="W302" s="65"/>
      <c r="X302" s="64"/>
      <c r="Y302" s="23"/>
      <c r="Z302" s="23"/>
      <c r="AA302" s="23"/>
      <c r="AB302" s="18"/>
      <c r="AC302" s="23"/>
      <c r="AD302" s="23"/>
      <c r="AE302" s="64"/>
      <c r="AF302" s="23"/>
      <c r="AG302" s="23"/>
      <c r="AH302" s="23"/>
      <c r="AI302" s="18"/>
      <c r="AJ302" s="65"/>
      <c r="AK302" s="65"/>
      <c r="AL302" s="65"/>
      <c r="AM302" s="16">
        <f t="shared" si="4"/>
        <v>0</v>
      </c>
      <c r="AN302" s="33">
        <v>0</v>
      </c>
      <c r="AO302" s="14">
        <v>0</v>
      </c>
      <c r="AP302" s="58"/>
      <c r="AQ302" s="57"/>
      <c r="AR302" s="58"/>
      <c r="AS302" s="58"/>
    </row>
    <row r="303" spans="1:45" ht="15.75">
      <c r="A303" s="72">
        <v>150</v>
      </c>
      <c r="B303" s="21" t="s">
        <v>480</v>
      </c>
      <c r="C303" s="21" t="s">
        <v>36</v>
      </c>
      <c r="D303" s="21" t="s">
        <v>37</v>
      </c>
      <c r="E303" s="32" t="str">
        <f>VLOOKUP(B303,[1]Sheet1!$B$5:$I$226,7,0)</f>
        <v>2019/06/03</v>
      </c>
      <c r="F303" s="21" t="s">
        <v>440</v>
      </c>
      <c r="G303" s="22" t="s">
        <v>533</v>
      </c>
      <c r="H303" s="23">
        <v>1</v>
      </c>
      <c r="I303" s="23"/>
      <c r="J303" s="64">
        <v>1</v>
      </c>
      <c r="K303" s="23"/>
      <c r="L303" s="23">
        <v>1.5</v>
      </c>
      <c r="M303" s="23"/>
      <c r="N303" s="18"/>
      <c r="O303" s="23">
        <v>1.5</v>
      </c>
      <c r="P303" s="23"/>
      <c r="Q303" s="64">
        <v>1</v>
      </c>
      <c r="R303" s="23"/>
      <c r="S303" s="23">
        <v>1</v>
      </c>
      <c r="T303" s="23"/>
      <c r="U303" s="70"/>
      <c r="V303" s="23"/>
      <c r="W303" s="65"/>
      <c r="X303" s="64">
        <v>1.5</v>
      </c>
      <c r="Y303" s="23"/>
      <c r="Z303" s="23">
        <v>1.5</v>
      </c>
      <c r="AA303" s="23"/>
      <c r="AB303" s="18"/>
      <c r="AC303" s="23">
        <v>1.5</v>
      </c>
      <c r="AD303" s="23"/>
      <c r="AE303" s="64">
        <v>1</v>
      </c>
      <c r="AF303" s="23"/>
      <c r="AG303" s="23">
        <v>1.5</v>
      </c>
      <c r="AH303" s="23"/>
      <c r="AI303" s="18"/>
      <c r="AJ303" s="65"/>
      <c r="AK303" s="65"/>
      <c r="AL303" s="65"/>
      <c r="AM303" s="13">
        <f t="shared" si="4"/>
        <v>14</v>
      </c>
      <c r="AN303" s="33">
        <v>0</v>
      </c>
      <c r="AO303" s="14">
        <v>0</v>
      </c>
      <c r="AP303" s="60"/>
      <c r="AQ303" s="60"/>
      <c r="AR303" s="60"/>
      <c r="AS303" s="58"/>
    </row>
    <row r="304" spans="1:45" ht="15.75">
      <c r="A304" s="73"/>
      <c r="B304" s="21"/>
      <c r="C304" s="24"/>
      <c r="D304" s="24"/>
      <c r="E304" s="32"/>
      <c r="F304" s="24"/>
      <c r="G304" s="24"/>
      <c r="H304" s="23"/>
      <c r="I304" s="23"/>
      <c r="J304" s="64"/>
      <c r="K304" s="23"/>
      <c r="L304" s="23"/>
      <c r="M304" s="23"/>
      <c r="N304" s="18"/>
      <c r="O304" s="23"/>
      <c r="P304" s="23"/>
      <c r="Q304" s="64"/>
      <c r="R304" s="23"/>
      <c r="S304" s="23"/>
      <c r="T304" s="23"/>
      <c r="U304" s="70"/>
      <c r="V304" s="23"/>
      <c r="W304" s="65"/>
      <c r="X304" s="64"/>
      <c r="Y304" s="23"/>
      <c r="Z304" s="23"/>
      <c r="AA304" s="23"/>
      <c r="AB304" s="18"/>
      <c r="AC304" s="23"/>
      <c r="AD304" s="23"/>
      <c r="AE304" s="64"/>
      <c r="AF304" s="23"/>
      <c r="AG304" s="23"/>
      <c r="AH304" s="23"/>
      <c r="AI304" s="18"/>
      <c r="AJ304" s="65"/>
      <c r="AK304" s="65"/>
      <c r="AL304" s="65"/>
      <c r="AM304" s="16">
        <f t="shared" si="4"/>
        <v>0</v>
      </c>
      <c r="AN304" s="33">
        <v>0</v>
      </c>
      <c r="AO304" s="14">
        <v>0</v>
      </c>
      <c r="AP304" s="58"/>
      <c r="AQ304" s="57"/>
      <c r="AR304" s="58"/>
      <c r="AS304" s="58"/>
    </row>
    <row r="305" spans="1:45" ht="15.75">
      <c r="A305" s="72">
        <v>151</v>
      </c>
      <c r="B305" s="21" t="s">
        <v>481</v>
      </c>
      <c r="C305" s="21" t="s">
        <v>36</v>
      </c>
      <c r="D305" s="21" t="s">
        <v>37</v>
      </c>
      <c r="E305" s="32" t="str">
        <f>VLOOKUP(B305,[1]Sheet1!$B$5:$I$226,7,0)</f>
        <v>2019/06/03</v>
      </c>
      <c r="F305" s="21" t="s">
        <v>441</v>
      </c>
      <c r="G305" s="22" t="s">
        <v>534</v>
      </c>
      <c r="H305" s="23"/>
      <c r="I305" s="23"/>
      <c r="J305" s="64"/>
      <c r="K305" s="23"/>
      <c r="L305" s="23"/>
      <c r="M305" s="23"/>
      <c r="N305" s="18"/>
      <c r="O305" s="23"/>
      <c r="P305" s="23"/>
      <c r="Q305" s="64"/>
      <c r="R305" s="23"/>
      <c r="S305" s="23"/>
      <c r="T305" s="23"/>
      <c r="U305" s="70"/>
      <c r="V305" s="23"/>
      <c r="W305" s="65"/>
      <c r="X305" s="64"/>
      <c r="Y305" s="23"/>
      <c r="Z305" s="23"/>
      <c r="AA305" s="23"/>
      <c r="AB305" s="18"/>
      <c r="AC305" s="23"/>
      <c r="AD305" s="23"/>
      <c r="AE305" s="64"/>
      <c r="AF305" s="23"/>
      <c r="AG305" s="23"/>
      <c r="AH305" s="23"/>
      <c r="AI305" s="18"/>
      <c r="AJ305" s="65"/>
      <c r="AK305" s="65"/>
      <c r="AL305" s="65"/>
      <c r="AM305" s="13">
        <f t="shared" si="4"/>
        <v>0</v>
      </c>
      <c r="AN305" s="33">
        <v>0</v>
      </c>
      <c r="AO305" s="14">
        <v>0</v>
      </c>
      <c r="AP305" s="60"/>
      <c r="AQ305" s="60"/>
      <c r="AR305" s="60"/>
      <c r="AS305" s="58"/>
    </row>
    <row r="306" spans="1:45" ht="15.75">
      <c r="A306" s="73"/>
      <c r="B306" s="21"/>
      <c r="C306" s="24"/>
      <c r="D306" s="24"/>
      <c r="E306" s="32"/>
      <c r="F306" s="24"/>
      <c r="G306" s="24"/>
      <c r="H306" s="23"/>
      <c r="I306" s="23"/>
      <c r="J306" s="64"/>
      <c r="K306" s="23"/>
      <c r="L306" s="23"/>
      <c r="M306" s="23"/>
      <c r="N306" s="18"/>
      <c r="O306" s="23"/>
      <c r="P306" s="23"/>
      <c r="Q306" s="64"/>
      <c r="R306" s="23"/>
      <c r="S306" s="23"/>
      <c r="T306" s="23"/>
      <c r="U306" s="70"/>
      <c r="V306" s="23"/>
      <c r="W306" s="65"/>
      <c r="X306" s="64"/>
      <c r="Y306" s="23"/>
      <c r="Z306" s="23"/>
      <c r="AA306" s="23"/>
      <c r="AB306" s="18"/>
      <c r="AC306" s="23"/>
      <c r="AD306" s="23"/>
      <c r="AE306" s="64"/>
      <c r="AF306" s="23"/>
      <c r="AG306" s="23"/>
      <c r="AH306" s="23"/>
      <c r="AI306" s="18"/>
      <c r="AJ306" s="65"/>
      <c r="AK306" s="65"/>
      <c r="AL306" s="65"/>
      <c r="AM306" s="16">
        <f t="shared" si="4"/>
        <v>0</v>
      </c>
      <c r="AN306" s="33">
        <v>0</v>
      </c>
      <c r="AO306" s="14">
        <v>0</v>
      </c>
      <c r="AP306" s="58"/>
      <c r="AQ306" s="57"/>
      <c r="AR306" s="58"/>
      <c r="AS306" s="58"/>
    </row>
    <row r="307" spans="1:45" ht="15.75">
      <c r="A307" s="72">
        <v>152</v>
      </c>
      <c r="B307" s="21" t="s">
        <v>482</v>
      </c>
      <c r="C307" s="21" t="s">
        <v>36</v>
      </c>
      <c r="D307" s="21" t="s">
        <v>37</v>
      </c>
      <c r="E307" s="32" t="str">
        <f>VLOOKUP(B307,[1]Sheet1!$B$5:$I$226,7,0)</f>
        <v>2019/06/03</v>
      </c>
      <c r="F307" s="21" t="s">
        <v>442</v>
      </c>
      <c r="G307" s="22" t="s">
        <v>535</v>
      </c>
      <c r="H307" s="23">
        <v>1.5</v>
      </c>
      <c r="I307" s="23">
        <v>2</v>
      </c>
      <c r="J307" s="64"/>
      <c r="K307" s="23">
        <v>0.5</v>
      </c>
      <c r="L307" s="23">
        <v>2</v>
      </c>
      <c r="M307" s="23">
        <v>1</v>
      </c>
      <c r="N307" s="18">
        <v>2</v>
      </c>
      <c r="O307" s="23">
        <v>2</v>
      </c>
      <c r="P307" s="23">
        <v>1.5</v>
      </c>
      <c r="Q307" s="64"/>
      <c r="R307" s="23">
        <v>1</v>
      </c>
      <c r="S307" s="23">
        <v>1.25</v>
      </c>
      <c r="T307" s="23"/>
      <c r="U307" s="70"/>
      <c r="V307" s="23">
        <v>2</v>
      </c>
      <c r="W307" s="65">
        <v>1.5</v>
      </c>
      <c r="X307" s="64"/>
      <c r="Y307" s="23">
        <v>1</v>
      </c>
      <c r="Z307" s="23">
        <v>2</v>
      </c>
      <c r="AA307" s="23">
        <v>2</v>
      </c>
      <c r="AB307" s="18">
        <v>1</v>
      </c>
      <c r="AC307" s="23">
        <v>1</v>
      </c>
      <c r="AD307" s="23"/>
      <c r="AE307" s="64"/>
      <c r="AF307" s="23">
        <v>2</v>
      </c>
      <c r="AG307" s="23">
        <v>1</v>
      </c>
      <c r="AH307" s="23">
        <v>2</v>
      </c>
      <c r="AI307" s="18">
        <v>1.25</v>
      </c>
      <c r="AJ307" s="65">
        <v>2</v>
      </c>
      <c r="AK307" s="65"/>
      <c r="AL307" s="65"/>
      <c r="AM307" s="13">
        <f t="shared" si="4"/>
        <v>33.5</v>
      </c>
      <c r="AN307" s="33">
        <v>0</v>
      </c>
      <c r="AO307" s="14">
        <v>0</v>
      </c>
      <c r="AP307" s="60"/>
      <c r="AQ307" s="60"/>
      <c r="AR307" s="60"/>
      <c r="AS307" s="58"/>
    </row>
    <row r="308" spans="1:45" ht="15.75">
      <c r="A308" s="73"/>
      <c r="B308" s="21"/>
      <c r="C308" s="24"/>
      <c r="D308" s="24"/>
      <c r="E308" s="32"/>
      <c r="F308" s="24"/>
      <c r="G308" s="24"/>
      <c r="H308" s="23"/>
      <c r="I308" s="23"/>
      <c r="J308" s="64"/>
      <c r="K308" s="23"/>
      <c r="L308" s="23"/>
      <c r="M308" s="23"/>
      <c r="N308" s="18"/>
      <c r="O308" s="23"/>
      <c r="P308" s="23"/>
      <c r="Q308" s="64"/>
      <c r="R308" s="23"/>
      <c r="S308" s="23"/>
      <c r="T308" s="23"/>
      <c r="U308" s="70"/>
      <c r="V308" s="23"/>
      <c r="W308" s="65"/>
      <c r="X308" s="64"/>
      <c r="Y308" s="23"/>
      <c r="Z308" s="23"/>
      <c r="AA308" s="23"/>
      <c r="AB308" s="18"/>
      <c r="AC308" s="23"/>
      <c r="AD308" s="23"/>
      <c r="AE308" s="64"/>
      <c r="AF308" s="23"/>
      <c r="AG308" s="23"/>
      <c r="AH308" s="23"/>
      <c r="AI308" s="18"/>
      <c r="AJ308" s="65"/>
      <c r="AK308" s="65"/>
      <c r="AL308" s="65"/>
      <c r="AM308" s="16">
        <f t="shared" si="4"/>
        <v>0</v>
      </c>
      <c r="AN308" s="33">
        <v>0</v>
      </c>
      <c r="AO308" s="14">
        <v>0</v>
      </c>
      <c r="AP308" s="58"/>
      <c r="AQ308" s="57"/>
      <c r="AR308" s="58"/>
      <c r="AS308" s="58"/>
    </row>
    <row r="309" spans="1:45" ht="15.75">
      <c r="A309" s="72">
        <v>153</v>
      </c>
      <c r="B309" s="21" t="s">
        <v>483</v>
      </c>
      <c r="C309" s="21" t="s">
        <v>36</v>
      </c>
      <c r="D309" s="21" t="s">
        <v>37</v>
      </c>
      <c r="E309" s="32" t="str">
        <f>VLOOKUP(B309,[1]Sheet1!$B$5:$I$226,7,0)</f>
        <v>2019/06/03</v>
      </c>
      <c r="F309" s="21" t="s">
        <v>443</v>
      </c>
      <c r="G309" s="22" t="s">
        <v>536</v>
      </c>
      <c r="H309" s="23">
        <v>1.5</v>
      </c>
      <c r="I309" s="23"/>
      <c r="J309" s="64">
        <v>2</v>
      </c>
      <c r="K309" s="23"/>
      <c r="L309" s="23">
        <v>2</v>
      </c>
      <c r="M309" s="23">
        <v>2</v>
      </c>
      <c r="N309" s="18"/>
      <c r="O309" s="23">
        <v>2</v>
      </c>
      <c r="P309" s="23">
        <v>2</v>
      </c>
      <c r="Q309" s="64">
        <v>2</v>
      </c>
      <c r="R309" s="23">
        <v>2</v>
      </c>
      <c r="S309" s="23">
        <v>2</v>
      </c>
      <c r="T309" s="23"/>
      <c r="U309" s="70"/>
      <c r="V309" s="23">
        <v>2</v>
      </c>
      <c r="W309" s="65">
        <v>2</v>
      </c>
      <c r="X309" s="64"/>
      <c r="Y309" s="23"/>
      <c r="Z309" s="23">
        <v>2</v>
      </c>
      <c r="AA309" s="23"/>
      <c r="AB309" s="18"/>
      <c r="AC309" s="23"/>
      <c r="AD309" s="23">
        <v>2</v>
      </c>
      <c r="AE309" s="64">
        <v>2</v>
      </c>
      <c r="AF309" s="23"/>
      <c r="AG309" s="23">
        <v>2</v>
      </c>
      <c r="AH309" s="23"/>
      <c r="AI309" s="18"/>
      <c r="AJ309" s="65">
        <v>2</v>
      </c>
      <c r="AK309" s="65"/>
      <c r="AL309" s="65"/>
      <c r="AM309" s="13">
        <f t="shared" si="4"/>
        <v>31.5</v>
      </c>
      <c r="AN309" s="33">
        <v>0</v>
      </c>
      <c r="AO309" s="14">
        <v>0</v>
      </c>
      <c r="AP309" s="60"/>
      <c r="AQ309" s="60"/>
      <c r="AR309" s="60"/>
      <c r="AS309" s="58"/>
    </row>
    <row r="310" spans="1:45" ht="15.75">
      <c r="A310" s="73"/>
      <c r="B310" s="21"/>
      <c r="C310" s="24"/>
      <c r="D310" s="24"/>
      <c r="E310" s="32"/>
      <c r="F310" s="24"/>
      <c r="G310" s="24"/>
      <c r="H310" s="23"/>
      <c r="I310" s="23"/>
      <c r="J310" s="64"/>
      <c r="K310" s="23"/>
      <c r="L310" s="23"/>
      <c r="M310" s="23"/>
      <c r="N310" s="18"/>
      <c r="O310" s="23"/>
      <c r="P310" s="23"/>
      <c r="Q310" s="64"/>
      <c r="R310" s="23"/>
      <c r="S310" s="23"/>
      <c r="T310" s="23"/>
      <c r="U310" s="70"/>
      <c r="V310" s="23"/>
      <c r="W310" s="65"/>
      <c r="X310" s="64"/>
      <c r="Y310" s="23"/>
      <c r="Z310" s="23"/>
      <c r="AA310" s="23"/>
      <c r="AB310" s="18"/>
      <c r="AC310" s="23"/>
      <c r="AD310" s="23"/>
      <c r="AE310" s="64"/>
      <c r="AF310" s="23"/>
      <c r="AG310" s="23"/>
      <c r="AH310" s="23"/>
      <c r="AI310" s="18"/>
      <c r="AJ310" s="65"/>
      <c r="AK310" s="65"/>
      <c r="AL310" s="65"/>
      <c r="AM310" s="16">
        <f t="shared" si="4"/>
        <v>0</v>
      </c>
      <c r="AN310" s="33">
        <v>0</v>
      </c>
      <c r="AO310" s="14">
        <v>0</v>
      </c>
      <c r="AP310" s="58"/>
      <c r="AQ310" s="57"/>
      <c r="AR310" s="58"/>
      <c r="AS310" s="58"/>
    </row>
    <row r="311" spans="1:45" ht="15.75">
      <c r="A311" s="72">
        <v>154</v>
      </c>
      <c r="B311" s="21" t="s">
        <v>484</v>
      </c>
      <c r="C311" s="21" t="s">
        <v>36</v>
      </c>
      <c r="D311" s="21" t="s">
        <v>37</v>
      </c>
      <c r="E311" s="32">
        <f>VLOOKUP(B311,[1]Sheet1!$B$5:$I$226,7,0)</f>
        <v>41157</v>
      </c>
      <c r="F311" s="21" t="s">
        <v>444</v>
      </c>
      <c r="G311" s="22" t="s">
        <v>537</v>
      </c>
      <c r="H311" s="23"/>
      <c r="I311" s="23"/>
      <c r="J311" s="64"/>
      <c r="K311" s="23"/>
      <c r="L311" s="23"/>
      <c r="M311" s="23"/>
      <c r="N311" s="18"/>
      <c r="O311" s="23"/>
      <c r="P311" s="23"/>
      <c r="Q311" s="64"/>
      <c r="R311" s="23"/>
      <c r="S311" s="23"/>
      <c r="T311" s="23"/>
      <c r="U311" s="70"/>
      <c r="V311" s="23"/>
      <c r="W311" s="65"/>
      <c r="X311" s="64"/>
      <c r="Y311" s="23"/>
      <c r="Z311" s="23"/>
      <c r="AA311" s="23"/>
      <c r="AB311" s="18"/>
      <c r="AC311" s="23"/>
      <c r="AD311" s="23"/>
      <c r="AE311" s="64"/>
      <c r="AF311" s="23"/>
      <c r="AG311" s="23"/>
      <c r="AH311" s="23"/>
      <c r="AI311" s="18"/>
      <c r="AJ311" s="65"/>
      <c r="AK311" s="65"/>
      <c r="AL311" s="65"/>
      <c r="AM311" s="13">
        <f t="shared" si="4"/>
        <v>0</v>
      </c>
      <c r="AN311" s="33">
        <v>0</v>
      </c>
      <c r="AO311" s="14">
        <v>0</v>
      </c>
      <c r="AP311" s="60"/>
      <c r="AQ311" s="60"/>
      <c r="AR311" s="60"/>
      <c r="AS311" s="58"/>
    </row>
    <row r="312" spans="1:45" ht="15.75">
      <c r="A312" s="73"/>
      <c r="B312" s="21"/>
      <c r="C312" s="24"/>
      <c r="D312" s="24"/>
      <c r="E312" s="32"/>
      <c r="F312" s="24"/>
      <c r="G312" s="24"/>
      <c r="H312" s="23"/>
      <c r="I312" s="23"/>
      <c r="J312" s="64"/>
      <c r="K312" s="23"/>
      <c r="L312" s="23"/>
      <c r="M312" s="23"/>
      <c r="N312" s="18"/>
      <c r="O312" s="23"/>
      <c r="P312" s="23"/>
      <c r="Q312" s="64"/>
      <c r="R312" s="23"/>
      <c r="S312" s="23"/>
      <c r="T312" s="23"/>
      <c r="U312" s="70"/>
      <c r="V312" s="23"/>
      <c r="W312" s="65"/>
      <c r="X312" s="64"/>
      <c r="Y312" s="23"/>
      <c r="Z312" s="23"/>
      <c r="AA312" s="23"/>
      <c r="AB312" s="18"/>
      <c r="AC312" s="23"/>
      <c r="AD312" s="23"/>
      <c r="AE312" s="64"/>
      <c r="AF312" s="23"/>
      <c r="AG312" s="23"/>
      <c r="AH312" s="23"/>
      <c r="AI312" s="18"/>
      <c r="AJ312" s="65"/>
      <c r="AK312" s="65"/>
      <c r="AL312" s="65"/>
      <c r="AM312" s="16">
        <f t="shared" si="4"/>
        <v>0</v>
      </c>
      <c r="AN312" s="33">
        <v>0</v>
      </c>
      <c r="AO312" s="14">
        <v>0</v>
      </c>
      <c r="AP312" s="58"/>
      <c r="AQ312" s="57"/>
      <c r="AR312" s="58"/>
      <c r="AS312" s="58"/>
    </row>
    <row r="313" spans="1:45" ht="15.75">
      <c r="A313" s="72">
        <v>155</v>
      </c>
      <c r="B313" s="21" t="s">
        <v>485</v>
      </c>
      <c r="C313" s="21" t="s">
        <v>36</v>
      </c>
      <c r="D313" s="21" t="s">
        <v>37</v>
      </c>
      <c r="E313" s="32" t="str">
        <f>VLOOKUP(B313,[1]Sheet1!$B$5:$I$226,7,0)</f>
        <v>2019/06/26</v>
      </c>
      <c r="F313" s="21" t="s">
        <v>445</v>
      </c>
      <c r="G313" s="22" t="s">
        <v>538</v>
      </c>
      <c r="H313" s="23"/>
      <c r="I313" s="23"/>
      <c r="J313" s="64"/>
      <c r="K313" s="23"/>
      <c r="L313" s="23"/>
      <c r="M313" s="23"/>
      <c r="N313" s="18"/>
      <c r="O313" s="23"/>
      <c r="P313" s="23"/>
      <c r="Q313" s="64"/>
      <c r="R313" s="23"/>
      <c r="S313" s="23"/>
      <c r="T313" s="23"/>
      <c r="U313" s="70"/>
      <c r="V313" s="23"/>
      <c r="W313" s="65"/>
      <c r="X313" s="64"/>
      <c r="Y313" s="23"/>
      <c r="Z313" s="23"/>
      <c r="AA313" s="23"/>
      <c r="AB313" s="18"/>
      <c r="AC313" s="23"/>
      <c r="AD313" s="23"/>
      <c r="AE313" s="64"/>
      <c r="AF313" s="23"/>
      <c r="AG313" s="23"/>
      <c r="AH313" s="23"/>
      <c r="AI313" s="18"/>
      <c r="AJ313" s="65"/>
      <c r="AK313" s="65"/>
      <c r="AL313" s="65"/>
      <c r="AM313" s="13">
        <f t="shared" si="4"/>
        <v>0</v>
      </c>
      <c r="AN313" s="33">
        <v>0</v>
      </c>
      <c r="AO313" s="14">
        <v>0</v>
      </c>
      <c r="AP313" s="60"/>
      <c r="AQ313" s="60"/>
      <c r="AR313" s="60"/>
      <c r="AS313" s="58"/>
    </row>
    <row r="314" spans="1:45" ht="15.75">
      <c r="A314" s="73"/>
      <c r="B314" s="21"/>
      <c r="C314" s="24"/>
      <c r="D314" s="24"/>
      <c r="E314" s="32"/>
      <c r="F314" s="24"/>
      <c r="G314" s="24"/>
      <c r="H314" s="23"/>
      <c r="I314" s="23"/>
      <c r="J314" s="64"/>
      <c r="K314" s="23"/>
      <c r="L314" s="23"/>
      <c r="M314" s="23"/>
      <c r="N314" s="18"/>
      <c r="O314" s="23"/>
      <c r="P314" s="23"/>
      <c r="Q314" s="64"/>
      <c r="R314" s="23"/>
      <c r="S314" s="23"/>
      <c r="T314" s="23"/>
      <c r="U314" s="70"/>
      <c r="V314" s="23"/>
      <c r="W314" s="65"/>
      <c r="X314" s="64"/>
      <c r="Y314" s="23"/>
      <c r="Z314" s="23"/>
      <c r="AA314" s="23"/>
      <c r="AB314" s="18"/>
      <c r="AC314" s="23"/>
      <c r="AD314" s="23"/>
      <c r="AE314" s="64"/>
      <c r="AF314" s="23"/>
      <c r="AG314" s="23"/>
      <c r="AH314" s="23"/>
      <c r="AI314" s="18"/>
      <c r="AJ314" s="65"/>
      <c r="AK314" s="65"/>
      <c r="AL314" s="65"/>
      <c r="AM314" s="16">
        <f t="shared" si="4"/>
        <v>0</v>
      </c>
      <c r="AN314" s="33">
        <v>0</v>
      </c>
      <c r="AO314" s="14">
        <v>0</v>
      </c>
      <c r="AP314" s="58"/>
      <c r="AQ314" s="57"/>
      <c r="AR314" s="58"/>
      <c r="AS314" s="58"/>
    </row>
    <row r="315" spans="1:45" ht="15.75">
      <c r="A315" s="72">
        <v>156</v>
      </c>
      <c r="B315" s="21" t="s">
        <v>486</v>
      </c>
      <c r="C315" s="21" t="s">
        <v>36</v>
      </c>
      <c r="D315" s="21" t="s">
        <v>37</v>
      </c>
      <c r="E315" s="32" t="str">
        <f>VLOOKUP(B315,[1]Sheet1!$B$5:$I$226,7,0)</f>
        <v>2019/07/01</v>
      </c>
      <c r="F315" s="21" t="s">
        <v>446</v>
      </c>
      <c r="G315" s="22" t="s">
        <v>539</v>
      </c>
      <c r="H315" s="23">
        <v>1.5</v>
      </c>
      <c r="I315" s="23">
        <v>1</v>
      </c>
      <c r="J315" s="64">
        <v>2</v>
      </c>
      <c r="K315" s="23">
        <v>2</v>
      </c>
      <c r="L315" s="23">
        <v>2</v>
      </c>
      <c r="M315" s="23"/>
      <c r="N315" s="18"/>
      <c r="O315" s="23"/>
      <c r="P315" s="23">
        <v>2</v>
      </c>
      <c r="Q315" s="64">
        <v>2</v>
      </c>
      <c r="R315" s="23">
        <v>2</v>
      </c>
      <c r="S315" s="23">
        <v>2</v>
      </c>
      <c r="T315" s="23"/>
      <c r="U315" s="70"/>
      <c r="V315" s="23">
        <v>2</v>
      </c>
      <c r="W315" s="65">
        <v>2</v>
      </c>
      <c r="X315" s="64"/>
      <c r="Y315" s="23">
        <v>2</v>
      </c>
      <c r="Z315" s="23">
        <v>2</v>
      </c>
      <c r="AA315" s="23"/>
      <c r="AB315" s="18"/>
      <c r="AC315" s="23"/>
      <c r="AD315" s="23">
        <v>2</v>
      </c>
      <c r="AE315" s="64">
        <v>0.75</v>
      </c>
      <c r="AF315" s="23">
        <v>1.5</v>
      </c>
      <c r="AG315" s="23"/>
      <c r="AH315" s="23"/>
      <c r="AI315" s="18"/>
      <c r="AJ315" s="65"/>
      <c r="AK315" s="65"/>
      <c r="AL315" s="65"/>
      <c r="AM315" s="13">
        <f t="shared" si="4"/>
        <v>28.75</v>
      </c>
      <c r="AN315" s="33">
        <v>0</v>
      </c>
      <c r="AO315" s="14">
        <v>0</v>
      </c>
      <c r="AP315" s="60"/>
      <c r="AQ315" s="60"/>
      <c r="AR315" s="60"/>
      <c r="AS315" s="58"/>
    </row>
    <row r="316" spans="1:45" ht="15.75">
      <c r="A316" s="73"/>
      <c r="B316" s="21"/>
      <c r="C316" s="24"/>
      <c r="D316" s="24"/>
      <c r="E316" s="32"/>
      <c r="F316" s="24"/>
      <c r="G316" s="24"/>
      <c r="H316" s="23"/>
      <c r="I316" s="23"/>
      <c r="J316" s="64"/>
      <c r="K316" s="23"/>
      <c r="L316" s="23"/>
      <c r="M316" s="23"/>
      <c r="N316" s="18"/>
      <c r="O316" s="23"/>
      <c r="P316" s="23"/>
      <c r="Q316" s="64"/>
      <c r="R316" s="23"/>
      <c r="S316" s="23"/>
      <c r="T316" s="23"/>
      <c r="U316" s="70"/>
      <c r="V316" s="23"/>
      <c r="W316" s="65"/>
      <c r="X316" s="64"/>
      <c r="Y316" s="23"/>
      <c r="Z316" s="23"/>
      <c r="AA316" s="23"/>
      <c r="AB316" s="18"/>
      <c r="AC316" s="23"/>
      <c r="AD316" s="23"/>
      <c r="AE316" s="64"/>
      <c r="AF316" s="23"/>
      <c r="AG316" s="23"/>
      <c r="AH316" s="23"/>
      <c r="AI316" s="18"/>
      <c r="AJ316" s="65"/>
      <c r="AK316" s="65"/>
      <c r="AL316" s="65"/>
      <c r="AM316" s="16">
        <f t="shared" si="4"/>
        <v>0</v>
      </c>
      <c r="AN316" s="33">
        <v>0</v>
      </c>
      <c r="AO316" s="14">
        <v>0</v>
      </c>
      <c r="AP316" s="58"/>
      <c r="AQ316" s="57"/>
      <c r="AR316" s="58"/>
      <c r="AS316" s="58"/>
    </row>
    <row r="317" spans="1:45" ht="15.75">
      <c r="A317" s="72">
        <v>157</v>
      </c>
      <c r="B317" s="21" t="s">
        <v>487</v>
      </c>
      <c r="C317" s="21" t="s">
        <v>36</v>
      </c>
      <c r="D317" s="21" t="s">
        <v>37</v>
      </c>
      <c r="E317" s="32" t="str">
        <f>VLOOKUP(B317,[1]Sheet1!$B$5:$I$226,7,0)</f>
        <v>2019/07/01</v>
      </c>
      <c r="F317" s="21" t="s">
        <v>447</v>
      </c>
      <c r="G317" s="22" t="s">
        <v>540</v>
      </c>
      <c r="H317" s="23">
        <v>1.5</v>
      </c>
      <c r="I317" s="23">
        <v>0.5</v>
      </c>
      <c r="J317" s="64"/>
      <c r="K317" s="23">
        <v>1</v>
      </c>
      <c r="L317" s="23">
        <v>2</v>
      </c>
      <c r="M317" s="23">
        <v>1</v>
      </c>
      <c r="N317" s="18">
        <v>1</v>
      </c>
      <c r="O317" s="23">
        <v>2</v>
      </c>
      <c r="P317" s="23">
        <v>2</v>
      </c>
      <c r="Q317" s="64"/>
      <c r="R317" s="23">
        <v>2</v>
      </c>
      <c r="S317" s="23">
        <v>2</v>
      </c>
      <c r="T317" s="23"/>
      <c r="U317" s="70">
        <v>2</v>
      </c>
      <c r="V317" s="23">
        <v>2</v>
      </c>
      <c r="W317" s="65">
        <v>2</v>
      </c>
      <c r="X317" s="64"/>
      <c r="Y317" s="23">
        <v>2</v>
      </c>
      <c r="Z317" s="23"/>
      <c r="AA317" s="23"/>
      <c r="AB317" s="18"/>
      <c r="AC317" s="23">
        <v>2</v>
      </c>
      <c r="AD317" s="23">
        <v>2</v>
      </c>
      <c r="AE317" s="64"/>
      <c r="AF317" s="23">
        <v>2</v>
      </c>
      <c r="AG317" s="23">
        <v>2</v>
      </c>
      <c r="AH317" s="23"/>
      <c r="AI317" s="18">
        <v>2</v>
      </c>
      <c r="AJ317" s="65">
        <v>2</v>
      </c>
      <c r="AK317" s="65"/>
      <c r="AL317" s="65"/>
      <c r="AM317" s="13">
        <f t="shared" si="4"/>
        <v>35</v>
      </c>
      <c r="AN317" s="33">
        <v>0</v>
      </c>
      <c r="AO317" s="14">
        <v>0</v>
      </c>
      <c r="AP317" s="60"/>
      <c r="AQ317" s="60"/>
      <c r="AR317" s="60"/>
      <c r="AS317" s="58"/>
    </row>
    <row r="318" spans="1:45" ht="15.75">
      <c r="A318" s="73"/>
      <c r="B318" s="21"/>
      <c r="C318" s="24"/>
      <c r="D318" s="24"/>
      <c r="E318" s="32"/>
      <c r="F318" s="24"/>
      <c r="G318" s="24"/>
      <c r="H318" s="23"/>
      <c r="I318" s="23"/>
      <c r="J318" s="64"/>
      <c r="K318" s="23"/>
      <c r="L318" s="23"/>
      <c r="M318" s="23"/>
      <c r="N318" s="18"/>
      <c r="O318" s="23"/>
      <c r="P318" s="23"/>
      <c r="Q318" s="64"/>
      <c r="R318" s="23"/>
      <c r="S318" s="23"/>
      <c r="T318" s="23"/>
      <c r="U318" s="70"/>
      <c r="V318" s="23"/>
      <c r="W318" s="65"/>
      <c r="X318" s="64"/>
      <c r="Y318" s="23"/>
      <c r="Z318" s="23"/>
      <c r="AA318" s="23"/>
      <c r="AB318" s="18"/>
      <c r="AC318" s="23"/>
      <c r="AD318" s="23"/>
      <c r="AE318" s="64"/>
      <c r="AF318" s="23"/>
      <c r="AG318" s="23"/>
      <c r="AH318" s="23"/>
      <c r="AI318" s="18"/>
      <c r="AJ318" s="65"/>
      <c r="AK318" s="65"/>
      <c r="AL318" s="65"/>
      <c r="AM318" s="16">
        <f t="shared" si="4"/>
        <v>0</v>
      </c>
      <c r="AN318" s="33">
        <v>0</v>
      </c>
      <c r="AO318" s="14">
        <v>0</v>
      </c>
      <c r="AP318" s="58"/>
      <c r="AQ318" s="57"/>
      <c r="AR318" s="58"/>
      <c r="AS318" s="58"/>
    </row>
    <row r="319" spans="1:45" ht="15.75">
      <c r="A319" s="72">
        <v>158</v>
      </c>
      <c r="B319" s="21" t="s">
        <v>488</v>
      </c>
      <c r="C319" s="21" t="s">
        <v>36</v>
      </c>
      <c r="D319" s="21" t="s">
        <v>37</v>
      </c>
      <c r="E319" s="32" t="str">
        <f>VLOOKUP(B319,[1]Sheet1!$B$5:$I$226,7,0)</f>
        <v>2019/07/01</v>
      </c>
      <c r="F319" s="21" t="s">
        <v>448</v>
      </c>
      <c r="G319" s="22" t="s">
        <v>541</v>
      </c>
      <c r="H319" s="23"/>
      <c r="I319" s="23"/>
      <c r="J319" s="64"/>
      <c r="K319" s="23"/>
      <c r="L319" s="23"/>
      <c r="M319" s="23"/>
      <c r="N319" s="18"/>
      <c r="O319" s="23"/>
      <c r="P319" s="23"/>
      <c r="Q319" s="64"/>
      <c r="R319" s="23"/>
      <c r="S319" s="23"/>
      <c r="T319" s="23"/>
      <c r="U319" s="70"/>
      <c r="V319" s="23"/>
      <c r="W319" s="65"/>
      <c r="X319" s="64"/>
      <c r="Y319" s="23"/>
      <c r="Z319" s="23"/>
      <c r="AA319" s="23"/>
      <c r="AB319" s="18"/>
      <c r="AC319" s="23"/>
      <c r="AD319" s="23"/>
      <c r="AE319" s="64"/>
      <c r="AF319" s="23"/>
      <c r="AG319" s="23"/>
      <c r="AH319" s="23"/>
      <c r="AI319" s="18"/>
      <c r="AJ319" s="65"/>
      <c r="AK319" s="65"/>
      <c r="AL319" s="65"/>
      <c r="AM319" s="13">
        <f t="shared" si="4"/>
        <v>0</v>
      </c>
      <c r="AN319" s="33">
        <v>0</v>
      </c>
      <c r="AO319" s="14">
        <v>0</v>
      </c>
      <c r="AP319" s="60"/>
      <c r="AQ319" s="60"/>
      <c r="AR319" s="60"/>
      <c r="AS319" s="58"/>
    </row>
    <row r="320" spans="1:45" ht="15.75">
      <c r="A320" s="73"/>
      <c r="B320" s="21"/>
      <c r="C320" s="24"/>
      <c r="D320" s="24"/>
      <c r="E320" s="32"/>
      <c r="F320" s="24"/>
      <c r="G320" s="24"/>
      <c r="H320" s="23"/>
      <c r="I320" s="23"/>
      <c r="J320" s="64"/>
      <c r="K320" s="23"/>
      <c r="L320" s="23"/>
      <c r="M320" s="23"/>
      <c r="N320" s="18"/>
      <c r="O320" s="23"/>
      <c r="P320" s="23"/>
      <c r="Q320" s="64"/>
      <c r="R320" s="23"/>
      <c r="S320" s="23"/>
      <c r="T320" s="23"/>
      <c r="U320" s="70"/>
      <c r="V320" s="23"/>
      <c r="W320" s="65"/>
      <c r="X320" s="64"/>
      <c r="Y320" s="23"/>
      <c r="Z320" s="23"/>
      <c r="AA320" s="23"/>
      <c r="AB320" s="18"/>
      <c r="AC320" s="23"/>
      <c r="AD320" s="23"/>
      <c r="AE320" s="64"/>
      <c r="AF320" s="23"/>
      <c r="AG320" s="23"/>
      <c r="AH320" s="23"/>
      <c r="AI320" s="18"/>
      <c r="AJ320" s="65"/>
      <c r="AK320" s="65"/>
      <c r="AL320" s="65"/>
      <c r="AM320" s="16">
        <f t="shared" si="4"/>
        <v>0</v>
      </c>
      <c r="AN320" s="33">
        <v>0</v>
      </c>
      <c r="AO320" s="14">
        <v>0</v>
      </c>
      <c r="AP320" s="58"/>
      <c r="AQ320" s="57"/>
      <c r="AR320" s="58"/>
      <c r="AS320" s="58"/>
    </row>
    <row r="321" spans="1:45" ht="15.75">
      <c r="A321" s="72">
        <v>159</v>
      </c>
      <c r="B321" s="21" t="s">
        <v>489</v>
      </c>
      <c r="C321" s="21" t="s">
        <v>36</v>
      </c>
      <c r="D321" s="21" t="s">
        <v>37</v>
      </c>
      <c r="E321" s="32">
        <f>VLOOKUP(B321,[1]Sheet1!$B$5:$I$226,7,0)</f>
        <v>43444</v>
      </c>
      <c r="F321" s="21" t="s">
        <v>49</v>
      </c>
      <c r="G321" s="22" t="s">
        <v>542</v>
      </c>
      <c r="H321" s="23"/>
      <c r="I321" s="23">
        <v>0.25</v>
      </c>
      <c r="J321" s="64"/>
      <c r="K321" s="23"/>
      <c r="L321" s="23"/>
      <c r="M321" s="23"/>
      <c r="N321" s="18"/>
      <c r="O321" s="23"/>
      <c r="P321" s="23">
        <v>0.25</v>
      </c>
      <c r="Q321" s="64">
        <v>0.25</v>
      </c>
      <c r="R321" s="23">
        <v>0.25</v>
      </c>
      <c r="S321" s="23">
        <v>0.25</v>
      </c>
      <c r="T321" s="23"/>
      <c r="U321" s="70">
        <v>0.25</v>
      </c>
      <c r="V321" s="23">
        <v>0.25</v>
      </c>
      <c r="W321" s="65">
        <v>0.25</v>
      </c>
      <c r="X321" s="64">
        <v>0.25</v>
      </c>
      <c r="Y321" s="23">
        <v>0.25</v>
      </c>
      <c r="Z321" s="23"/>
      <c r="AA321" s="23"/>
      <c r="AB321" s="18">
        <v>0.25</v>
      </c>
      <c r="AC321" s="23">
        <v>0.25</v>
      </c>
      <c r="AD321" s="23">
        <v>0.25</v>
      </c>
      <c r="AE321" s="64">
        <v>0.25</v>
      </c>
      <c r="AF321" s="23">
        <v>0.25</v>
      </c>
      <c r="AG321" s="23">
        <v>0.25</v>
      </c>
      <c r="AH321" s="23"/>
      <c r="AI321" s="18">
        <v>0.25</v>
      </c>
      <c r="AJ321" s="65">
        <v>0.25</v>
      </c>
      <c r="AK321" s="65"/>
      <c r="AL321" s="65"/>
      <c r="AM321" s="13">
        <f t="shared" si="4"/>
        <v>4.5</v>
      </c>
      <c r="AN321" s="33">
        <v>0</v>
      </c>
      <c r="AO321" s="14">
        <v>0</v>
      </c>
      <c r="AP321" s="60"/>
      <c r="AQ321" s="60"/>
      <c r="AR321" s="60"/>
      <c r="AS321" s="58"/>
    </row>
    <row r="322" spans="1:45" ht="15.75">
      <c r="A322" s="73"/>
      <c r="B322" s="21"/>
      <c r="C322" s="24"/>
      <c r="D322" s="24"/>
      <c r="E322" s="32"/>
      <c r="F322" s="24"/>
      <c r="G322" s="24"/>
      <c r="H322" s="23"/>
      <c r="I322" s="23">
        <v>1.75</v>
      </c>
      <c r="J322" s="64"/>
      <c r="K322" s="23"/>
      <c r="L322" s="23"/>
      <c r="M322" s="23"/>
      <c r="N322" s="18"/>
      <c r="O322" s="23"/>
      <c r="P322" s="23">
        <v>1.75</v>
      </c>
      <c r="Q322" s="64">
        <v>1.75</v>
      </c>
      <c r="R322" s="23">
        <v>1.75</v>
      </c>
      <c r="S322" s="23">
        <v>1.75</v>
      </c>
      <c r="T322" s="23"/>
      <c r="U322" s="70">
        <v>1.75</v>
      </c>
      <c r="V322" s="23">
        <v>1.75</v>
      </c>
      <c r="W322" s="65">
        <v>1.75</v>
      </c>
      <c r="X322" s="64">
        <v>1.75</v>
      </c>
      <c r="Y322" s="23">
        <v>1.75</v>
      </c>
      <c r="Z322" s="23">
        <v>1</v>
      </c>
      <c r="AA322" s="23"/>
      <c r="AB322" s="18">
        <v>1.75</v>
      </c>
      <c r="AC322" s="23">
        <v>1.75</v>
      </c>
      <c r="AD322" s="23">
        <v>1.75</v>
      </c>
      <c r="AE322" s="64">
        <v>1.75</v>
      </c>
      <c r="AF322" s="23">
        <v>1.75</v>
      </c>
      <c r="AG322" s="23">
        <v>1.75</v>
      </c>
      <c r="AH322" s="23"/>
      <c r="AI322" s="18">
        <v>1.75</v>
      </c>
      <c r="AJ322" s="65">
        <v>1.75</v>
      </c>
      <c r="AK322" s="65"/>
      <c r="AL322" s="65"/>
      <c r="AM322" s="16">
        <f t="shared" si="4"/>
        <v>32.5</v>
      </c>
      <c r="AN322" s="33">
        <v>0</v>
      </c>
      <c r="AO322" s="14">
        <v>0</v>
      </c>
      <c r="AP322" s="58"/>
      <c r="AQ322" s="57"/>
      <c r="AR322" s="58"/>
      <c r="AS322" s="58"/>
    </row>
    <row r="323" spans="1:45" ht="15.75">
      <c r="A323" s="72">
        <v>160</v>
      </c>
      <c r="B323" s="21" t="s">
        <v>490</v>
      </c>
      <c r="C323" s="21" t="s">
        <v>36</v>
      </c>
      <c r="D323" s="21" t="s">
        <v>37</v>
      </c>
      <c r="E323" s="32" t="str">
        <f>VLOOKUP(B323,[1]Sheet1!$B$5:$I$226,7,0)</f>
        <v>2019/08/13</v>
      </c>
      <c r="F323" s="21" t="s">
        <v>100</v>
      </c>
      <c r="G323" s="22" t="s">
        <v>101</v>
      </c>
      <c r="H323" s="23"/>
      <c r="I323" s="23"/>
      <c r="J323" s="64"/>
      <c r="K323" s="23"/>
      <c r="L323" s="23"/>
      <c r="M323" s="23"/>
      <c r="N323" s="18"/>
      <c r="O323" s="23"/>
      <c r="P323" s="23"/>
      <c r="Q323" s="64"/>
      <c r="R323" s="23"/>
      <c r="S323" s="23"/>
      <c r="T323" s="23"/>
      <c r="U323" s="70"/>
      <c r="V323" s="23"/>
      <c r="W323" s="65"/>
      <c r="X323" s="64"/>
      <c r="Y323" s="23"/>
      <c r="Z323" s="23"/>
      <c r="AA323" s="23"/>
      <c r="AB323" s="18"/>
      <c r="AC323" s="23"/>
      <c r="AD323" s="23"/>
      <c r="AE323" s="64"/>
      <c r="AF323" s="23"/>
      <c r="AG323" s="23"/>
      <c r="AH323" s="23"/>
      <c r="AI323" s="18"/>
      <c r="AJ323" s="65"/>
      <c r="AK323" s="65"/>
      <c r="AL323" s="65"/>
      <c r="AM323" s="13">
        <f t="shared" ref="AM323:AM386" si="5">+SUM(H323:AL323)-AN323-AO323</f>
        <v>0</v>
      </c>
      <c r="AN323" s="33">
        <v>0</v>
      </c>
      <c r="AO323" s="14">
        <v>0</v>
      </c>
      <c r="AP323" s="60"/>
      <c r="AQ323" s="60"/>
      <c r="AR323" s="60"/>
      <c r="AS323" s="58"/>
    </row>
    <row r="324" spans="1:45" ht="15.75">
      <c r="A324" s="73"/>
      <c r="B324" s="21"/>
      <c r="C324" s="24"/>
      <c r="D324" s="24"/>
      <c r="E324" s="32"/>
      <c r="F324" s="24"/>
      <c r="G324" s="24"/>
      <c r="H324" s="23"/>
      <c r="I324" s="23"/>
      <c r="J324" s="64"/>
      <c r="K324" s="23"/>
      <c r="L324" s="23"/>
      <c r="M324" s="23"/>
      <c r="N324" s="18"/>
      <c r="O324" s="23"/>
      <c r="P324" s="23"/>
      <c r="Q324" s="64"/>
      <c r="R324" s="23"/>
      <c r="S324" s="23"/>
      <c r="T324" s="23"/>
      <c r="U324" s="70"/>
      <c r="V324" s="23"/>
      <c r="W324" s="65"/>
      <c r="X324" s="64"/>
      <c r="Y324" s="23"/>
      <c r="Z324" s="23"/>
      <c r="AA324" s="23"/>
      <c r="AB324" s="18"/>
      <c r="AC324" s="23"/>
      <c r="AD324" s="23"/>
      <c r="AE324" s="64"/>
      <c r="AF324" s="23"/>
      <c r="AG324" s="23"/>
      <c r="AH324" s="23"/>
      <c r="AI324" s="18"/>
      <c r="AJ324" s="65"/>
      <c r="AK324" s="65"/>
      <c r="AL324" s="65"/>
      <c r="AM324" s="16">
        <f t="shared" si="5"/>
        <v>0</v>
      </c>
      <c r="AN324" s="33">
        <v>0</v>
      </c>
      <c r="AO324" s="14">
        <v>0</v>
      </c>
      <c r="AP324" s="58"/>
      <c r="AQ324" s="57"/>
      <c r="AR324" s="58"/>
      <c r="AS324" s="58"/>
    </row>
    <row r="325" spans="1:45" s="37" customFormat="1" ht="15.75">
      <c r="A325" s="72">
        <v>161</v>
      </c>
      <c r="B325" s="34" t="s">
        <v>491</v>
      </c>
      <c r="C325" s="34" t="s">
        <v>36</v>
      </c>
      <c r="D325" s="34" t="s">
        <v>37</v>
      </c>
      <c r="E325" s="35" t="str">
        <f>VLOOKUP(B325,[1]Sheet1!$B$5:$I$226,7,0)</f>
        <v>2019/08/13</v>
      </c>
      <c r="F325" s="34" t="s">
        <v>449</v>
      </c>
      <c r="G325" s="36" t="s">
        <v>543</v>
      </c>
      <c r="H325" s="23"/>
      <c r="I325" s="25"/>
      <c r="J325" s="64"/>
      <c r="K325" s="25"/>
      <c r="L325" s="25"/>
      <c r="M325" s="25"/>
      <c r="N325" s="18"/>
      <c r="O325" s="23"/>
      <c r="P325" s="25"/>
      <c r="Q325" s="64"/>
      <c r="R325" s="25"/>
      <c r="S325" s="25"/>
      <c r="T325" s="25"/>
      <c r="U325" s="70"/>
      <c r="V325" s="23"/>
      <c r="W325" s="66"/>
      <c r="X325" s="64"/>
      <c r="Y325" s="25"/>
      <c r="Z325" s="25"/>
      <c r="AA325" s="25"/>
      <c r="AB325" s="18"/>
      <c r="AC325" s="23"/>
      <c r="AD325" s="25"/>
      <c r="AE325" s="64"/>
      <c r="AF325" s="25"/>
      <c r="AG325" s="25"/>
      <c r="AH325" s="25"/>
      <c r="AI325" s="18"/>
      <c r="AJ325" s="66"/>
      <c r="AK325" s="66"/>
      <c r="AL325" s="65"/>
      <c r="AM325" s="13">
        <f t="shared" si="5"/>
        <v>0</v>
      </c>
      <c r="AN325" s="33">
        <v>0</v>
      </c>
      <c r="AO325" s="14">
        <v>0</v>
      </c>
      <c r="AP325" s="60"/>
      <c r="AQ325" s="60"/>
      <c r="AR325" s="60"/>
      <c r="AS325" s="58"/>
    </row>
    <row r="326" spans="1:45" ht="15.75">
      <c r="A326" s="73"/>
      <c r="B326" s="21"/>
      <c r="C326" s="24"/>
      <c r="D326" s="24"/>
      <c r="E326" s="32"/>
      <c r="F326" s="24"/>
      <c r="G326" s="24"/>
      <c r="H326" s="23"/>
      <c r="I326" s="23"/>
      <c r="J326" s="64"/>
      <c r="K326" s="23"/>
      <c r="L326" s="23"/>
      <c r="M326" s="23"/>
      <c r="N326" s="18"/>
      <c r="O326" s="23"/>
      <c r="P326" s="23"/>
      <c r="Q326" s="64"/>
      <c r="R326" s="23"/>
      <c r="S326" s="23"/>
      <c r="T326" s="23"/>
      <c r="U326" s="70"/>
      <c r="V326" s="23"/>
      <c r="W326" s="65"/>
      <c r="X326" s="64"/>
      <c r="Y326" s="23"/>
      <c r="Z326" s="23"/>
      <c r="AA326" s="23"/>
      <c r="AB326" s="18"/>
      <c r="AC326" s="23"/>
      <c r="AD326" s="23"/>
      <c r="AE326" s="64"/>
      <c r="AF326" s="23"/>
      <c r="AG326" s="23"/>
      <c r="AH326" s="23"/>
      <c r="AI326" s="18"/>
      <c r="AJ326" s="65"/>
      <c r="AK326" s="65"/>
      <c r="AL326" s="65"/>
      <c r="AM326" s="16">
        <f t="shared" si="5"/>
        <v>0</v>
      </c>
      <c r="AN326" s="33">
        <v>0</v>
      </c>
      <c r="AO326" s="14">
        <v>0</v>
      </c>
      <c r="AP326" s="58"/>
      <c r="AQ326" s="57"/>
      <c r="AR326" s="58"/>
      <c r="AS326" s="58"/>
    </row>
    <row r="327" spans="1:45" ht="15.75">
      <c r="A327" s="72">
        <v>162</v>
      </c>
      <c r="B327" s="21" t="s">
        <v>400</v>
      </c>
      <c r="C327" s="21" t="s">
        <v>36</v>
      </c>
      <c r="D327" s="21" t="s">
        <v>37</v>
      </c>
      <c r="E327" s="32" t="str">
        <f>VLOOKUP(B327,[1]Sheet1!$B$5:$I$226,7,0)</f>
        <v>2019/08/22</v>
      </c>
      <c r="F327" s="21" t="s">
        <v>450</v>
      </c>
      <c r="G327" s="22" t="s">
        <v>544</v>
      </c>
      <c r="H327" s="23">
        <v>1.5</v>
      </c>
      <c r="I327" s="23">
        <v>2</v>
      </c>
      <c r="J327" s="64"/>
      <c r="K327" s="23">
        <v>2</v>
      </c>
      <c r="L327" s="23">
        <v>2</v>
      </c>
      <c r="M327" s="23">
        <v>2</v>
      </c>
      <c r="N327" s="18"/>
      <c r="O327" s="23">
        <v>2</v>
      </c>
      <c r="P327" s="23">
        <v>2</v>
      </c>
      <c r="Q327" s="64">
        <v>2</v>
      </c>
      <c r="R327" s="23">
        <v>2</v>
      </c>
      <c r="S327" s="23"/>
      <c r="T327" s="23">
        <v>2</v>
      </c>
      <c r="U327" s="70"/>
      <c r="V327" s="23"/>
      <c r="W327" s="65">
        <v>2</v>
      </c>
      <c r="X327" s="64"/>
      <c r="Y327" s="23"/>
      <c r="Z327" s="23">
        <v>1.75</v>
      </c>
      <c r="AA327" s="23"/>
      <c r="AB327" s="18"/>
      <c r="AC327" s="23"/>
      <c r="AD327" s="23"/>
      <c r="AE327" s="64">
        <v>2</v>
      </c>
      <c r="AF327" s="23">
        <v>2</v>
      </c>
      <c r="AG327" s="23">
        <v>2</v>
      </c>
      <c r="AH327" s="23">
        <v>0.5</v>
      </c>
      <c r="AI327" s="18"/>
      <c r="AJ327" s="65">
        <v>2</v>
      </c>
      <c r="AK327" s="65"/>
      <c r="AL327" s="65"/>
      <c r="AM327" s="13">
        <f t="shared" si="5"/>
        <v>31.75</v>
      </c>
      <c r="AN327" s="33">
        <v>0</v>
      </c>
      <c r="AO327" s="14">
        <v>0</v>
      </c>
      <c r="AP327" s="60"/>
      <c r="AQ327" s="60"/>
      <c r="AR327" s="60"/>
      <c r="AS327" s="58"/>
    </row>
    <row r="328" spans="1:45" ht="15.75">
      <c r="A328" s="73"/>
      <c r="B328" s="21"/>
      <c r="C328" s="24"/>
      <c r="D328" s="24"/>
      <c r="E328" s="32"/>
      <c r="F328" s="24"/>
      <c r="G328" s="24"/>
      <c r="H328" s="23"/>
      <c r="I328" s="23"/>
      <c r="J328" s="64"/>
      <c r="K328" s="23"/>
      <c r="L328" s="23"/>
      <c r="M328" s="23"/>
      <c r="N328" s="18"/>
      <c r="O328" s="23"/>
      <c r="P328" s="23"/>
      <c r="Q328" s="64"/>
      <c r="R328" s="23"/>
      <c r="S328" s="23"/>
      <c r="T328" s="23"/>
      <c r="U328" s="70"/>
      <c r="V328" s="23"/>
      <c r="W328" s="65"/>
      <c r="X328" s="64"/>
      <c r="Y328" s="23"/>
      <c r="Z328" s="23"/>
      <c r="AA328" s="23"/>
      <c r="AB328" s="18"/>
      <c r="AC328" s="23"/>
      <c r="AD328" s="23"/>
      <c r="AE328" s="64"/>
      <c r="AF328" s="23"/>
      <c r="AG328" s="23"/>
      <c r="AH328" s="23"/>
      <c r="AI328" s="18"/>
      <c r="AJ328" s="65"/>
      <c r="AK328" s="65"/>
      <c r="AL328" s="65"/>
      <c r="AM328" s="16">
        <f t="shared" si="5"/>
        <v>0</v>
      </c>
      <c r="AN328" s="33">
        <v>0</v>
      </c>
      <c r="AO328" s="14">
        <v>0</v>
      </c>
      <c r="AP328" s="58"/>
      <c r="AQ328" s="57"/>
      <c r="AR328" s="58"/>
      <c r="AS328" s="58"/>
    </row>
    <row r="329" spans="1:45" ht="15.75">
      <c r="A329" s="72">
        <v>163</v>
      </c>
      <c r="B329" s="21" t="s">
        <v>492</v>
      </c>
      <c r="C329" s="21" t="s">
        <v>36</v>
      </c>
      <c r="D329" s="21" t="s">
        <v>37</v>
      </c>
      <c r="E329" s="32" t="str">
        <f>VLOOKUP(B329,[1]Sheet1!$B$5:$I$226,7,0)</f>
        <v>2019/08/22</v>
      </c>
      <c r="F329" s="21" t="s">
        <v>451</v>
      </c>
      <c r="G329" s="22" t="s">
        <v>545</v>
      </c>
      <c r="H329" s="23">
        <v>1</v>
      </c>
      <c r="I329" s="23">
        <v>0.5</v>
      </c>
      <c r="J329" s="64">
        <v>2</v>
      </c>
      <c r="K329" s="23">
        <v>0.5</v>
      </c>
      <c r="L329" s="23">
        <v>2</v>
      </c>
      <c r="M329" s="23">
        <v>1</v>
      </c>
      <c r="N329" s="18"/>
      <c r="O329" s="23">
        <v>1</v>
      </c>
      <c r="P329" s="23">
        <v>1</v>
      </c>
      <c r="Q329" s="64">
        <v>2</v>
      </c>
      <c r="R329" s="23">
        <v>0.5</v>
      </c>
      <c r="S329" s="23">
        <v>0.5</v>
      </c>
      <c r="T329" s="23">
        <v>2</v>
      </c>
      <c r="U329" s="70"/>
      <c r="V329" s="23">
        <v>2</v>
      </c>
      <c r="W329" s="65">
        <v>1</v>
      </c>
      <c r="X329" s="64">
        <v>2</v>
      </c>
      <c r="Y329" s="23">
        <v>0.5</v>
      </c>
      <c r="Z329" s="23">
        <v>2</v>
      </c>
      <c r="AA329" s="23">
        <v>2</v>
      </c>
      <c r="AB329" s="18"/>
      <c r="AC329" s="23">
        <v>0.5</v>
      </c>
      <c r="AD329" s="23">
        <v>0.5</v>
      </c>
      <c r="AE329" s="64">
        <v>2</v>
      </c>
      <c r="AF329" s="23">
        <v>0.5</v>
      </c>
      <c r="AG329" s="23">
        <v>1</v>
      </c>
      <c r="AH329" s="23">
        <v>1.25</v>
      </c>
      <c r="AI329" s="18"/>
      <c r="AJ329" s="65">
        <v>2</v>
      </c>
      <c r="AK329" s="65"/>
      <c r="AL329" s="65"/>
      <c r="AM329" s="13">
        <f t="shared" si="5"/>
        <v>31.25</v>
      </c>
      <c r="AN329" s="33">
        <v>0</v>
      </c>
      <c r="AO329" s="14">
        <v>0</v>
      </c>
      <c r="AP329" s="60"/>
      <c r="AQ329" s="60"/>
      <c r="AR329" s="60"/>
      <c r="AS329" s="58"/>
    </row>
    <row r="330" spans="1:45" ht="15.75">
      <c r="A330" s="73"/>
      <c r="B330" s="21"/>
      <c r="C330" s="24"/>
      <c r="D330" s="24"/>
      <c r="E330" s="32"/>
      <c r="F330" s="24"/>
      <c r="G330" s="24"/>
      <c r="H330" s="23"/>
      <c r="I330" s="23"/>
      <c r="J330" s="64"/>
      <c r="K330" s="23"/>
      <c r="L330" s="23"/>
      <c r="M330" s="23"/>
      <c r="N330" s="18"/>
      <c r="O330" s="23"/>
      <c r="P330" s="23"/>
      <c r="Q330" s="64"/>
      <c r="R330" s="23"/>
      <c r="S330" s="23"/>
      <c r="T330" s="23"/>
      <c r="U330" s="70"/>
      <c r="V330" s="23"/>
      <c r="W330" s="65"/>
      <c r="X330" s="64"/>
      <c r="Y330" s="23"/>
      <c r="Z330" s="23"/>
      <c r="AA330" s="23"/>
      <c r="AB330" s="18"/>
      <c r="AC330" s="23"/>
      <c r="AD330" s="23"/>
      <c r="AE330" s="64"/>
      <c r="AF330" s="23"/>
      <c r="AG330" s="23"/>
      <c r="AH330" s="23"/>
      <c r="AI330" s="18"/>
      <c r="AJ330" s="65"/>
      <c r="AK330" s="65"/>
      <c r="AL330" s="65"/>
      <c r="AM330" s="16">
        <f t="shared" si="5"/>
        <v>0</v>
      </c>
      <c r="AN330" s="33">
        <v>0</v>
      </c>
      <c r="AO330" s="14">
        <v>0</v>
      </c>
      <c r="AP330" s="58"/>
      <c r="AQ330" s="57"/>
      <c r="AR330" s="58"/>
      <c r="AS330" s="58"/>
    </row>
    <row r="331" spans="1:45" ht="15.75">
      <c r="A331" s="72">
        <v>164</v>
      </c>
      <c r="B331" s="40" t="s">
        <v>493</v>
      </c>
      <c r="C331" s="21" t="s">
        <v>36</v>
      </c>
      <c r="D331" s="21" t="s">
        <v>37</v>
      </c>
      <c r="E331" s="32" t="str">
        <f>VLOOKUP(B331,[1]Sheet1!$B$5:$I$226,7,0)</f>
        <v>2019/09/05</v>
      </c>
      <c r="F331" s="21" t="s">
        <v>452</v>
      </c>
      <c r="G331" s="22" t="s">
        <v>546</v>
      </c>
      <c r="H331" s="23">
        <v>1</v>
      </c>
      <c r="I331" s="23">
        <v>1</v>
      </c>
      <c r="J331" s="64"/>
      <c r="K331" s="23">
        <v>2</v>
      </c>
      <c r="L331" s="23"/>
      <c r="M331" s="23"/>
      <c r="N331" s="18"/>
      <c r="O331" s="23"/>
      <c r="P331" s="23">
        <v>2</v>
      </c>
      <c r="Q331" s="64">
        <v>2</v>
      </c>
      <c r="R331" s="23">
        <v>2</v>
      </c>
      <c r="S331" s="23">
        <v>2</v>
      </c>
      <c r="T331" s="23">
        <v>1.25</v>
      </c>
      <c r="U331" s="70"/>
      <c r="V331" s="23">
        <v>2</v>
      </c>
      <c r="W331" s="65">
        <v>2</v>
      </c>
      <c r="X331" s="64">
        <v>2</v>
      </c>
      <c r="Y331" s="23">
        <v>2</v>
      </c>
      <c r="Z331" s="23">
        <v>2</v>
      </c>
      <c r="AA331" s="23"/>
      <c r="AB331" s="18"/>
      <c r="AC331" s="23">
        <v>2</v>
      </c>
      <c r="AD331" s="23">
        <v>2</v>
      </c>
      <c r="AE331" s="64"/>
      <c r="AF331" s="23">
        <v>2</v>
      </c>
      <c r="AG331" s="23"/>
      <c r="AH331" s="23">
        <v>2</v>
      </c>
      <c r="AI331" s="18"/>
      <c r="AJ331" s="65">
        <v>2</v>
      </c>
      <c r="AK331" s="65"/>
      <c r="AL331" s="65"/>
      <c r="AM331" s="13">
        <f t="shared" si="5"/>
        <v>33.25</v>
      </c>
      <c r="AN331" s="33">
        <v>0</v>
      </c>
      <c r="AO331" s="14">
        <v>0</v>
      </c>
      <c r="AP331" s="60"/>
      <c r="AQ331" s="60"/>
      <c r="AR331" s="60"/>
      <c r="AS331" s="58"/>
    </row>
    <row r="332" spans="1:45" ht="15.75">
      <c r="A332" s="73"/>
      <c r="B332" s="40"/>
      <c r="C332" s="24"/>
      <c r="D332" s="24"/>
      <c r="E332" s="32"/>
      <c r="F332" s="24"/>
      <c r="G332" s="24"/>
      <c r="H332" s="23"/>
      <c r="I332" s="23"/>
      <c r="J332" s="64"/>
      <c r="K332" s="23"/>
      <c r="L332" s="23"/>
      <c r="M332" s="23"/>
      <c r="N332" s="18"/>
      <c r="O332" s="23"/>
      <c r="P332" s="23"/>
      <c r="Q332" s="64"/>
      <c r="R332" s="23"/>
      <c r="S332" s="23"/>
      <c r="T332" s="23"/>
      <c r="U332" s="70"/>
      <c r="V332" s="23"/>
      <c r="W332" s="65"/>
      <c r="X332" s="64"/>
      <c r="Y332" s="23"/>
      <c r="Z332" s="23"/>
      <c r="AA332" s="23"/>
      <c r="AB332" s="18"/>
      <c r="AC332" s="23"/>
      <c r="AD332" s="23"/>
      <c r="AE332" s="64"/>
      <c r="AF332" s="23"/>
      <c r="AG332" s="23"/>
      <c r="AH332" s="23"/>
      <c r="AI332" s="18"/>
      <c r="AJ332" s="65"/>
      <c r="AK332" s="65"/>
      <c r="AL332" s="65"/>
      <c r="AM332" s="16">
        <f t="shared" si="5"/>
        <v>0</v>
      </c>
      <c r="AN332" s="33">
        <v>0</v>
      </c>
      <c r="AO332" s="14">
        <v>0</v>
      </c>
      <c r="AP332" s="58"/>
      <c r="AQ332" s="57"/>
      <c r="AR332" s="58"/>
      <c r="AS332" s="58"/>
    </row>
    <row r="333" spans="1:45" ht="15.75">
      <c r="A333" s="72">
        <v>165</v>
      </c>
      <c r="B333" s="40" t="s">
        <v>494</v>
      </c>
      <c r="C333" s="21" t="s">
        <v>36</v>
      </c>
      <c r="D333" s="21" t="s">
        <v>37</v>
      </c>
      <c r="E333" s="32" t="str">
        <f>VLOOKUP(B333,[1]Sheet1!$B$5:$I$226,7,0)</f>
        <v>2017/12/01</v>
      </c>
      <c r="F333" s="21" t="s">
        <v>401</v>
      </c>
      <c r="G333" s="22" t="s">
        <v>547</v>
      </c>
      <c r="H333" s="23"/>
      <c r="I333" s="23">
        <v>2</v>
      </c>
      <c r="J333" s="64">
        <v>2</v>
      </c>
      <c r="K333" s="23">
        <v>2</v>
      </c>
      <c r="L333" s="23">
        <v>2</v>
      </c>
      <c r="M333" s="23">
        <v>2</v>
      </c>
      <c r="N333" s="18">
        <v>2</v>
      </c>
      <c r="O333" s="23">
        <v>2</v>
      </c>
      <c r="P333" s="23">
        <v>2</v>
      </c>
      <c r="Q333" s="64">
        <v>2</v>
      </c>
      <c r="R333" s="23">
        <v>2</v>
      </c>
      <c r="S333" s="23">
        <v>2</v>
      </c>
      <c r="T333" s="23"/>
      <c r="U333" s="70"/>
      <c r="V333" s="23"/>
      <c r="W333" s="65">
        <v>2</v>
      </c>
      <c r="X333" s="64">
        <v>2</v>
      </c>
      <c r="Y333" s="23">
        <v>2</v>
      </c>
      <c r="Z333" s="23">
        <v>2</v>
      </c>
      <c r="AA333" s="23">
        <v>2</v>
      </c>
      <c r="AB333" s="18"/>
      <c r="AC333" s="23"/>
      <c r="AD333" s="23">
        <v>2</v>
      </c>
      <c r="AE333" s="64">
        <v>1.5</v>
      </c>
      <c r="AF333" s="23">
        <v>1.5</v>
      </c>
      <c r="AG333" s="23">
        <v>1.5</v>
      </c>
      <c r="AH333" s="23">
        <v>2</v>
      </c>
      <c r="AI333" s="18">
        <v>1.5</v>
      </c>
      <c r="AJ333" s="65"/>
      <c r="AK333" s="65"/>
      <c r="AL333" s="65"/>
      <c r="AM333" s="13">
        <f t="shared" si="5"/>
        <v>42</v>
      </c>
      <c r="AN333" s="33">
        <v>0</v>
      </c>
      <c r="AO333" s="14">
        <v>0</v>
      </c>
      <c r="AP333" s="60"/>
      <c r="AQ333" s="60"/>
      <c r="AR333" s="60"/>
      <c r="AS333" s="58"/>
    </row>
    <row r="334" spans="1:45" ht="15.75">
      <c r="A334" s="73"/>
      <c r="B334" s="40"/>
      <c r="C334" s="24"/>
      <c r="D334" s="24"/>
      <c r="E334" s="32"/>
      <c r="F334" s="24"/>
      <c r="G334" s="24"/>
      <c r="H334" s="23"/>
      <c r="I334" s="23"/>
      <c r="J334" s="64"/>
      <c r="K334" s="23"/>
      <c r="L334" s="23"/>
      <c r="M334" s="23"/>
      <c r="N334" s="18"/>
      <c r="O334" s="23"/>
      <c r="P334" s="23"/>
      <c r="Q334" s="64"/>
      <c r="R334" s="23"/>
      <c r="S334" s="23"/>
      <c r="T334" s="23"/>
      <c r="U334" s="70"/>
      <c r="V334" s="23"/>
      <c r="W334" s="65"/>
      <c r="X334" s="64"/>
      <c r="Y334" s="23"/>
      <c r="Z334" s="23"/>
      <c r="AA334" s="23"/>
      <c r="AB334" s="18"/>
      <c r="AC334" s="23"/>
      <c r="AD334" s="23"/>
      <c r="AE334" s="64"/>
      <c r="AF334" s="23"/>
      <c r="AG334" s="23"/>
      <c r="AH334" s="23"/>
      <c r="AI334" s="18"/>
      <c r="AJ334" s="65"/>
      <c r="AK334" s="65"/>
      <c r="AL334" s="65"/>
      <c r="AM334" s="16">
        <f t="shared" si="5"/>
        <v>0</v>
      </c>
      <c r="AN334" s="33">
        <v>0</v>
      </c>
      <c r="AO334" s="14">
        <v>0</v>
      </c>
      <c r="AP334" s="58"/>
      <c r="AQ334" s="57"/>
      <c r="AR334" s="58"/>
      <c r="AS334" s="58"/>
    </row>
    <row r="335" spans="1:45" ht="15.75">
      <c r="A335" s="72">
        <v>166</v>
      </c>
      <c r="B335" s="40" t="s">
        <v>402</v>
      </c>
      <c r="C335" s="21" t="s">
        <v>36</v>
      </c>
      <c r="D335" s="21" t="s">
        <v>37</v>
      </c>
      <c r="E335" s="32" t="str">
        <f>VLOOKUP(B335,[1]Sheet1!$B$5:$I$226,7,0)</f>
        <v>2018/03/06</v>
      </c>
      <c r="F335" s="21" t="s">
        <v>548</v>
      </c>
      <c r="G335" s="22" t="s">
        <v>549</v>
      </c>
      <c r="H335" s="23"/>
      <c r="I335" s="23"/>
      <c r="J335" s="64"/>
      <c r="K335" s="23"/>
      <c r="L335" s="23"/>
      <c r="M335" s="23"/>
      <c r="N335" s="18"/>
      <c r="O335" s="23"/>
      <c r="P335" s="23"/>
      <c r="Q335" s="64"/>
      <c r="R335" s="23"/>
      <c r="S335" s="23"/>
      <c r="T335" s="23"/>
      <c r="U335" s="70"/>
      <c r="V335" s="23"/>
      <c r="W335" s="65"/>
      <c r="X335" s="64"/>
      <c r="Y335" s="23"/>
      <c r="Z335" s="23"/>
      <c r="AA335" s="23"/>
      <c r="AB335" s="18"/>
      <c r="AC335" s="23"/>
      <c r="AD335" s="23"/>
      <c r="AE335" s="64"/>
      <c r="AF335" s="23"/>
      <c r="AG335" s="23"/>
      <c r="AH335" s="23"/>
      <c r="AI335" s="18"/>
      <c r="AJ335" s="65"/>
      <c r="AK335" s="65"/>
      <c r="AL335" s="65"/>
      <c r="AM335" s="13">
        <f t="shared" si="5"/>
        <v>0</v>
      </c>
      <c r="AN335" s="33">
        <v>0</v>
      </c>
      <c r="AO335" s="14">
        <v>0</v>
      </c>
      <c r="AP335" s="60"/>
      <c r="AQ335" s="60"/>
      <c r="AR335" s="60"/>
      <c r="AS335" s="58"/>
    </row>
    <row r="336" spans="1:45" ht="15.75">
      <c r="A336" s="73"/>
      <c r="B336" s="40"/>
      <c r="C336" s="24"/>
      <c r="D336" s="24"/>
      <c r="E336" s="32"/>
      <c r="F336" s="24"/>
      <c r="G336" s="24"/>
      <c r="H336" s="23"/>
      <c r="I336" s="23"/>
      <c r="J336" s="64"/>
      <c r="K336" s="23"/>
      <c r="L336" s="23"/>
      <c r="M336" s="23"/>
      <c r="N336" s="18"/>
      <c r="O336" s="23"/>
      <c r="P336" s="23"/>
      <c r="Q336" s="64"/>
      <c r="R336" s="23"/>
      <c r="S336" s="23"/>
      <c r="T336" s="23"/>
      <c r="U336" s="70"/>
      <c r="V336" s="23"/>
      <c r="W336" s="65"/>
      <c r="X336" s="64"/>
      <c r="Y336" s="23"/>
      <c r="Z336" s="23"/>
      <c r="AA336" s="23"/>
      <c r="AB336" s="18"/>
      <c r="AC336" s="23"/>
      <c r="AD336" s="23"/>
      <c r="AE336" s="64"/>
      <c r="AF336" s="23"/>
      <c r="AG336" s="23"/>
      <c r="AH336" s="23"/>
      <c r="AI336" s="18"/>
      <c r="AJ336" s="65"/>
      <c r="AK336" s="65"/>
      <c r="AL336" s="65"/>
      <c r="AM336" s="16">
        <f t="shared" si="5"/>
        <v>0</v>
      </c>
      <c r="AN336" s="33">
        <v>0</v>
      </c>
      <c r="AO336" s="14">
        <v>0</v>
      </c>
      <c r="AP336" s="58"/>
      <c r="AQ336" s="57"/>
      <c r="AR336" s="58"/>
      <c r="AS336" s="58"/>
    </row>
    <row r="337" spans="1:45" ht="15.75">
      <c r="A337" s="72">
        <v>167</v>
      </c>
      <c r="B337" s="40" t="s">
        <v>403</v>
      </c>
      <c r="C337" s="21" t="s">
        <v>36</v>
      </c>
      <c r="D337" s="21" t="s">
        <v>37</v>
      </c>
      <c r="E337" s="32" t="str">
        <f>VLOOKUP(B337,[1]Sheet1!$B$5:$I$226,7,0)</f>
        <v>2016/09/28</v>
      </c>
      <c r="F337" s="21" t="s">
        <v>550</v>
      </c>
      <c r="G337" s="22" t="s">
        <v>551</v>
      </c>
      <c r="H337" s="23">
        <v>1.5</v>
      </c>
      <c r="I337" s="23">
        <v>2</v>
      </c>
      <c r="J337" s="64"/>
      <c r="K337" s="23"/>
      <c r="L337" s="23">
        <v>2</v>
      </c>
      <c r="M337" s="23">
        <v>2</v>
      </c>
      <c r="N337" s="18">
        <v>2</v>
      </c>
      <c r="O337" s="23">
        <v>2</v>
      </c>
      <c r="P337" s="23">
        <v>2</v>
      </c>
      <c r="Q337" s="64">
        <v>2</v>
      </c>
      <c r="R337" s="23"/>
      <c r="S337" s="23">
        <v>2</v>
      </c>
      <c r="T337" s="23"/>
      <c r="U337" s="70">
        <v>2</v>
      </c>
      <c r="V337" s="23">
        <v>2</v>
      </c>
      <c r="W337" s="65">
        <v>2</v>
      </c>
      <c r="X337" s="64">
        <v>2</v>
      </c>
      <c r="Y337" s="23"/>
      <c r="Z337" s="23">
        <v>2</v>
      </c>
      <c r="AA337" s="23">
        <v>2</v>
      </c>
      <c r="AB337" s="18">
        <v>2</v>
      </c>
      <c r="AC337" s="23">
        <v>2</v>
      </c>
      <c r="AD337" s="23">
        <v>1.75</v>
      </c>
      <c r="AE337" s="64">
        <v>2</v>
      </c>
      <c r="AF337" s="23"/>
      <c r="AG337" s="23">
        <v>1.5</v>
      </c>
      <c r="AH337" s="23">
        <v>1.5</v>
      </c>
      <c r="AI337" s="18">
        <v>1.5</v>
      </c>
      <c r="AJ337" s="65">
        <v>1.75</v>
      </c>
      <c r="AK337" s="65"/>
      <c r="AL337" s="65"/>
      <c r="AM337" s="13">
        <f t="shared" si="5"/>
        <v>43.5</v>
      </c>
      <c r="AN337" s="33">
        <v>0</v>
      </c>
      <c r="AO337" s="14">
        <v>0</v>
      </c>
      <c r="AP337" s="60"/>
      <c r="AQ337" s="60"/>
      <c r="AR337" s="60"/>
      <c r="AS337" s="58"/>
    </row>
    <row r="338" spans="1:45" ht="15.75">
      <c r="A338" s="73"/>
      <c r="B338" s="40"/>
      <c r="C338" s="24"/>
      <c r="D338" s="24"/>
      <c r="E338" s="32"/>
      <c r="F338" s="24"/>
      <c r="G338" s="24"/>
      <c r="H338" s="23"/>
      <c r="I338" s="23"/>
      <c r="J338" s="64"/>
      <c r="K338" s="23"/>
      <c r="L338" s="23"/>
      <c r="M338" s="23"/>
      <c r="N338" s="18"/>
      <c r="O338" s="23"/>
      <c r="P338" s="23"/>
      <c r="Q338" s="64"/>
      <c r="R338" s="23"/>
      <c r="S338" s="23"/>
      <c r="T338" s="23"/>
      <c r="U338" s="70"/>
      <c r="V338" s="23"/>
      <c r="W338" s="65"/>
      <c r="X338" s="64"/>
      <c r="Y338" s="23"/>
      <c r="Z338" s="23"/>
      <c r="AA338" s="23"/>
      <c r="AB338" s="18"/>
      <c r="AC338" s="23"/>
      <c r="AD338" s="23"/>
      <c r="AE338" s="64"/>
      <c r="AF338" s="23"/>
      <c r="AG338" s="23"/>
      <c r="AH338" s="23"/>
      <c r="AI338" s="18"/>
      <c r="AJ338" s="65"/>
      <c r="AK338" s="65"/>
      <c r="AL338" s="65"/>
      <c r="AM338" s="16">
        <f t="shared" si="5"/>
        <v>0</v>
      </c>
      <c r="AN338" s="33">
        <v>0</v>
      </c>
      <c r="AO338" s="14">
        <v>0</v>
      </c>
      <c r="AP338" s="58"/>
      <c r="AQ338" s="57"/>
      <c r="AR338" s="58"/>
      <c r="AS338" s="58"/>
    </row>
    <row r="339" spans="1:45" ht="15.75">
      <c r="A339" s="72">
        <v>168</v>
      </c>
      <c r="B339" s="40" t="s">
        <v>404</v>
      </c>
      <c r="C339" s="21" t="s">
        <v>36</v>
      </c>
      <c r="D339" s="21" t="s">
        <v>37</v>
      </c>
      <c r="E339" s="32" t="str">
        <f>VLOOKUP(B339,[1]Sheet1!$B$5:$I$226,7,0)</f>
        <v>2016/08/18</v>
      </c>
      <c r="F339" s="21" t="s">
        <v>552</v>
      </c>
      <c r="G339" s="22" t="s">
        <v>553</v>
      </c>
      <c r="H339" s="23"/>
      <c r="I339" s="23">
        <v>0.25</v>
      </c>
      <c r="J339" s="64">
        <v>0.25</v>
      </c>
      <c r="K339" s="23">
        <v>0.25</v>
      </c>
      <c r="L339" s="23"/>
      <c r="M339" s="23">
        <v>0.25</v>
      </c>
      <c r="N339" s="18">
        <v>0.25</v>
      </c>
      <c r="O339" s="23">
        <v>0.25</v>
      </c>
      <c r="P339" s="23">
        <v>0.25</v>
      </c>
      <c r="Q339" s="64"/>
      <c r="R339" s="23"/>
      <c r="S339" s="23"/>
      <c r="T339" s="23"/>
      <c r="U339" s="70"/>
      <c r="V339" s="23">
        <v>0.25</v>
      </c>
      <c r="W339" s="65">
        <v>0.25</v>
      </c>
      <c r="X339" s="64">
        <v>0.25</v>
      </c>
      <c r="Y339" s="23">
        <v>0.25</v>
      </c>
      <c r="Z339" s="23"/>
      <c r="AA339" s="23">
        <v>0.25</v>
      </c>
      <c r="AB339" s="18">
        <v>0.25</v>
      </c>
      <c r="AC339" s="23">
        <v>0.25</v>
      </c>
      <c r="AD339" s="23">
        <v>0.25</v>
      </c>
      <c r="AE339" s="64"/>
      <c r="AF339" s="23">
        <v>0.25</v>
      </c>
      <c r="AG339" s="23"/>
      <c r="AH339" s="23">
        <v>0.25</v>
      </c>
      <c r="AI339" s="18"/>
      <c r="AJ339" s="65">
        <v>0.25</v>
      </c>
      <c r="AK339" s="65"/>
      <c r="AL339" s="65"/>
      <c r="AM339" s="13">
        <f t="shared" si="5"/>
        <v>4.5</v>
      </c>
      <c r="AN339" s="33">
        <v>0</v>
      </c>
      <c r="AO339" s="14">
        <v>0</v>
      </c>
      <c r="AP339" s="60"/>
      <c r="AQ339" s="60"/>
      <c r="AR339" s="60"/>
      <c r="AS339" s="58"/>
    </row>
    <row r="340" spans="1:45" ht="15.75">
      <c r="A340" s="73"/>
      <c r="B340" s="40"/>
      <c r="C340" s="24"/>
      <c r="D340" s="24"/>
      <c r="E340" s="32"/>
      <c r="F340" s="24"/>
      <c r="G340" s="24"/>
      <c r="H340" s="23">
        <v>1.5</v>
      </c>
      <c r="I340" s="23">
        <v>1.75</v>
      </c>
      <c r="J340" s="64">
        <v>1.75</v>
      </c>
      <c r="K340" s="23">
        <v>1.75</v>
      </c>
      <c r="L340" s="23"/>
      <c r="M340" s="23">
        <v>1.75</v>
      </c>
      <c r="N340" s="18">
        <v>1.75</v>
      </c>
      <c r="O340" s="23">
        <v>1.75</v>
      </c>
      <c r="P340" s="23">
        <v>1.75</v>
      </c>
      <c r="Q340" s="64">
        <v>1.5</v>
      </c>
      <c r="R340" s="23"/>
      <c r="S340" s="23"/>
      <c r="T340" s="23"/>
      <c r="U340" s="70"/>
      <c r="V340" s="23">
        <v>1.75</v>
      </c>
      <c r="W340" s="65">
        <v>1.75</v>
      </c>
      <c r="X340" s="64">
        <v>1.75</v>
      </c>
      <c r="Y340" s="23">
        <v>1.75</v>
      </c>
      <c r="Z340" s="23"/>
      <c r="AA340" s="23">
        <v>1.75</v>
      </c>
      <c r="AB340" s="18">
        <v>1.75</v>
      </c>
      <c r="AC340" s="23">
        <v>1.75</v>
      </c>
      <c r="AD340" s="23">
        <v>1.75</v>
      </c>
      <c r="AE340" s="64"/>
      <c r="AF340" s="23">
        <v>1.75</v>
      </c>
      <c r="AG340" s="23"/>
      <c r="AH340" s="23">
        <v>1.75</v>
      </c>
      <c r="AI340" s="18"/>
      <c r="AJ340" s="65">
        <v>1.75</v>
      </c>
      <c r="AK340" s="65"/>
      <c r="AL340" s="65"/>
      <c r="AM340" s="16">
        <f t="shared" si="5"/>
        <v>34.5</v>
      </c>
      <c r="AN340" s="33">
        <v>0</v>
      </c>
      <c r="AO340" s="14">
        <v>0</v>
      </c>
      <c r="AP340" s="58"/>
      <c r="AQ340" s="57"/>
      <c r="AR340" s="58"/>
      <c r="AS340" s="58"/>
    </row>
    <row r="341" spans="1:45" ht="16.5" customHeight="1">
      <c r="A341" s="72">
        <v>169</v>
      </c>
      <c r="B341" s="40" t="s">
        <v>495</v>
      </c>
      <c r="C341" s="21" t="s">
        <v>36</v>
      </c>
      <c r="D341" s="21" t="s">
        <v>37</v>
      </c>
      <c r="E341" s="32" t="str">
        <f>VLOOKUP(B341,[1]Sheet1!$B$5:$I$226,7,0)</f>
        <v>2018/03/02</v>
      </c>
      <c r="F341" s="21" t="s">
        <v>554</v>
      </c>
      <c r="G341" s="22" t="s">
        <v>555</v>
      </c>
      <c r="H341" s="23"/>
      <c r="I341" s="23"/>
      <c r="J341" s="64"/>
      <c r="K341" s="23"/>
      <c r="L341" s="23">
        <v>0.25</v>
      </c>
      <c r="M341" s="23">
        <v>0.25</v>
      </c>
      <c r="N341" s="18">
        <v>0.25</v>
      </c>
      <c r="O341" s="23">
        <v>0.25</v>
      </c>
      <c r="P341" s="23"/>
      <c r="Q341" s="64">
        <v>0.25</v>
      </c>
      <c r="R341" s="23">
        <v>0.25</v>
      </c>
      <c r="S341" s="23">
        <v>0.25</v>
      </c>
      <c r="T341" s="23">
        <v>0.25</v>
      </c>
      <c r="U341" s="70">
        <v>0.25</v>
      </c>
      <c r="V341" s="23">
        <v>0.25</v>
      </c>
      <c r="W341" s="65"/>
      <c r="X341" s="64">
        <v>0.25</v>
      </c>
      <c r="Y341" s="23">
        <v>0.25</v>
      </c>
      <c r="Z341" s="23">
        <v>0.25</v>
      </c>
      <c r="AA341" s="23">
        <v>0.25</v>
      </c>
      <c r="AB341" s="18">
        <v>0.25</v>
      </c>
      <c r="AC341" s="23">
        <v>0.25</v>
      </c>
      <c r="AD341" s="23"/>
      <c r="AE341" s="64">
        <v>0.25</v>
      </c>
      <c r="AF341" s="23">
        <v>0.25</v>
      </c>
      <c r="AG341" s="23">
        <v>0.25</v>
      </c>
      <c r="AH341" s="23">
        <v>0.25</v>
      </c>
      <c r="AI341" s="18">
        <v>0.25</v>
      </c>
      <c r="AJ341" s="65"/>
      <c r="AK341" s="65"/>
      <c r="AL341" s="65"/>
      <c r="AM341" s="13">
        <f t="shared" si="5"/>
        <v>5.25</v>
      </c>
      <c r="AN341" s="33">
        <v>0</v>
      </c>
      <c r="AO341" s="14">
        <v>0</v>
      </c>
      <c r="AP341" s="60"/>
      <c r="AQ341" s="60"/>
      <c r="AR341" s="60"/>
      <c r="AS341" s="58"/>
    </row>
    <row r="342" spans="1:45" ht="16.5" customHeight="1">
      <c r="A342" s="73"/>
      <c r="B342" s="40"/>
      <c r="C342" s="24"/>
      <c r="D342" s="24"/>
      <c r="E342" s="32"/>
      <c r="F342" s="24"/>
      <c r="G342" s="24"/>
      <c r="H342" s="23">
        <v>1.5</v>
      </c>
      <c r="I342" s="23"/>
      <c r="J342" s="64">
        <v>1</v>
      </c>
      <c r="K342" s="23">
        <v>1.25</v>
      </c>
      <c r="L342" s="23">
        <v>1.75</v>
      </c>
      <c r="M342" s="23">
        <v>1.75</v>
      </c>
      <c r="N342" s="18">
        <v>1.75</v>
      </c>
      <c r="O342" s="23">
        <v>1.75</v>
      </c>
      <c r="P342" s="23"/>
      <c r="Q342" s="64">
        <v>1.75</v>
      </c>
      <c r="R342" s="23">
        <v>1.75</v>
      </c>
      <c r="S342" s="23">
        <v>1.75</v>
      </c>
      <c r="T342" s="23">
        <v>1.75</v>
      </c>
      <c r="U342" s="70">
        <v>1.75</v>
      </c>
      <c r="V342" s="23">
        <v>1.75</v>
      </c>
      <c r="W342" s="65"/>
      <c r="X342" s="64">
        <v>1.75</v>
      </c>
      <c r="Y342" s="23">
        <v>1.75</v>
      </c>
      <c r="Z342" s="23">
        <v>1.75</v>
      </c>
      <c r="AA342" s="23">
        <v>1.75</v>
      </c>
      <c r="AB342" s="18">
        <v>1.75</v>
      </c>
      <c r="AC342" s="23">
        <v>1.75</v>
      </c>
      <c r="AD342" s="23"/>
      <c r="AE342" s="64">
        <v>1.75</v>
      </c>
      <c r="AF342" s="23">
        <v>1.75</v>
      </c>
      <c r="AG342" s="23">
        <v>1.75</v>
      </c>
      <c r="AH342" s="23">
        <v>1.75</v>
      </c>
      <c r="AI342" s="18">
        <v>1.75</v>
      </c>
      <c r="AJ342" s="65">
        <v>1</v>
      </c>
      <c r="AK342" s="65"/>
      <c r="AL342" s="65"/>
      <c r="AM342" s="16">
        <f t="shared" si="5"/>
        <v>41.5</v>
      </c>
      <c r="AN342" s="33">
        <v>0</v>
      </c>
      <c r="AO342" s="14">
        <v>0</v>
      </c>
      <c r="AP342" s="58"/>
      <c r="AQ342" s="57"/>
      <c r="AR342" s="58"/>
      <c r="AS342" s="58"/>
    </row>
    <row r="343" spans="1:45" ht="15.75">
      <c r="A343" s="72">
        <v>170</v>
      </c>
      <c r="B343" s="40" t="s">
        <v>496</v>
      </c>
      <c r="C343" s="21" t="s">
        <v>36</v>
      </c>
      <c r="D343" s="21" t="s">
        <v>37</v>
      </c>
      <c r="E343" s="32" t="str">
        <f>VLOOKUP(B343,[1]Sheet1!$B$5:$I$226,7,0)</f>
        <v>2016/10/01</v>
      </c>
      <c r="F343" s="21" t="s">
        <v>136</v>
      </c>
      <c r="G343" s="22" t="s">
        <v>556</v>
      </c>
      <c r="H343" s="23"/>
      <c r="I343" s="23"/>
      <c r="J343" s="64"/>
      <c r="K343" s="23"/>
      <c r="L343" s="23">
        <v>0.25</v>
      </c>
      <c r="M343" s="23">
        <v>0.25</v>
      </c>
      <c r="N343" s="18">
        <v>0.25</v>
      </c>
      <c r="O343" s="23">
        <v>0.25</v>
      </c>
      <c r="P343" s="23">
        <v>0.25</v>
      </c>
      <c r="Q343" s="64">
        <v>0.25</v>
      </c>
      <c r="R343" s="23"/>
      <c r="S343" s="23">
        <v>0.25</v>
      </c>
      <c r="T343" s="23">
        <v>0.25</v>
      </c>
      <c r="U343" s="70">
        <v>0.25</v>
      </c>
      <c r="V343" s="23">
        <v>0.25</v>
      </c>
      <c r="W343" s="65">
        <v>0.25</v>
      </c>
      <c r="X343" s="64">
        <v>0.25</v>
      </c>
      <c r="Y343" s="23"/>
      <c r="Z343" s="23">
        <v>0.25</v>
      </c>
      <c r="AA343" s="23">
        <v>0.25</v>
      </c>
      <c r="AB343" s="18"/>
      <c r="AC343" s="23">
        <v>0.25</v>
      </c>
      <c r="AD343" s="23">
        <v>0.25</v>
      </c>
      <c r="AE343" s="64">
        <v>0.25</v>
      </c>
      <c r="AF343" s="23"/>
      <c r="AG343" s="23">
        <v>0.25</v>
      </c>
      <c r="AH343" s="23">
        <v>0.25</v>
      </c>
      <c r="AI343" s="18">
        <v>0.25</v>
      </c>
      <c r="AJ343" s="65"/>
      <c r="AK343" s="65"/>
      <c r="AL343" s="65"/>
      <c r="AM343" s="13">
        <f t="shared" si="5"/>
        <v>5</v>
      </c>
      <c r="AN343" s="33">
        <v>0</v>
      </c>
      <c r="AO343" s="14">
        <v>0</v>
      </c>
      <c r="AP343" s="60"/>
      <c r="AQ343" s="60"/>
      <c r="AR343" s="60"/>
      <c r="AS343" s="58"/>
    </row>
    <row r="344" spans="1:45" ht="15.75">
      <c r="A344" s="73"/>
      <c r="B344" s="40"/>
      <c r="C344" s="24"/>
      <c r="D344" s="24"/>
      <c r="E344" s="32"/>
      <c r="F344" s="24"/>
      <c r="G344" s="24"/>
      <c r="H344" s="23">
        <v>1.5</v>
      </c>
      <c r="I344" s="23">
        <v>1.5</v>
      </c>
      <c r="J344" s="64">
        <v>1</v>
      </c>
      <c r="K344" s="23"/>
      <c r="L344" s="23">
        <v>1.75</v>
      </c>
      <c r="M344" s="23">
        <v>1.75</v>
      </c>
      <c r="N344" s="18">
        <v>1.75</v>
      </c>
      <c r="O344" s="23">
        <v>1.75</v>
      </c>
      <c r="P344" s="23">
        <v>1.75</v>
      </c>
      <c r="Q344" s="64">
        <v>1.75</v>
      </c>
      <c r="R344" s="23"/>
      <c r="S344" s="23">
        <v>1.75</v>
      </c>
      <c r="T344" s="23">
        <v>1.75</v>
      </c>
      <c r="U344" s="70">
        <v>1.75</v>
      </c>
      <c r="V344" s="23">
        <v>1.75</v>
      </c>
      <c r="W344" s="65">
        <v>1.75</v>
      </c>
      <c r="X344" s="64">
        <v>1.75</v>
      </c>
      <c r="Y344" s="23"/>
      <c r="Z344" s="23">
        <v>1.75</v>
      </c>
      <c r="AA344" s="23">
        <v>1.75</v>
      </c>
      <c r="AB344" s="18"/>
      <c r="AC344" s="23">
        <v>1.75</v>
      </c>
      <c r="AD344" s="23">
        <v>1.75</v>
      </c>
      <c r="AE344" s="64">
        <v>1.75</v>
      </c>
      <c r="AF344" s="23"/>
      <c r="AG344" s="23">
        <v>1.75</v>
      </c>
      <c r="AH344" s="23">
        <v>1.75</v>
      </c>
      <c r="AI344" s="18">
        <v>1.75</v>
      </c>
      <c r="AJ344" s="65">
        <v>1</v>
      </c>
      <c r="AK344" s="65"/>
      <c r="AL344" s="65"/>
      <c r="AM344" s="16">
        <f t="shared" si="5"/>
        <v>40</v>
      </c>
      <c r="AN344" s="33">
        <v>0</v>
      </c>
      <c r="AO344" s="14">
        <v>0</v>
      </c>
      <c r="AP344" s="58"/>
      <c r="AQ344" s="57"/>
      <c r="AR344" s="58"/>
      <c r="AS344" s="58"/>
    </row>
    <row r="345" spans="1:45" ht="15.75">
      <c r="A345" s="72">
        <v>171</v>
      </c>
      <c r="B345" s="40" t="s">
        <v>453</v>
      </c>
      <c r="C345" s="21" t="s">
        <v>36</v>
      </c>
      <c r="D345" s="21" t="s">
        <v>37</v>
      </c>
      <c r="E345" s="32" t="str">
        <f>VLOOKUP(B345,[1]Sheet1!$B$5:$I$226,7,0)</f>
        <v>2018/11/09</v>
      </c>
      <c r="F345" s="21" t="s">
        <v>557</v>
      </c>
      <c r="G345" s="22" t="s">
        <v>558</v>
      </c>
      <c r="H345" s="23"/>
      <c r="I345" s="23"/>
      <c r="J345" s="64"/>
      <c r="K345" s="23"/>
      <c r="L345" s="23">
        <v>0.25</v>
      </c>
      <c r="M345" s="23">
        <v>0.25</v>
      </c>
      <c r="N345" s="18"/>
      <c r="O345" s="23">
        <v>0.25</v>
      </c>
      <c r="P345" s="23">
        <v>0.25</v>
      </c>
      <c r="Q345" s="64">
        <v>0.25</v>
      </c>
      <c r="R345" s="23">
        <v>0.25</v>
      </c>
      <c r="S345" s="23">
        <v>0.25</v>
      </c>
      <c r="T345" s="23">
        <v>0.25</v>
      </c>
      <c r="U345" s="70"/>
      <c r="V345" s="23">
        <v>0.25</v>
      </c>
      <c r="W345" s="65">
        <v>0.25</v>
      </c>
      <c r="X345" s="64">
        <v>0.25</v>
      </c>
      <c r="Y345" s="23">
        <v>0.25</v>
      </c>
      <c r="Z345" s="23">
        <v>0.25</v>
      </c>
      <c r="AA345" s="23">
        <v>0.25</v>
      </c>
      <c r="AB345" s="18"/>
      <c r="AC345" s="23"/>
      <c r="AD345" s="23">
        <v>0.25</v>
      </c>
      <c r="AE345" s="64"/>
      <c r="AF345" s="23"/>
      <c r="AG345" s="23">
        <v>0.25</v>
      </c>
      <c r="AH345" s="23">
        <v>0.25</v>
      </c>
      <c r="AI345" s="18"/>
      <c r="AJ345" s="65">
        <v>0.25</v>
      </c>
      <c r="AK345" s="65"/>
      <c r="AL345" s="65"/>
      <c r="AM345" s="13">
        <f t="shared" si="5"/>
        <v>4.5</v>
      </c>
      <c r="AN345" s="33">
        <v>0</v>
      </c>
      <c r="AO345" s="14">
        <v>0</v>
      </c>
      <c r="AP345" s="60"/>
      <c r="AQ345" s="60"/>
      <c r="AR345" s="60"/>
      <c r="AS345" s="58"/>
    </row>
    <row r="346" spans="1:45" ht="15.75">
      <c r="A346" s="73"/>
      <c r="B346" s="40"/>
      <c r="C346" s="24"/>
      <c r="D346" s="24"/>
      <c r="E346" s="32"/>
      <c r="F346" s="24"/>
      <c r="G346" s="24"/>
      <c r="H346" s="23"/>
      <c r="I346" s="23">
        <v>1.5</v>
      </c>
      <c r="J346" s="64">
        <v>1.5</v>
      </c>
      <c r="K346" s="23">
        <v>1.5</v>
      </c>
      <c r="L346" s="23">
        <v>1.75</v>
      </c>
      <c r="M346" s="23">
        <v>1.75</v>
      </c>
      <c r="N346" s="18"/>
      <c r="O346" s="23">
        <v>1.75</v>
      </c>
      <c r="P346" s="23">
        <v>1.75</v>
      </c>
      <c r="Q346" s="64">
        <v>1.75</v>
      </c>
      <c r="R346" s="23">
        <v>1.75</v>
      </c>
      <c r="S346" s="23">
        <v>1.75</v>
      </c>
      <c r="T346" s="23">
        <v>1.75</v>
      </c>
      <c r="U346" s="70"/>
      <c r="V346" s="23">
        <v>1.75</v>
      </c>
      <c r="W346" s="65">
        <v>1.75</v>
      </c>
      <c r="X346" s="64">
        <v>1.75</v>
      </c>
      <c r="Y346" s="23">
        <v>1.75</v>
      </c>
      <c r="Z346" s="23">
        <v>1.75</v>
      </c>
      <c r="AA346" s="23">
        <v>1.75</v>
      </c>
      <c r="AB346" s="18"/>
      <c r="AC346" s="23"/>
      <c r="AD346" s="23">
        <v>1.75</v>
      </c>
      <c r="AE346" s="64"/>
      <c r="AF346" s="23"/>
      <c r="AG346" s="23">
        <v>1.75</v>
      </c>
      <c r="AH346" s="23">
        <v>1.75</v>
      </c>
      <c r="AI346" s="18"/>
      <c r="AJ346" s="65">
        <v>1.75</v>
      </c>
      <c r="AK346" s="65"/>
      <c r="AL346" s="65"/>
      <c r="AM346" s="16">
        <f t="shared" si="5"/>
        <v>36</v>
      </c>
      <c r="AN346" s="33">
        <v>0</v>
      </c>
      <c r="AO346" s="14">
        <v>0</v>
      </c>
      <c r="AP346" s="58"/>
      <c r="AQ346" s="57"/>
      <c r="AR346" s="58"/>
      <c r="AS346" s="58"/>
    </row>
    <row r="347" spans="1:45" ht="15.75">
      <c r="A347" s="72">
        <v>172</v>
      </c>
      <c r="B347" s="40" t="s">
        <v>405</v>
      </c>
      <c r="C347" s="21" t="s">
        <v>36</v>
      </c>
      <c r="D347" s="21" t="s">
        <v>37</v>
      </c>
      <c r="E347" s="32" t="str">
        <f>VLOOKUP(B347,[1]Sheet1!$B$5:$I$226,7,0)</f>
        <v>2019/10/03</v>
      </c>
      <c r="F347" s="21" t="s">
        <v>406</v>
      </c>
      <c r="G347" s="22" t="s">
        <v>559</v>
      </c>
      <c r="H347" s="23"/>
      <c r="I347" s="23"/>
      <c r="J347" s="64"/>
      <c r="K347" s="23">
        <v>0.25</v>
      </c>
      <c r="L347" s="23">
        <v>0.25</v>
      </c>
      <c r="M347" s="23">
        <v>0.25</v>
      </c>
      <c r="N347" s="18">
        <v>0.25</v>
      </c>
      <c r="O347" s="23">
        <v>0.25</v>
      </c>
      <c r="P347" s="23"/>
      <c r="Q347" s="64"/>
      <c r="R347" s="23"/>
      <c r="S347" s="23"/>
      <c r="T347" s="23"/>
      <c r="U347" s="70"/>
      <c r="V347" s="23"/>
      <c r="W347" s="65"/>
      <c r="X347" s="64"/>
      <c r="Y347" s="23"/>
      <c r="Z347" s="23"/>
      <c r="AA347" s="23"/>
      <c r="AB347" s="18"/>
      <c r="AC347" s="23"/>
      <c r="AD347" s="23"/>
      <c r="AE347" s="64"/>
      <c r="AF347" s="23"/>
      <c r="AG347" s="23"/>
      <c r="AH347" s="23"/>
      <c r="AI347" s="18"/>
      <c r="AJ347" s="65"/>
      <c r="AK347" s="65"/>
      <c r="AL347" s="65"/>
      <c r="AM347" s="13">
        <f t="shared" si="5"/>
        <v>1.25</v>
      </c>
      <c r="AN347" s="33">
        <v>0</v>
      </c>
      <c r="AO347" s="14">
        <v>0</v>
      </c>
      <c r="AP347" s="60"/>
      <c r="AQ347" s="60"/>
      <c r="AR347" s="60"/>
      <c r="AS347" s="58"/>
    </row>
    <row r="348" spans="1:45" ht="15.75">
      <c r="A348" s="73"/>
      <c r="B348" s="40"/>
      <c r="C348" s="24"/>
      <c r="D348" s="24"/>
      <c r="E348" s="32"/>
      <c r="F348" s="21"/>
      <c r="G348" s="24"/>
      <c r="H348" s="23"/>
      <c r="I348" s="23"/>
      <c r="J348" s="64"/>
      <c r="K348" s="23">
        <v>1.75</v>
      </c>
      <c r="L348" s="23">
        <v>1.75</v>
      </c>
      <c r="M348" s="23">
        <v>1.75</v>
      </c>
      <c r="N348" s="18">
        <v>1.75</v>
      </c>
      <c r="O348" s="23">
        <v>1.75</v>
      </c>
      <c r="P348" s="23"/>
      <c r="Q348" s="64"/>
      <c r="R348" s="23"/>
      <c r="S348" s="23"/>
      <c r="T348" s="23"/>
      <c r="U348" s="70"/>
      <c r="V348" s="23"/>
      <c r="W348" s="65"/>
      <c r="X348" s="64"/>
      <c r="Y348" s="23"/>
      <c r="Z348" s="23"/>
      <c r="AA348" s="23"/>
      <c r="AB348" s="18"/>
      <c r="AC348" s="23"/>
      <c r="AD348" s="23"/>
      <c r="AE348" s="64"/>
      <c r="AF348" s="23"/>
      <c r="AG348" s="23"/>
      <c r="AH348" s="23"/>
      <c r="AI348" s="18"/>
      <c r="AJ348" s="65"/>
      <c r="AK348" s="65"/>
      <c r="AL348" s="65"/>
      <c r="AM348" s="16">
        <f t="shared" si="5"/>
        <v>8.75</v>
      </c>
      <c r="AN348" s="33">
        <v>0</v>
      </c>
      <c r="AO348" s="14">
        <v>0</v>
      </c>
      <c r="AP348" s="58"/>
      <c r="AQ348" s="57"/>
      <c r="AR348" s="58"/>
      <c r="AS348" s="58"/>
    </row>
    <row r="349" spans="1:45" ht="15.75">
      <c r="A349" s="72">
        <v>173</v>
      </c>
      <c r="B349" s="62" t="s">
        <v>573</v>
      </c>
      <c r="C349" s="26" t="s">
        <v>36</v>
      </c>
      <c r="D349" s="27" t="s">
        <v>37</v>
      </c>
      <c r="E349" s="32" t="str">
        <f>VLOOKUP(B349,[1]Sheet1!$B$5:$I$226,7,0)</f>
        <v>2019/10/03</v>
      </c>
      <c r="F349" s="21" t="s">
        <v>579</v>
      </c>
      <c r="G349" s="26" t="s">
        <v>407</v>
      </c>
      <c r="H349" s="23">
        <v>1.5</v>
      </c>
      <c r="I349" s="23">
        <v>1.5</v>
      </c>
      <c r="J349" s="64"/>
      <c r="K349" s="23"/>
      <c r="L349" s="23">
        <v>1.5</v>
      </c>
      <c r="M349" s="23">
        <v>1.5</v>
      </c>
      <c r="N349" s="18"/>
      <c r="O349" s="23"/>
      <c r="P349" s="23">
        <v>1.5</v>
      </c>
      <c r="Q349" s="64"/>
      <c r="R349" s="23"/>
      <c r="S349" s="23"/>
      <c r="T349" s="23"/>
      <c r="U349" s="70"/>
      <c r="V349" s="23"/>
      <c r="W349" s="65">
        <v>1.5</v>
      </c>
      <c r="X349" s="64"/>
      <c r="Y349" s="23">
        <v>1.5</v>
      </c>
      <c r="Z349" s="23"/>
      <c r="AA349" s="23"/>
      <c r="AB349" s="18"/>
      <c r="AC349" s="23"/>
      <c r="AD349" s="23">
        <v>1.5</v>
      </c>
      <c r="AE349" s="64">
        <v>1.5</v>
      </c>
      <c r="AF349" s="23">
        <v>1.5</v>
      </c>
      <c r="AG349" s="23"/>
      <c r="AH349" s="23"/>
      <c r="AI349" s="18"/>
      <c r="AJ349" s="65"/>
      <c r="AK349" s="65"/>
      <c r="AL349" s="65"/>
      <c r="AM349" s="13">
        <f t="shared" si="5"/>
        <v>15</v>
      </c>
      <c r="AN349" s="33">
        <v>0</v>
      </c>
      <c r="AO349" s="14">
        <v>0</v>
      </c>
      <c r="AP349" s="60"/>
      <c r="AQ349" s="60"/>
      <c r="AR349" s="60"/>
      <c r="AS349" s="58"/>
    </row>
    <row r="350" spans="1:45" ht="15.75">
      <c r="A350" s="73"/>
      <c r="B350" s="40"/>
      <c r="C350" s="24"/>
      <c r="D350" s="24"/>
      <c r="E350" s="32"/>
      <c r="F350" s="24"/>
      <c r="G350" s="24"/>
      <c r="H350" s="23"/>
      <c r="I350" s="23"/>
      <c r="J350" s="64"/>
      <c r="K350" s="23"/>
      <c r="L350" s="23"/>
      <c r="M350" s="23"/>
      <c r="N350" s="18"/>
      <c r="O350" s="23"/>
      <c r="P350" s="23"/>
      <c r="Q350" s="64"/>
      <c r="R350" s="23"/>
      <c r="S350" s="23"/>
      <c r="T350" s="23"/>
      <c r="U350" s="70"/>
      <c r="V350" s="23"/>
      <c r="W350" s="65"/>
      <c r="X350" s="64"/>
      <c r="Y350" s="23"/>
      <c r="Z350" s="23"/>
      <c r="AA350" s="23"/>
      <c r="AB350" s="18"/>
      <c r="AC350" s="23"/>
      <c r="AD350" s="23"/>
      <c r="AE350" s="64"/>
      <c r="AF350" s="23"/>
      <c r="AG350" s="23"/>
      <c r="AH350" s="23"/>
      <c r="AI350" s="18"/>
      <c r="AJ350" s="65"/>
      <c r="AK350" s="65"/>
      <c r="AL350" s="65"/>
      <c r="AM350" s="16">
        <f t="shared" si="5"/>
        <v>0</v>
      </c>
      <c r="AN350" s="33">
        <v>0</v>
      </c>
      <c r="AO350" s="14">
        <v>0</v>
      </c>
      <c r="AP350" s="58"/>
      <c r="AQ350" s="57"/>
      <c r="AR350" s="58"/>
      <c r="AS350" s="58"/>
    </row>
    <row r="351" spans="1:45" ht="15.75">
      <c r="A351" s="72">
        <v>174</v>
      </c>
      <c r="B351" s="40" t="s">
        <v>408</v>
      </c>
      <c r="C351" s="21" t="s">
        <v>36</v>
      </c>
      <c r="D351" s="21" t="s">
        <v>37</v>
      </c>
      <c r="E351" s="32" t="str">
        <f>VLOOKUP(B351,[1]Sheet1!$B$5:$I$226,7,0)</f>
        <v>2019/10/05</v>
      </c>
      <c r="F351" s="21" t="s">
        <v>409</v>
      </c>
      <c r="G351" s="22" t="s">
        <v>560</v>
      </c>
      <c r="H351" s="23"/>
      <c r="I351" s="23">
        <v>1.25</v>
      </c>
      <c r="J351" s="64">
        <v>1.5</v>
      </c>
      <c r="K351" s="23">
        <v>1.5</v>
      </c>
      <c r="L351" s="23">
        <v>1.5</v>
      </c>
      <c r="M351" s="23"/>
      <c r="N351" s="18">
        <v>1.5</v>
      </c>
      <c r="O351" s="23">
        <v>1.5</v>
      </c>
      <c r="P351" s="23">
        <v>1</v>
      </c>
      <c r="Q351" s="64">
        <v>1.5</v>
      </c>
      <c r="R351" s="23">
        <v>1.5</v>
      </c>
      <c r="S351" s="23"/>
      <c r="T351" s="23"/>
      <c r="U351" s="70">
        <v>1</v>
      </c>
      <c r="V351" s="23"/>
      <c r="W351" s="65"/>
      <c r="X351" s="64">
        <v>1.5</v>
      </c>
      <c r="Y351" s="23">
        <v>1.5</v>
      </c>
      <c r="Z351" s="23"/>
      <c r="AA351" s="23"/>
      <c r="AB351" s="18">
        <v>1.5</v>
      </c>
      <c r="AC351" s="23"/>
      <c r="AD351" s="23">
        <v>1.5</v>
      </c>
      <c r="AE351" s="64">
        <v>1.5</v>
      </c>
      <c r="AF351" s="23">
        <v>1.75</v>
      </c>
      <c r="AG351" s="23"/>
      <c r="AH351" s="23"/>
      <c r="AI351" s="18">
        <v>1</v>
      </c>
      <c r="AJ351" s="65">
        <v>1.5</v>
      </c>
      <c r="AK351" s="65"/>
      <c r="AL351" s="65"/>
      <c r="AM351" s="13">
        <f t="shared" si="5"/>
        <v>25.5</v>
      </c>
      <c r="AN351" s="33">
        <v>0</v>
      </c>
      <c r="AO351" s="14">
        <v>0</v>
      </c>
      <c r="AP351" s="60"/>
      <c r="AQ351" s="60"/>
      <c r="AR351" s="60"/>
      <c r="AS351" s="58"/>
    </row>
    <row r="352" spans="1:45" ht="15.75">
      <c r="A352" s="73"/>
      <c r="B352" s="40"/>
      <c r="C352" s="24"/>
      <c r="D352" s="24"/>
      <c r="E352" s="32"/>
      <c r="F352" s="24"/>
      <c r="G352" s="24"/>
      <c r="H352" s="23"/>
      <c r="I352" s="23"/>
      <c r="J352" s="64"/>
      <c r="K352" s="23"/>
      <c r="L352" s="23"/>
      <c r="M352" s="23"/>
      <c r="N352" s="18"/>
      <c r="O352" s="23"/>
      <c r="P352" s="23"/>
      <c r="Q352" s="64"/>
      <c r="R352" s="23"/>
      <c r="S352" s="23"/>
      <c r="T352" s="23"/>
      <c r="U352" s="70"/>
      <c r="V352" s="23"/>
      <c r="W352" s="65"/>
      <c r="X352" s="64"/>
      <c r="Y352" s="23"/>
      <c r="Z352" s="23"/>
      <c r="AA352" s="23"/>
      <c r="AB352" s="18"/>
      <c r="AC352" s="23"/>
      <c r="AD352" s="23"/>
      <c r="AE352" s="64"/>
      <c r="AF352" s="23"/>
      <c r="AG352" s="23"/>
      <c r="AH352" s="23"/>
      <c r="AI352" s="18"/>
      <c r="AJ352" s="65"/>
      <c r="AK352" s="65"/>
      <c r="AL352" s="65"/>
      <c r="AM352" s="16">
        <f t="shared" si="5"/>
        <v>0</v>
      </c>
      <c r="AN352" s="33">
        <v>0</v>
      </c>
      <c r="AO352" s="14">
        <v>0</v>
      </c>
      <c r="AP352" s="58"/>
      <c r="AQ352" s="57"/>
      <c r="AR352" s="58"/>
      <c r="AS352" s="58"/>
    </row>
    <row r="353" spans="1:45" ht="15.75">
      <c r="A353" s="72">
        <v>175</v>
      </c>
      <c r="B353" s="40" t="s">
        <v>410</v>
      </c>
      <c r="C353" s="21" t="s">
        <v>36</v>
      </c>
      <c r="D353" s="21" t="s">
        <v>37</v>
      </c>
      <c r="E353" s="32" t="str">
        <f>VLOOKUP(B353,[1]Sheet1!$B$5:$I$226,7,0)</f>
        <v>2019/10/19</v>
      </c>
      <c r="F353" s="21" t="s">
        <v>411</v>
      </c>
      <c r="G353" s="22" t="s">
        <v>561</v>
      </c>
      <c r="H353" s="23">
        <v>1.5</v>
      </c>
      <c r="I353" s="23"/>
      <c r="J353" s="64">
        <v>2</v>
      </c>
      <c r="K353" s="23">
        <v>2</v>
      </c>
      <c r="L353" s="23">
        <v>2</v>
      </c>
      <c r="M353" s="23"/>
      <c r="N353" s="18"/>
      <c r="O353" s="23"/>
      <c r="P353" s="23">
        <v>2</v>
      </c>
      <c r="Q353" s="64">
        <v>2</v>
      </c>
      <c r="R353" s="23"/>
      <c r="S353" s="23">
        <v>0.5</v>
      </c>
      <c r="T353" s="23">
        <v>0.75</v>
      </c>
      <c r="U353" s="70"/>
      <c r="V353" s="23">
        <v>2</v>
      </c>
      <c r="W353" s="65">
        <v>2</v>
      </c>
      <c r="X353" s="64">
        <v>1</v>
      </c>
      <c r="Y353" s="23">
        <v>2</v>
      </c>
      <c r="Z353" s="23">
        <v>2</v>
      </c>
      <c r="AA353" s="23"/>
      <c r="AB353" s="18"/>
      <c r="AC353" s="23">
        <v>2</v>
      </c>
      <c r="AD353" s="23">
        <v>2</v>
      </c>
      <c r="AE353" s="64">
        <v>2</v>
      </c>
      <c r="AF353" s="23"/>
      <c r="AG353" s="23">
        <v>2</v>
      </c>
      <c r="AH353" s="23"/>
      <c r="AI353" s="18"/>
      <c r="AJ353" s="65">
        <v>1</v>
      </c>
      <c r="AK353" s="65"/>
      <c r="AL353" s="65"/>
      <c r="AM353" s="13">
        <f t="shared" si="5"/>
        <v>30.75</v>
      </c>
      <c r="AN353" s="33">
        <v>0</v>
      </c>
      <c r="AO353" s="14">
        <v>0</v>
      </c>
      <c r="AP353" s="60"/>
      <c r="AQ353" s="60"/>
      <c r="AR353" s="60"/>
      <c r="AS353" s="58"/>
    </row>
    <row r="354" spans="1:45" ht="15.75">
      <c r="A354" s="73"/>
      <c r="B354" s="40"/>
      <c r="C354" s="24"/>
      <c r="D354" s="24"/>
      <c r="E354" s="32"/>
      <c r="F354" s="24"/>
      <c r="G354" s="24"/>
      <c r="H354" s="23"/>
      <c r="I354" s="23"/>
      <c r="J354" s="64"/>
      <c r="K354" s="23"/>
      <c r="L354" s="23"/>
      <c r="M354" s="23"/>
      <c r="N354" s="18"/>
      <c r="O354" s="23"/>
      <c r="P354" s="23"/>
      <c r="Q354" s="64"/>
      <c r="R354" s="23"/>
      <c r="S354" s="23"/>
      <c r="T354" s="23"/>
      <c r="U354" s="70"/>
      <c r="V354" s="23"/>
      <c r="W354" s="65"/>
      <c r="X354" s="64"/>
      <c r="Y354" s="23"/>
      <c r="Z354" s="23"/>
      <c r="AA354" s="23"/>
      <c r="AB354" s="18"/>
      <c r="AC354" s="23"/>
      <c r="AD354" s="23"/>
      <c r="AE354" s="64"/>
      <c r="AF354" s="23"/>
      <c r="AG354" s="23"/>
      <c r="AH354" s="23"/>
      <c r="AI354" s="18"/>
      <c r="AJ354" s="65"/>
      <c r="AK354" s="65"/>
      <c r="AL354" s="65"/>
      <c r="AM354" s="16">
        <f t="shared" si="5"/>
        <v>0</v>
      </c>
      <c r="AN354" s="33">
        <v>0</v>
      </c>
      <c r="AO354" s="14">
        <v>0</v>
      </c>
      <c r="AP354" s="58"/>
      <c r="AQ354" s="57"/>
      <c r="AR354" s="58"/>
      <c r="AS354" s="58"/>
    </row>
    <row r="355" spans="1:45" ht="15.75">
      <c r="A355" s="72">
        <v>176</v>
      </c>
      <c r="B355" s="40" t="s">
        <v>412</v>
      </c>
      <c r="C355" s="21" t="s">
        <v>36</v>
      </c>
      <c r="D355" s="21" t="s">
        <v>37</v>
      </c>
      <c r="E355" s="32" t="str">
        <f>VLOOKUP(B355,[1]Sheet1!$B$5:$I$226,7,0)</f>
        <v>2019/10/25</v>
      </c>
      <c r="F355" s="21" t="s">
        <v>413</v>
      </c>
      <c r="G355" s="22" t="s">
        <v>562</v>
      </c>
      <c r="H355" s="23">
        <v>1</v>
      </c>
      <c r="I355" s="23"/>
      <c r="J355" s="64">
        <v>1</v>
      </c>
      <c r="K355" s="23">
        <v>1</v>
      </c>
      <c r="L355" s="23">
        <v>1</v>
      </c>
      <c r="M355" s="23">
        <v>1</v>
      </c>
      <c r="N355" s="18">
        <v>1</v>
      </c>
      <c r="O355" s="23">
        <v>1</v>
      </c>
      <c r="P355" s="23"/>
      <c r="Q355" s="64">
        <v>1</v>
      </c>
      <c r="R355" s="23">
        <v>1</v>
      </c>
      <c r="S355" s="23">
        <v>1</v>
      </c>
      <c r="T355" s="23">
        <v>1</v>
      </c>
      <c r="U355" s="70"/>
      <c r="V355" s="23"/>
      <c r="W355" s="65"/>
      <c r="X355" s="64">
        <v>1</v>
      </c>
      <c r="Y355" s="23">
        <v>1</v>
      </c>
      <c r="Z355" s="23">
        <v>1</v>
      </c>
      <c r="AA355" s="23">
        <v>1</v>
      </c>
      <c r="AB355" s="18">
        <v>1</v>
      </c>
      <c r="AC355" s="23">
        <v>1</v>
      </c>
      <c r="AD355" s="23"/>
      <c r="AE355" s="64">
        <v>1</v>
      </c>
      <c r="AF355" s="23">
        <v>1</v>
      </c>
      <c r="AG355" s="23">
        <v>1</v>
      </c>
      <c r="AH355" s="23">
        <v>1</v>
      </c>
      <c r="AI355" s="18">
        <v>1</v>
      </c>
      <c r="AJ355" s="65">
        <v>1</v>
      </c>
      <c r="AK355" s="65"/>
      <c r="AL355" s="65"/>
      <c r="AM355" s="13">
        <f t="shared" si="5"/>
        <v>23</v>
      </c>
      <c r="AN355" s="33">
        <v>0</v>
      </c>
      <c r="AO355" s="14">
        <v>0</v>
      </c>
      <c r="AP355" s="60"/>
      <c r="AQ355" s="60"/>
      <c r="AR355" s="60"/>
      <c r="AS355" s="58"/>
    </row>
    <row r="356" spans="1:45" ht="15.75">
      <c r="A356" s="73"/>
      <c r="B356" s="40"/>
      <c r="C356" s="24"/>
      <c r="D356" s="24"/>
      <c r="E356" s="32"/>
      <c r="F356" s="24"/>
      <c r="G356" s="24"/>
      <c r="H356" s="23">
        <v>1</v>
      </c>
      <c r="I356" s="23"/>
      <c r="J356" s="64">
        <v>1</v>
      </c>
      <c r="K356" s="23">
        <v>1</v>
      </c>
      <c r="L356" s="23">
        <v>1</v>
      </c>
      <c r="M356" s="23">
        <v>1</v>
      </c>
      <c r="N356" s="18">
        <v>1</v>
      </c>
      <c r="O356" s="23">
        <v>1</v>
      </c>
      <c r="P356" s="23"/>
      <c r="Q356" s="64">
        <v>1</v>
      </c>
      <c r="R356" s="23">
        <v>1</v>
      </c>
      <c r="S356" s="23">
        <v>1</v>
      </c>
      <c r="T356" s="23">
        <v>1</v>
      </c>
      <c r="U356" s="70">
        <v>1.5</v>
      </c>
      <c r="V356" s="23"/>
      <c r="W356" s="65"/>
      <c r="X356" s="64">
        <v>1</v>
      </c>
      <c r="Y356" s="23">
        <v>1</v>
      </c>
      <c r="Z356" s="23">
        <v>1</v>
      </c>
      <c r="AA356" s="23">
        <v>1</v>
      </c>
      <c r="AB356" s="18">
        <v>1</v>
      </c>
      <c r="AC356" s="23">
        <v>1</v>
      </c>
      <c r="AD356" s="23"/>
      <c r="AE356" s="64">
        <v>1</v>
      </c>
      <c r="AF356" s="23">
        <v>1</v>
      </c>
      <c r="AG356" s="23">
        <v>1</v>
      </c>
      <c r="AH356" s="23">
        <v>1</v>
      </c>
      <c r="AI356" s="18">
        <v>1</v>
      </c>
      <c r="AJ356" s="65">
        <v>1</v>
      </c>
      <c r="AK356" s="65"/>
      <c r="AL356" s="65"/>
      <c r="AM356" s="16">
        <f t="shared" si="5"/>
        <v>24.5</v>
      </c>
      <c r="AN356" s="33">
        <v>0</v>
      </c>
      <c r="AO356" s="14">
        <v>0</v>
      </c>
      <c r="AP356" s="58"/>
      <c r="AQ356" s="57"/>
      <c r="AR356" s="58"/>
      <c r="AS356" s="58"/>
    </row>
    <row r="357" spans="1:45" ht="15.75">
      <c r="A357" s="72">
        <v>177</v>
      </c>
      <c r="B357" s="40" t="s">
        <v>497</v>
      </c>
      <c r="C357" s="21" t="s">
        <v>36</v>
      </c>
      <c r="D357" s="21" t="s">
        <v>37</v>
      </c>
      <c r="E357" s="32" t="str">
        <f>VLOOKUP(B357,[1]Sheet1!$B$5:$I$226,7,0)</f>
        <v>2019/01/14</v>
      </c>
      <c r="F357" s="21" t="s">
        <v>563</v>
      </c>
      <c r="G357" s="22" t="s">
        <v>564</v>
      </c>
      <c r="H357" s="23">
        <v>1.5</v>
      </c>
      <c r="I357" s="23">
        <v>1.5</v>
      </c>
      <c r="J357" s="64"/>
      <c r="K357" s="23">
        <v>1.5</v>
      </c>
      <c r="L357" s="23">
        <v>1.5</v>
      </c>
      <c r="M357" s="23"/>
      <c r="N357" s="18"/>
      <c r="O357" s="23"/>
      <c r="P357" s="23">
        <v>1.5</v>
      </c>
      <c r="Q357" s="64">
        <v>1</v>
      </c>
      <c r="R357" s="23"/>
      <c r="S357" s="23"/>
      <c r="T357" s="23"/>
      <c r="U357" s="70"/>
      <c r="V357" s="23"/>
      <c r="W357" s="65"/>
      <c r="X357" s="64"/>
      <c r="Y357" s="23"/>
      <c r="Z357" s="23"/>
      <c r="AA357" s="23"/>
      <c r="AB357" s="18"/>
      <c r="AC357" s="23"/>
      <c r="AD357" s="23"/>
      <c r="AE357" s="64"/>
      <c r="AF357" s="23"/>
      <c r="AG357" s="23"/>
      <c r="AH357" s="23"/>
      <c r="AI357" s="18"/>
      <c r="AJ357" s="65"/>
      <c r="AK357" s="65"/>
      <c r="AL357" s="65"/>
      <c r="AM357" s="13">
        <f t="shared" si="5"/>
        <v>8.5</v>
      </c>
      <c r="AN357" s="33">
        <v>0</v>
      </c>
      <c r="AO357" s="14">
        <v>0</v>
      </c>
      <c r="AP357" s="60"/>
      <c r="AQ357" s="60"/>
      <c r="AR357" s="60"/>
      <c r="AS357" s="58"/>
    </row>
    <row r="358" spans="1:45" ht="15.75">
      <c r="A358" s="73"/>
      <c r="B358" s="40"/>
      <c r="C358" s="24"/>
      <c r="D358" s="24"/>
      <c r="E358" s="32"/>
      <c r="F358" s="24"/>
      <c r="G358" s="24"/>
      <c r="H358" s="23"/>
      <c r="I358" s="23"/>
      <c r="J358" s="64"/>
      <c r="K358" s="23"/>
      <c r="L358" s="23"/>
      <c r="M358" s="23"/>
      <c r="N358" s="18"/>
      <c r="O358" s="23"/>
      <c r="P358" s="23"/>
      <c r="Q358" s="64"/>
      <c r="R358" s="23"/>
      <c r="S358" s="23"/>
      <c r="T358" s="23"/>
      <c r="U358" s="70"/>
      <c r="V358" s="23"/>
      <c r="W358" s="65"/>
      <c r="X358" s="64"/>
      <c r="Y358" s="23"/>
      <c r="Z358" s="23"/>
      <c r="AA358" s="23"/>
      <c r="AB358" s="18"/>
      <c r="AC358" s="23"/>
      <c r="AD358" s="23"/>
      <c r="AE358" s="64"/>
      <c r="AF358" s="23"/>
      <c r="AG358" s="23"/>
      <c r="AH358" s="23"/>
      <c r="AI358" s="18"/>
      <c r="AJ358" s="65"/>
      <c r="AK358" s="65"/>
      <c r="AL358" s="65"/>
      <c r="AM358" s="16">
        <f t="shared" si="5"/>
        <v>0</v>
      </c>
      <c r="AN358" s="33">
        <v>0</v>
      </c>
      <c r="AO358" s="14">
        <v>0</v>
      </c>
      <c r="AP358" s="58"/>
      <c r="AQ358" s="57"/>
      <c r="AR358" s="58"/>
      <c r="AS358" s="58"/>
    </row>
    <row r="359" spans="1:45" ht="15.75">
      <c r="A359" s="72">
        <v>178</v>
      </c>
      <c r="B359" s="40" t="s">
        <v>498</v>
      </c>
      <c r="C359" s="21" t="s">
        <v>36</v>
      </c>
      <c r="D359" s="21" t="s">
        <v>37</v>
      </c>
      <c r="E359" s="32" t="str">
        <f>VLOOKUP(B359,[1]Sheet1!$B$5:$I$226,7,0)</f>
        <v>2019/11/12</v>
      </c>
      <c r="F359" s="21" t="s">
        <v>565</v>
      </c>
      <c r="G359" s="22" t="s">
        <v>566</v>
      </c>
      <c r="H359" s="23"/>
      <c r="I359" s="23">
        <v>1</v>
      </c>
      <c r="J359" s="64">
        <v>1.5</v>
      </c>
      <c r="K359" s="23">
        <v>1.5</v>
      </c>
      <c r="L359" s="23">
        <v>2</v>
      </c>
      <c r="M359" s="23">
        <v>2</v>
      </c>
      <c r="N359" s="18">
        <v>2</v>
      </c>
      <c r="O359" s="23"/>
      <c r="P359" s="23">
        <v>2</v>
      </c>
      <c r="Q359" s="64">
        <v>2</v>
      </c>
      <c r="R359" s="23">
        <v>1.5</v>
      </c>
      <c r="S359" s="23">
        <v>2</v>
      </c>
      <c r="T359" s="23">
        <v>1.5</v>
      </c>
      <c r="U359" s="70">
        <v>1.75</v>
      </c>
      <c r="V359" s="23"/>
      <c r="W359" s="65">
        <v>2</v>
      </c>
      <c r="X359" s="64">
        <v>2</v>
      </c>
      <c r="Y359" s="23">
        <v>2</v>
      </c>
      <c r="Z359" s="23">
        <v>2</v>
      </c>
      <c r="AA359" s="23">
        <v>2</v>
      </c>
      <c r="AB359" s="18">
        <v>2</v>
      </c>
      <c r="AC359" s="23"/>
      <c r="AD359" s="23">
        <v>2</v>
      </c>
      <c r="AE359" s="64">
        <v>2</v>
      </c>
      <c r="AF359" s="23">
        <v>2</v>
      </c>
      <c r="AG359" s="23">
        <v>2</v>
      </c>
      <c r="AH359" s="23"/>
      <c r="AI359" s="18"/>
      <c r="AJ359" s="65"/>
      <c r="AK359" s="65"/>
      <c r="AL359" s="65"/>
      <c r="AM359" s="13">
        <f t="shared" si="5"/>
        <v>40.75</v>
      </c>
      <c r="AN359" s="33">
        <v>0</v>
      </c>
      <c r="AO359" s="14">
        <v>0</v>
      </c>
      <c r="AP359" s="60"/>
      <c r="AQ359" s="60"/>
      <c r="AR359" s="60"/>
      <c r="AS359" s="58"/>
    </row>
    <row r="360" spans="1:45" ht="14.25" customHeight="1">
      <c r="A360" s="73"/>
      <c r="B360" s="40"/>
      <c r="C360" s="24"/>
      <c r="D360" s="24"/>
      <c r="E360" s="32"/>
      <c r="F360" s="24"/>
      <c r="G360" s="24"/>
      <c r="H360" s="23"/>
      <c r="I360" s="23"/>
      <c r="J360" s="64"/>
      <c r="K360" s="23"/>
      <c r="L360" s="23"/>
      <c r="M360" s="23"/>
      <c r="N360" s="18"/>
      <c r="O360" s="23"/>
      <c r="P360" s="23"/>
      <c r="Q360" s="64"/>
      <c r="R360" s="23"/>
      <c r="S360" s="23"/>
      <c r="T360" s="23"/>
      <c r="U360" s="70"/>
      <c r="V360" s="23"/>
      <c r="W360" s="65"/>
      <c r="X360" s="64"/>
      <c r="Y360" s="23"/>
      <c r="Z360" s="23"/>
      <c r="AA360" s="23"/>
      <c r="AB360" s="18"/>
      <c r="AC360" s="23"/>
      <c r="AD360" s="23"/>
      <c r="AE360" s="64"/>
      <c r="AF360" s="23"/>
      <c r="AG360" s="23"/>
      <c r="AH360" s="23"/>
      <c r="AI360" s="18"/>
      <c r="AJ360" s="65"/>
      <c r="AK360" s="65"/>
      <c r="AL360" s="65"/>
      <c r="AM360" s="16">
        <f t="shared" si="5"/>
        <v>0</v>
      </c>
      <c r="AN360" s="33">
        <v>0</v>
      </c>
      <c r="AO360" s="14">
        <v>0</v>
      </c>
      <c r="AP360" s="58"/>
      <c r="AQ360" s="57"/>
      <c r="AR360" s="58"/>
      <c r="AS360" s="58"/>
    </row>
    <row r="361" spans="1:45" ht="15.75">
      <c r="A361" s="72">
        <v>179</v>
      </c>
      <c r="B361" s="40" t="s">
        <v>499</v>
      </c>
      <c r="C361" s="21" t="s">
        <v>36</v>
      </c>
      <c r="D361" s="21" t="s">
        <v>37</v>
      </c>
      <c r="E361" s="32" t="str">
        <f>VLOOKUP(B361,[1]Sheet1!$B$5:$I$226,7,0)</f>
        <v>2019/09/19</v>
      </c>
      <c r="F361" s="21" t="s">
        <v>567</v>
      </c>
      <c r="G361" s="22" t="s">
        <v>568</v>
      </c>
      <c r="H361" s="23"/>
      <c r="I361" s="23">
        <v>0.25</v>
      </c>
      <c r="J361" s="64">
        <v>0.25</v>
      </c>
      <c r="K361" s="23">
        <v>0.25</v>
      </c>
      <c r="L361" s="23">
        <v>0.25</v>
      </c>
      <c r="M361" s="23"/>
      <c r="N361" s="18"/>
      <c r="O361" s="23">
        <v>0.25</v>
      </c>
      <c r="P361" s="23">
        <v>0.25</v>
      </c>
      <c r="Q361" s="64">
        <v>0.25</v>
      </c>
      <c r="R361" s="23">
        <v>0.25</v>
      </c>
      <c r="S361" s="23">
        <v>0.25</v>
      </c>
      <c r="T361" s="23">
        <v>0.25</v>
      </c>
      <c r="U361" s="70"/>
      <c r="V361" s="23">
        <v>0.25</v>
      </c>
      <c r="W361" s="65">
        <v>0.25</v>
      </c>
      <c r="X361" s="64">
        <v>0.25</v>
      </c>
      <c r="Y361" s="23">
        <v>0.25</v>
      </c>
      <c r="Z361" s="23"/>
      <c r="AA361" s="23">
        <v>0.25</v>
      </c>
      <c r="AB361" s="18"/>
      <c r="AC361" s="23">
        <v>0.25</v>
      </c>
      <c r="AD361" s="23">
        <v>0.25</v>
      </c>
      <c r="AE361" s="64">
        <v>0.25</v>
      </c>
      <c r="AF361" s="23">
        <v>0.25</v>
      </c>
      <c r="AG361" s="23">
        <v>0.25</v>
      </c>
      <c r="AH361" s="23">
        <v>0.25</v>
      </c>
      <c r="AI361" s="18"/>
      <c r="AJ361" s="65">
        <v>0.25</v>
      </c>
      <c r="AK361" s="65"/>
      <c r="AL361" s="65"/>
      <c r="AM361" s="13">
        <f t="shared" si="5"/>
        <v>5.5</v>
      </c>
      <c r="AN361" s="33">
        <v>0</v>
      </c>
      <c r="AO361" s="14">
        <v>0</v>
      </c>
      <c r="AP361" s="60"/>
      <c r="AQ361" s="60"/>
      <c r="AR361" s="60"/>
      <c r="AS361" s="58"/>
    </row>
    <row r="362" spans="1:45" ht="15.75">
      <c r="A362" s="73"/>
      <c r="B362" s="40"/>
      <c r="C362" s="24"/>
      <c r="D362" s="24"/>
      <c r="E362" s="32"/>
      <c r="F362" s="24"/>
      <c r="G362" s="24"/>
      <c r="H362" s="23"/>
      <c r="I362" s="23">
        <v>1.75</v>
      </c>
      <c r="J362" s="64">
        <v>1.75</v>
      </c>
      <c r="K362" s="23">
        <v>1.75</v>
      </c>
      <c r="L362" s="23">
        <v>1.75</v>
      </c>
      <c r="M362" s="23"/>
      <c r="N362" s="18"/>
      <c r="O362" s="23">
        <v>1.75</v>
      </c>
      <c r="P362" s="23">
        <v>1.75</v>
      </c>
      <c r="Q362" s="64">
        <v>1.75</v>
      </c>
      <c r="R362" s="23">
        <v>1.75</v>
      </c>
      <c r="S362" s="23">
        <v>1.75</v>
      </c>
      <c r="T362" s="23">
        <v>1.75</v>
      </c>
      <c r="U362" s="70"/>
      <c r="V362" s="23">
        <v>1.75</v>
      </c>
      <c r="W362" s="65">
        <v>1.75</v>
      </c>
      <c r="X362" s="64">
        <v>1.75</v>
      </c>
      <c r="Y362" s="23">
        <v>1.75</v>
      </c>
      <c r="Z362" s="23"/>
      <c r="AA362" s="23">
        <v>1.75</v>
      </c>
      <c r="AB362" s="18"/>
      <c r="AC362" s="23">
        <v>1.75</v>
      </c>
      <c r="AD362" s="23">
        <v>1.75</v>
      </c>
      <c r="AE362" s="64">
        <v>1.75</v>
      </c>
      <c r="AF362" s="23">
        <v>1.75</v>
      </c>
      <c r="AG362" s="23">
        <v>1.75</v>
      </c>
      <c r="AH362" s="23">
        <v>1.75</v>
      </c>
      <c r="AI362" s="18"/>
      <c r="AJ362" s="65">
        <v>1.75</v>
      </c>
      <c r="AK362" s="65"/>
      <c r="AL362" s="65"/>
      <c r="AM362" s="16">
        <f t="shared" si="5"/>
        <v>38.5</v>
      </c>
      <c r="AN362" s="33">
        <v>0</v>
      </c>
      <c r="AO362" s="14">
        <v>0</v>
      </c>
      <c r="AP362" s="58"/>
      <c r="AQ362" s="57"/>
      <c r="AR362" s="58"/>
      <c r="AS362" s="58"/>
    </row>
    <row r="363" spans="1:45" ht="15.75">
      <c r="A363" s="72">
        <v>180</v>
      </c>
      <c r="B363" s="40" t="s">
        <v>500</v>
      </c>
      <c r="C363" s="21" t="s">
        <v>36</v>
      </c>
      <c r="D363" s="21" t="s">
        <v>37</v>
      </c>
      <c r="E363" s="32" t="str">
        <f>VLOOKUP(B363,[1]Sheet1!$B$5:$I$226,7,0)</f>
        <v>2019/09/19</v>
      </c>
      <c r="F363" s="21" t="s">
        <v>569</v>
      </c>
      <c r="G363" s="22" t="s">
        <v>570</v>
      </c>
      <c r="H363" s="23">
        <v>1.5</v>
      </c>
      <c r="I363" s="23">
        <v>2</v>
      </c>
      <c r="J363" s="64"/>
      <c r="K363" s="23">
        <v>1</v>
      </c>
      <c r="L363" s="23"/>
      <c r="M363" s="23"/>
      <c r="N363" s="18">
        <v>2</v>
      </c>
      <c r="O363" s="23">
        <v>2</v>
      </c>
      <c r="P363" s="23">
        <v>1</v>
      </c>
      <c r="Q363" s="64">
        <v>2</v>
      </c>
      <c r="R363" s="23">
        <v>2</v>
      </c>
      <c r="S363" s="23">
        <v>2</v>
      </c>
      <c r="T363" s="23"/>
      <c r="U363" s="70">
        <v>2</v>
      </c>
      <c r="V363" s="23">
        <v>2</v>
      </c>
      <c r="W363" s="65">
        <v>2</v>
      </c>
      <c r="X363" s="64">
        <v>2</v>
      </c>
      <c r="Y363" s="23">
        <v>2</v>
      </c>
      <c r="Z363" s="23">
        <v>2</v>
      </c>
      <c r="AA363" s="23"/>
      <c r="AB363" s="18">
        <v>2</v>
      </c>
      <c r="AC363" s="23">
        <v>2</v>
      </c>
      <c r="AD363" s="23">
        <v>1.75</v>
      </c>
      <c r="AE363" s="64">
        <v>2</v>
      </c>
      <c r="AF363" s="23">
        <v>2</v>
      </c>
      <c r="AG363" s="23">
        <v>2</v>
      </c>
      <c r="AH363" s="23"/>
      <c r="AI363" s="18">
        <v>1.75</v>
      </c>
      <c r="AJ363" s="65">
        <v>2</v>
      </c>
      <c r="AK363" s="65"/>
      <c r="AL363" s="65"/>
      <c r="AM363" s="13">
        <f t="shared" si="5"/>
        <v>43</v>
      </c>
      <c r="AN363" s="33">
        <v>0</v>
      </c>
      <c r="AO363" s="14">
        <v>0</v>
      </c>
      <c r="AP363" s="60"/>
      <c r="AQ363" s="60"/>
      <c r="AR363" s="60"/>
      <c r="AS363" s="58"/>
    </row>
    <row r="364" spans="1:45" ht="15.75">
      <c r="A364" s="73"/>
      <c r="B364" s="40"/>
      <c r="C364" s="24"/>
      <c r="D364" s="24"/>
      <c r="E364" s="32"/>
      <c r="F364" s="24"/>
      <c r="G364" s="24"/>
      <c r="H364" s="23"/>
      <c r="I364" s="23"/>
      <c r="J364" s="64"/>
      <c r="K364" s="23"/>
      <c r="L364" s="23"/>
      <c r="M364" s="23"/>
      <c r="N364" s="18"/>
      <c r="O364" s="23"/>
      <c r="P364" s="23"/>
      <c r="Q364" s="64"/>
      <c r="R364" s="23"/>
      <c r="S364" s="23"/>
      <c r="T364" s="23"/>
      <c r="U364" s="70"/>
      <c r="V364" s="23"/>
      <c r="W364" s="65"/>
      <c r="X364" s="64"/>
      <c r="Y364" s="23"/>
      <c r="Z364" s="23"/>
      <c r="AA364" s="23"/>
      <c r="AB364" s="18"/>
      <c r="AC364" s="23"/>
      <c r="AD364" s="23"/>
      <c r="AE364" s="64"/>
      <c r="AF364" s="23"/>
      <c r="AG364" s="23"/>
      <c r="AH364" s="23"/>
      <c r="AI364" s="18"/>
      <c r="AJ364" s="65"/>
      <c r="AK364" s="65"/>
      <c r="AL364" s="65"/>
      <c r="AM364" s="16">
        <f t="shared" si="5"/>
        <v>0</v>
      </c>
      <c r="AN364" s="33">
        <v>0</v>
      </c>
      <c r="AO364" s="14">
        <v>0</v>
      </c>
      <c r="AP364" s="58"/>
      <c r="AQ364" s="57"/>
      <c r="AR364" s="58"/>
      <c r="AS364" s="58"/>
    </row>
    <row r="365" spans="1:45" ht="15.75">
      <c r="A365" s="72">
        <v>181</v>
      </c>
      <c r="B365" s="40" t="s">
        <v>501</v>
      </c>
      <c r="C365" s="21" t="s">
        <v>36</v>
      </c>
      <c r="D365" s="21" t="s">
        <v>37</v>
      </c>
      <c r="E365" s="32" t="str">
        <f>VLOOKUP(B365,[1]Sheet1!$B$5:$I$226,7,0)</f>
        <v>2019/09/19</v>
      </c>
      <c r="F365" s="21" t="s">
        <v>571</v>
      </c>
      <c r="G365" s="22" t="s">
        <v>572</v>
      </c>
      <c r="H365" s="23">
        <v>1.5</v>
      </c>
      <c r="I365" s="23">
        <v>2</v>
      </c>
      <c r="J365" s="64"/>
      <c r="K365" s="23">
        <v>1.5</v>
      </c>
      <c r="L365" s="23">
        <v>1.25</v>
      </c>
      <c r="M365" s="23">
        <v>2</v>
      </c>
      <c r="N365" s="18">
        <v>2</v>
      </c>
      <c r="O365" s="23">
        <v>2</v>
      </c>
      <c r="P365" s="23">
        <v>2</v>
      </c>
      <c r="Q365" s="64"/>
      <c r="R365" s="23">
        <v>2</v>
      </c>
      <c r="S365" s="23">
        <v>2</v>
      </c>
      <c r="T365" s="23">
        <v>2</v>
      </c>
      <c r="U365" s="70">
        <v>1</v>
      </c>
      <c r="V365" s="23">
        <v>2</v>
      </c>
      <c r="W365" s="65">
        <v>2</v>
      </c>
      <c r="X365" s="64"/>
      <c r="Y365" s="23">
        <v>2</v>
      </c>
      <c r="Z365" s="23">
        <v>2</v>
      </c>
      <c r="AA365" s="23">
        <v>2</v>
      </c>
      <c r="AB365" s="18">
        <v>0.5</v>
      </c>
      <c r="AC365" s="23">
        <v>2</v>
      </c>
      <c r="AD365" s="23">
        <v>2</v>
      </c>
      <c r="AE365" s="64"/>
      <c r="AF365" s="23">
        <v>2</v>
      </c>
      <c r="AG365" s="23">
        <v>2</v>
      </c>
      <c r="AH365" s="23">
        <v>2</v>
      </c>
      <c r="AI365" s="18"/>
      <c r="AJ365" s="65">
        <v>1.5</v>
      </c>
      <c r="AK365" s="65"/>
      <c r="AL365" s="65"/>
      <c r="AM365" s="13">
        <f t="shared" si="5"/>
        <v>43.25</v>
      </c>
      <c r="AN365" s="33">
        <v>0</v>
      </c>
      <c r="AO365" s="14">
        <v>0</v>
      </c>
      <c r="AP365" s="60"/>
      <c r="AQ365" s="60"/>
      <c r="AR365" s="60"/>
      <c r="AS365" s="58"/>
    </row>
    <row r="366" spans="1:45" ht="15.75">
      <c r="A366" s="73"/>
      <c r="B366" s="40"/>
      <c r="C366" s="24"/>
      <c r="D366" s="24"/>
      <c r="E366" s="32"/>
      <c r="F366" s="24"/>
      <c r="G366" s="24"/>
      <c r="H366" s="23"/>
      <c r="I366" s="23"/>
      <c r="J366" s="64"/>
      <c r="K366" s="23"/>
      <c r="L366" s="23"/>
      <c r="M366" s="23"/>
      <c r="N366" s="18"/>
      <c r="O366" s="23"/>
      <c r="P366" s="23"/>
      <c r="Q366" s="64"/>
      <c r="R366" s="23"/>
      <c r="S366" s="23"/>
      <c r="T366" s="23"/>
      <c r="U366" s="70"/>
      <c r="V366" s="23"/>
      <c r="W366" s="65"/>
      <c r="X366" s="64"/>
      <c r="Y366" s="23"/>
      <c r="Z366" s="23"/>
      <c r="AA366" s="23"/>
      <c r="AB366" s="18"/>
      <c r="AC366" s="23"/>
      <c r="AD366" s="23"/>
      <c r="AE366" s="64"/>
      <c r="AF366" s="23"/>
      <c r="AG366" s="23"/>
      <c r="AH366" s="23"/>
      <c r="AI366" s="18"/>
      <c r="AJ366" s="65"/>
      <c r="AK366" s="65"/>
      <c r="AL366" s="65"/>
      <c r="AM366" s="16">
        <f t="shared" si="5"/>
        <v>0</v>
      </c>
      <c r="AN366" s="33">
        <v>0</v>
      </c>
      <c r="AO366" s="14">
        <v>0</v>
      </c>
      <c r="AP366" s="58"/>
      <c r="AQ366" s="57"/>
      <c r="AR366" s="58"/>
      <c r="AS366" s="58"/>
    </row>
    <row r="367" spans="1:45" ht="15.75">
      <c r="A367" s="72">
        <v>182</v>
      </c>
      <c r="B367" s="40" t="s">
        <v>574</v>
      </c>
      <c r="C367" s="21" t="s">
        <v>36</v>
      </c>
      <c r="D367" s="21" t="s">
        <v>37</v>
      </c>
      <c r="E367" s="32"/>
      <c r="F367" s="21" t="s">
        <v>576</v>
      </c>
      <c r="G367" s="21" t="s">
        <v>575</v>
      </c>
      <c r="H367" s="23"/>
      <c r="I367" s="23">
        <v>1</v>
      </c>
      <c r="J367" s="64"/>
      <c r="K367" s="23"/>
      <c r="L367" s="23"/>
      <c r="M367" s="23">
        <v>1</v>
      </c>
      <c r="N367" s="18"/>
      <c r="O367" s="23"/>
      <c r="P367" s="23">
        <v>1</v>
      </c>
      <c r="Q367" s="64"/>
      <c r="R367" s="23"/>
      <c r="S367" s="23"/>
      <c r="T367" s="23">
        <v>1</v>
      </c>
      <c r="U367" s="70"/>
      <c r="V367" s="23"/>
      <c r="W367" s="65">
        <v>1</v>
      </c>
      <c r="X367" s="64"/>
      <c r="Y367" s="23"/>
      <c r="Z367" s="23">
        <v>1</v>
      </c>
      <c r="AA367" s="23">
        <v>1</v>
      </c>
      <c r="AB367" s="18"/>
      <c r="AC367" s="23"/>
      <c r="AD367" s="23"/>
      <c r="AE367" s="64"/>
      <c r="AF367" s="23"/>
      <c r="AG367" s="23"/>
      <c r="AH367" s="23">
        <v>1</v>
      </c>
      <c r="AI367" s="18"/>
      <c r="AJ367" s="65"/>
      <c r="AK367" s="65"/>
      <c r="AL367" s="65"/>
      <c r="AM367" s="13">
        <f t="shared" si="5"/>
        <v>8</v>
      </c>
      <c r="AN367" s="33">
        <v>0</v>
      </c>
      <c r="AO367" s="14">
        <v>0</v>
      </c>
      <c r="AP367" s="60"/>
      <c r="AQ367" s="60"/>
      <c r="AR367" s="60"/>
      <c r="AS367" s="58"/>
    </row>
    <row r="368" spans="1:45" ht="15.75">
      <c r="A368" s="73"/>
      <c r="B368" s="40"/>
      <c r="C368" s="24"/>
      <c r="D368" s="24"/>
      <c r="E368" s="32"/>
      <c r="F368" s="24"/>
      <c r="G368" s="24"/>
      <c r="H368" s="23"/>
      <c r="I368" s="23">
        <v>1</v>
      </c>
      <c r="J368" s="64"/>
      <c r="K368" s="23">
        <v>1.5</v>
      </c>
      <c r="L368" s="23">
        <v>1.5</v>
      </c>
      <c r="M368" s="23">
        <v>1</v>
      </c>
      <c r="N368" s="18"/>
      <c r="O368" s="23">
        <v>1.5</v>
      </c>
      <c r="P368" s="23">
        <v>1</v>
      </c>
      <c r="Q368" s="64">
        <v>1.5</v>
      </c>
      <c r="R368" s="23">
        <v>1.5</v>
      </c>
      <c r="S368" s="23">
        <v>1.5</v>
      </c>
      <c r="T368" s="23">
        <v>1</v>
      </c>
      <c r="U368" s="70"/>
      <c r="V368" s="23">
        <v>1.5</v>
      </c>
      <c r="W368" s="65">
        <v>1</v>
      </c>
      <c r="X368" s="64"/>
      <c r="Y368" s="23"/>
      <c r="Z368" s="23">
        <v>1</v>
      </c>
      <c r="AA368" s="23">
        <v>1</v>
      </c>
      <c r="AB368" s="18"/>
      <c r="AC368" s="23"/>
      <c r="AD368" s="23"/>
      <c r="AE368" s="64"/>
      <c r="AF368" s="23"/>
      <c r="AG368" s="23"/>
      <c r="AH368" s="23">
        <v>1</v>
      </c>
      <c r="AI368" s="18"/>
      <c r="AJ368" s="65">
        <v>1.5</v>
      </c>
      <c r="AK368" s="65"/>
      <c r="AL368" s="65"/>
      <c r="AM368" s="16">
        <f t="shared" si="5"/>
        <v>20</v>
      </c>
      <c r="AN368" s="33">
        <v>0</v>
      </c>
      <c r="AO368" s="14">
        <v>0</v>
      </c>
      <c r="AP368" s="58"/>
      <c r="AQ368" s="57"/>
      <c r="AR368" s="58"/>
      <c r="AS368" s="58"/>
    </row>
    <row r="369" spans="1:45" ht="15.75">
      <c r="A369" s="72">
        <v>183</v>
      </c>
      <c r="B369" s="40" t="s">
        <v>582</v>
      </c>
      <c r="C369" s="21" t="s">
        <v>36</v>
      </c>
      <c r="D369" s="21" t="s">
        <v>37</v>
      </c>
      <c r="E369" s="32"/>
      <c r="F369" s="21" t="s">
        <v>587</v>
      </c>
      <c r="G369" s="22" t="s">
        <v>583</v>
      </c>
      <c r="H369" s="23"/>
      <c r="I369" s="23"/>
      <c r="J369" s="64"/>
      <c r="K369" s="23"/>
      <c r="L369" s="23">
        <v>0.25</v>
      </c>
      <c r="M369" s="23">
        <v>0.25</v>
      </c>
      <c r="N369" s="18">
        <v>0.25</v>
      </c>
      <c r="O369" s="23">
        <v>0.25</v>
      </c>
      <c r="P369" s="23">
        <v>0.25</v>
      </c>
      <c r="Q369" s="64"/>
      <c r="R369" s="23">
        <v>0.25</v>
      </c>
      <c r="S369" s="23"/>
      <c r="T369" s="23"/>
      <c r="U369" s="70">
        <v>0.25</v>
      </c>
      <c r="V369" s="23">
        <v>0.25</v>
      </c>
      <c r="W369" s="65">
        <v>0.25</v>
      </c>
      <c r="X369" s="64"/>
      <c r="Y369" s="23">
        <v>0.25</v>
      </c>
      <c r="Z369" s="23">
        <v>0.25</v>
      </c>
      <c r="AA369" s="23"/>
      <c r="AB369" s="18">
        <v>0.25</v>
      </c>
      <c r="AC369" s="23">
        <v>0.25</v>
      </c>
      <c r="AD369" s="23">
        <v>0.25</v>
      </c>
      <c r="AE369" s="64"/>
      <c r="AF369" s="23">
        <v>0.25</v>
      </c>
      <c r="AG369" s="23">
        <v>0.25</v>
      </c>
      <c r="AH369" s="23">
        <v>0.25</v>
      </c>
      <c r="AI369" s="18">
        <v>0.25</v>
      </c>
      <c r="AJ369" s="65"/>
      <c r="AK369" s="65"/>
      <c r="AL369" s="65"/>
      <c r="AM369" s="13">
        <f t="shared" si="5"/>
        <v>4.5</v>
      </c>
      <c r="AN369" s="33">
        <v>0</v>
      </c>
      <c r="AO369" s="14">
        <v>0</v>
      </c>
      <c r="AP369" s="60"/>
      <c r="AQ369" s="60"/>
      <c r="AR369" s="60"/>
      <c r="AS369" s="58"/>
    </row>
    <row r="370" spans="1:45" ht="15" customHeight="1">
      <c r="A370" s="73"/>
      <c r="B370" s="63"/>
      <c r="C370" s="26"/>
      <c r="D370" s="30"/>
      <c r="E370" s="32"/>
      <c r="F370" s="28"/>
      <c r="G370" s="28"/>
      <c r="H370" s="23">
        <v>1.5</v>
      </c>
      <c r="I370" s="23">
        <v>1.5</v>
      </c>
      <c r="J370" s="64"/>
      <c r="K370" s="23">
        <v>1.5</v>
      </c>
      <c r="L370" s="23">
        <v>1.75</v>
      </c>
      <c r="M370" s="23">
        <v>1.75</v>
      </c>
      <c r="N370" s="18">
        <v>1.75</v>
      </c>
      <c r="O370" s="23">
        <v>1.75</v>
      </c>
      <c r="P370" s="23">
        <v>1.75</v>
      </c>
      <c r="Q370" s="64"/>
      <c r="R370" s="23">
        <v>1.75</v>
      </c>
      <c r="S370" s="23">
        <v>1.5</v>
      </c>
      <c r="T370" s="23"/>
      <c r="U370" s="70">
        <v>1.75</v>
      </c>
      <c r="V370" s="23">
        <v>1.75</v>
      </c>
      <c r="W370" s="65">
        <v>1.75</v>
      </c>
      <c r="X370" s="64"/>
      <c r="Y370" s="23">
        <v>1.75</v>
      </c>
      <c r="Z370" s="23">
        <v>1.75</v>
      </c>
      <c r="AA370" s="23">
        <v>1.5</v>
      </c>
      <c r="AB370" s="18">
        <v>1.75</v>
      </c>
      <c r="AC370" s="23">
        <v>1.75</v>
      </c>
      <c r="AD370" s="23">
        <v>1.75</v>
      </c>
      <c r="AE370" s="64"/>
      <c r="AF370" s="23">
        <v>1.75</v>
      </c>
      <c r="AG370" s="23">
        <v>1.75</v>
      </c>
      <c r="AH370" s="23">
        <v>1.75</v>
      </c>
      <c r="AI370" s="18">
        <v>1.75</v>
      </c>
      <c r="AJ370" s="65">
        <v>1.5</v>
      </c>
      <c r="AK370" s="65"/>
      <c r="AL370" s="65"/>
      <c r="AM370" s="16">
        <f t="shared" si="5"/>
        <v>40.5</v>
      </c>
      <c r="AN370" s="33">
        <v>0</v>
      </c>
      <c r="AO370" s="14">
        <v>0</v>
      </c>
      <c r="AP370" s="58"/>
      <c r="AQ370" s="57"/>
      <c r="AR370" s="58"/>
      <c r="AS370" s="58"/>
    </row>
    <row r="371" spans="1:45" ht="15" customHeight="1">
      <c r="A371" s="72">
        <v>184</v>
      </c>
      <c r="B371" s="40" t="s">
        <v>588</v>
      </c>
      <c r="C371" s="21" t="s">
        <v>36</v>
      </c>
      <c r="D371" s="21" t="s">
        <v>37</v>
      </c>
      <c r="E371" s="32">
        <v>43713</v>
      </c>
      <c r="F371" s="21" t="s">
        <v>591</v>
      </c>
      <c r="G371" s="22" t="s">
        <v>584</v>
      </c>
      <c r="H371" s="23"/>
      <c r="I371" s="23">
        <v>1.5</v>
      </c>
      <c r="J371" s="64"/>
      <c r="K371" s="23"/>
      <c r="L371" s="23">
        <v>2</v>
      </c>
      <c r="M371" s="23">
        <v>2</v>
      </c>
      <c r="N371" s="18">
        <v>2</v>
      </c>
      <c r="O371" s="23">
        <v>2</v>
      </c>
      <c r="P371" s="23">
        <v>2</v>
      </c>
      <c r="Q371" s="64"/>
      <c r="R371" s="23"/>
      <c r="S371" s="23">
        <v>2</v>
      </c>
      <c r="T371" s="23">
        <v>2</v>
      </c>
      <c r="U371" s="70"/>
      <c r="V371" s="23"/>
      <c r="W371" s="65">
        <v>1</v>
      </c>
      <c r="X371" s="64"/>
      <c r="Y371" s="23">
        <v>2</v>
      </c>
      <c r="Z371" s="23">
        <v>2</v>
      </c>
      <c r="AA371" s="23">
        <v>2</v>
      </c>
      <c r="AB371" s="18">
        <v>2</v>
      </c>
      <c r="AC371" s="23"/>
      <c r="AD371" s="23">
        <v>2</v>
      </c>
      <c r="AE371" s="64"/>
      <c r="AF371" s="23">
        <v>2</v>
      </c>
      <c r="AG371" s="23">
        <v>2</v>
      </c>
      <c r="AH371" s="23"/>
      <c r="AI371" s="18">
        <v>1</v>
      </c>
      <c r="AJ371" s="65">
        <v>1.5</v>
      </c>
      <c r="AK371" s="65"/>
      <c r="AL371" s="65"/>
      <c r="AM371" s="13">
        <f t="shared" si="5"/>
        <v>33</v>
      </c>
      <c r="AN371" s="33">
        <v>0</v>
      </c>
      <c r="AO371" s="14">
        <v>0</v>
      </c>
      <c r="AP371" s="60"/>
      <c r="AQ371" s="60"/>
      <c r="AR371" s="60"/>
      <c r="AS371" s="58"/>
    </row>
    <row r="372" spans="1:45" ht="15" customHeight="1">
      <c r="A372" s="73"/>
      <c r="B372" s="63"/>
      <c r="C372" s="26"/>
      <c r="D372" s="30"/>
      <c r="E372" s="32"/>
      <c r="F372" s="28"/>
      <c r="G372" s="28"/>
      <c r="H372" s="23"/>
      <c r="I372" s="23"/>
      <c r="J372" s="64"/>
      <c r="K372" s="23"/>
      <c r="L372" s="23"/>
      <c r="M372" s="23"/>
      <c r="N372" s="18"/>
      <c r="O372" s="23"/>
      <c r="P372" s="23"/>
      <c r="Q372" s="64"/>
      <c r="R372" s="23"/>
      <c r="S372" s="23"/>
      <c r="T372" s="23"/>
      <c r="U372" s="70"/>
      <c r="V372" s="23"/>
      <c r="W372" s="65"/>
      <c r="X372" s="64"/>
      <c r="Y372" s="23"/>
      <c r="Z372" s="23"/>
      <c r="AA372" s="23"/>
      <c r="AB372" s="18"/>
      <c r="AC372" s="23"/>
      <c r="AD372" s="23"/>
      <c r="AE372" s="64"/>
      <c r="AF372" s="23"/>
      <c r="AG372" s="23"/>
      <c r="AH372" s="23"/>
      <c r="AI372" s="18"/>
      <c r="AJ372" s="65"/>
      <c r="AK372" s="65"/>
      <c r="AL372" s="65"/>
      <c r="AM372" s="16">
        <f t="shared" si="5"/>
        <v>0</v>
      </c>
      <c r="AN372" s="33">
        <v>0</v>
      </c>
      <c r="AO372" s="14">
        <v>0</v>
      </c>
      <c r="AP372" s="58"/>
      <c r="AQ372" s="57"/>
      <c r="AR372" s="58"/>
      <c r="AS372" s="58"/>
    </row>
    <row r="373" spans="1:45" ht="15" customHeight="1">
      <c r="A373" s="72">
        <v>185</v>
      </c>
      <c r="B373" s="40" t="s">
        <v>589</v>
      </c>
      <c r="C373" s="21" t="s">
        <v>36</v>
      </c>
      <c r="D373" s="21" t="s">
        <v>37</v>
      </c>
      <c r="E373" s="32"/>
      <c r="F373" s="21" t="s">
        <v>592</v>
      </c>
      <c r="G373" s="22" t="s">
        <v>585</v>
      </c>
      <c r="H373" s="23"/>
      <c r="I373" s="23">
        <v>1</v>
      </c>
      <c r="J373" s="64">
        <v>1</v>
      </c>
      <c r="K373" s="23">
        <v>1</v>
      </c>
      <c r="L373" s="23">
        <v>1</v>
      </c>
      <c r="M373" s="23"/>
      <c r="N373" s="18"/>
      <c r="O373" s="23"/>
      <c r="P373" s="23">
        <v>1</v>
      </c>
      <c r="Q373" s="64">
        <v>1</v>
      </c>
      <c r="R373" s="23">
        <v>1</v>
      </c>
      <c r="S373" s="23">
        <v>1</v>
      </c>
      <c r="T373" s="23"/>
      <c r="U373" s="70"/>
      <c r="V373" s="23">
        <v>1</v>
      </c>
      <c r="W373" s="65">
        <v>1</v>
      </c>
      <c r="X373" s="64">
        <v>1</v>
      </c>
      <c r="Y373" s="23">
        <v>1</v>
      </c>
      <c r="Z373" s="23">
        <v>1</v>
      </c>
      <c r="AA373" s="23">
        <v>1</v>
      </c>
      <c r="AB373" s="18"/>
      <c r="AC373" s="23">
        <v>1</v>
      </c>
      <c r="AD373" s="23">
        <v>1</v>
      </c>
      <c r="AE373" s="64">
        <v>1</v>
      </c>
      <c r="AF373" s="23">
        <v>1</v>
      </c>
      <c r="AG373" s="23">
        <v>1</v>
      </c>
      <c r="AH373" s="23"/>
      <c r="AI373" s="18"/>
      <c r="AJ373" s="65">
        <v>1</v>
      </c>
      <c r="AK373" s="65"/>
      <c r="AL373" s="65"/>
      <c r="AM373" s="13">
        <f t="shared" si="5"/>
        <v>20</v>
      </c>
      <c r="AN373" s="33">
        <v>0</v>
      </c>
      <c r="AO373" s="14">
        <v>0</v>
      </c>
      <c r="AP373" s="60"/>
      <c r="AQ373" s="60"/>
      <c r="AR373" s="60"/>
      <c r="AS373" s="58"/>
    </row>
    <row r="374" spans="1:45" ht="15" customHeight="1">
      <c r="A374" s="73"/>
      <c r="B374" s="63"/>
      <c r="C374" s="26"/>
      <c r="D374" s="30"/>
      <c r="E374" s="32"/>
      <c r="F374" s="28"/>
      <c r="G374" s="28"/>
      <c r="H374" s="23"/>
      <c r="I374" s="23">
        <v>1</v>
      </c>
      <c r="J374" s="64">
        <v>1</v>
      </c>
      <c r="K374" s="23">
        <v>1</v>
      </c>
      <c r="L374" s="23">
        <v>1</v>
      </c>
      <c r="M374" s="23"/>
      <c r="N374" s="18"/>
      <c r="O374" s="23"/>
      <c r="P374" s="23">
        <v>1</v>
      </c>
      <c r="Q374" s="64">
        <v>1</v>
      </c>
      <c r="R374" s="23">
        <v>1</v>
      </c>
      <c r="S374" s="23">
        <v>1</v>
      </c>
      <c r="T374" s="23">
        <v>1.5</v>
      </c>
      <c r="U374" s="70"/>
      <c r="V374" s="23">
        <v>1</v>
      </c>
      <c r="W374" s="65">
        <v>1</v>
      </c>
      <c r="X374" s="64">
        <v>1</v>
      </c>
      <c r="Y374" s="23">
        <v>1</v>
      </c>
      <c r="Z374" s="23">
        <v>1</v>
      </c>
      <c r="AA374" s="23">
        <v>1</v>
      </c>
      <c r="AB374" s="18"/>
      <c r="AC374" s="23">
        <v>1</v>
      </c>
      <c r="AD374" s="23">
        <v>1</v>
      </c>
      <c r="AE374" s="64">
        <v>1</v>
      </c>
      <c r="AF374" s="23">
        <v>1</v>
      </c>
      <c r="AG374" s="23">
        <v>1</v>
      </c>
      <c r="AH374" s="23"/>
      <c r="AI374" s="18"/>
      <c r="AJ374" s="65">
        <v>1</v>
      </c>
      <c r="AK374" s="65"/>
      <c r="AL374" s="65"/>
      <c r="AM374" s="16">
        <f t="shared" si="5"/>
        <v>21.5</v>
      </c>
      <c r="AN374" s="33">
        <v>0</v>
      </c>
      <c r="AO374" s="14">
        <v>0</v>
      </c>
      <c r="AP374" s="58"/>
      <c r="AQ374" s="57"/>
      <c r="AR374" s="58"/>
      <c r="AS374" s="58"/>
    </row>
    <row r="375" spans="1:45" ht="15" customHeight="1">
      <c r="A375" s="72">
        <v>186</v>
      </c>
      <c r="B375" s="40" t="s">
        <v>590</v>
      </c>
      <c r="C375" s="21" t="s">
        <v>36</v>
      </c>
      <c r="D375" s="21" t="s">
        <v>37</v>
      </c>
      <c r="E375" s="44">
        <v>43740</v>
      </c>
      <c r="F375" s="21" t="s">
        <v>593</v>
      </c>
      <c r="G375" s="22" t="s">
        <v>586</v>
      </c>
      <c r="H375" s="23">
        <v>1.5</v>
      </c>
      <c r="I375" s="23">
        <v>1</v>
      </c>
      <c r="J375" s="64">
        <v>1.5</v>
      </c>
      <c r="K375" s="23"/>
      <c r="L375" s="23">
        <v>1.5</v>
      </c>
      <c r="M375" s="23"/>
      <c r="N375" s="18"/>
      <c r="O375" s="23">
        <v>1</v>
      </c>
      <c r="P375" s="23">
        <v>1</v>
      </c>
      <c r="Q375" s="64">
        <v>1</v>
      </c>
      <c r="R375" s="23"/>
      <c r="S375" s="23">
        <v>1</v>
      </c>
      <c r="T375" s="23">
        <v>1.5</v>
      </c>
      <c r="U375" s="70">
        <v>1.5</v>
      </c>
      <c r="V375" s="23">
        <v>1.5</v>
      </c>
      <c r="W375" s="65">
        <v>1.5</v>
      </c>
      <c r="X375" s="64">
        <v>1.5</v>
      </c>
      <c r="Y375" s="23"/>
      <c r="Z375" s="23">
        <v>1.5</v>
      </c>
      <c r="AA375" s="23">
        <v>1</v>
      </c>
      <c r="AB375" s="18"/>
      <c r="AC375" s="23">
        <v>1.5</v>
      </c>
      <c r="AD375" s="23">
        <v>1.5</v>
      </c>
      <c r="AE375" s="64">
        <v>1.5</v>
      </c>
      <c r="AF375" s="23"/>
      <c r="AG375" s="23">
        <v>1.5</v>
      </c>
      <c r="AH375" s="23">
        <v>1.5</v>
      </c>
      <c r="AI375" s="18">
        <v>1.5</v>
      </c>
      <c r="AJ375" s="65">
        <v>1.5</v>
      </c>
      <c r="AK375" s="65"/>
      <c r="AL375" s="65"/>
      <c r="AM375" s="13">
        <f t="shared" si="5"/>
        <v>30</v>
      </c>
      <c r="AN375" s="33">
        <v>0</v>
      </c>
      <c r="AO375" s="14">
        <v>0</v>
      </c>
      <c r="AP375" s="60"/>
      <c r="AQ375" s="60"/>
      <c r="AR375" s="60"/>
      <c r="AS375" s="58"/>
    </row>
    <row r="376" spans="1:45" ht="15" customHeight="1">
      <c r="A376" s="73"/>
      <c r="B376" s="63"/>
      <c r="C376" s="26"/>
      <c r="D376" s="30"/>
      <c r="E376" s="28"/>
      <c r="F376" s="28"/>
      <c r="G376" s="28"/>
      <c r="H376" s="23"/>
      <c r="I376" s="23"/>
      <c r="J376" s="64"/>
      <c r="K376" s="23"/>
      <c r="L376" s="23"/>
      <c r="M376" s="23"/>
      <c r="N376" s="18"/>
      <c r="O376" s="23"/>
      <c r="P376" s="23"/>
      <c r="Q376" s="64"/>
      <c r="R376" s="23"/>
      <c r="S376" s="23"/>
      <c r="T376" s="23"/>
      <c r="U376" s="70"/>
      <c r="V376" s="23"/>
      <c r="W376" s="65"/>
      <c r="X376" s="64"/>
      <c r="Y376" s="23"/>
      <c r="Z376" s="23"/>
      <c r="AA376" s="23"/>
      <c r="AB376" s="18"/>
      <c r="AC376" s="23"/>
      <c r="AD376" s="23"/>
      <c r="AE376" s="64"/>
      <c r="AF376" s="23"/>
      <c r="AG376" s="23"/>
      <c r="AH376" s="23"/>
      <c r="AI376" s="18"/>
      <c r="AJ376" s="65"/>
      <c r="AK376" s="65"/>
      <c r="AL376" s="65"/>
      <c r="AM376" s="16">
        <f t="shared" si="5"/>
        <v>0</v>
      </c>
      <c r="AN376" s="33">
        <v>0</v>
      </c>
      <c r="AO376" s="14">
        <v>0</v>
      </c>
      <c r="AP376" s="58"/>
      <c r="AQ376" s="57"/>
      <c r="AR376" s="58"/>
      <c r="AS376" s="58"/>
    </row>
    <row r="377" spans="1:45" ht="15" customHeight="1">
      <c r="A377" s="72">
        <v>187</v>
      </c>
      <c r="B377" s="40" t="s">
        <v>597</v>
      </c>
      <c r="C377" s="21" t="s">
        <v>36</v>
      </c>
      <c r="D377" s="21" t="s">
        <v>37</v>
      </c>
      <c r="E377" s="44">
        <v>43906</v>
      </c>
      <c r="F377" s="21" t="s">
        <v>598</v>
      </c>
      <c r="G377" s="21" t="s">
        <v>594</v>
      </c>
      <c r="H377" s="23">
        <v>2</v>
      </c>
      <c r="I377" s="23">
        <v>2</v>
      </c>
      <c r="J377" s="64">
        <v>2</v>
      </c>
      <c r="K377" s="23">
        <v>2</v>
      </c>
      <c r="L377" s="23">
        <v>2</v>
      </c>
      <c r="M377" s="23"/>
      <c r="N377" s="18">
        <v>2</v>
      </c>
      <c r="O377" s="23">
        <v>2</v>
      </c>
      <c r="P377" s="23">
        <v>2</v>
      </c>
      <c r="Q377" s="64">
        <v>2</v>
      </c>
      <c r="R377" s="23">
        <v>2</v>
      </c>
      <c r="S377" s="23">
        <v>2</v>
      </c>
      <c r="T377" s="23"/>
      <c r="U377" s="70">
        <v>1.5</v>
      </c>
      <c r="V377" s="23">
        <v>2</v>
      </c>
      <c r="W377" s="65">
        <v>2</v>
      </c>
      <c r="X377" s="64">
        <v>2</v>
      </c>
      <c r="Y377" s="23">
        <v>2</v>
      </c>
      <c r="Z377" s="23"/>
      <c r="AA377" s="23"/>
      <c r="AB377" s="18">
        <v>2</v>
      </c>
      <c r="AC377" s="23">
        <v>2</v>
      </c>
      <c r="AD377" s="23">
        <v>2</v>
      </c>
      <c r="AE377" s="64"/>
      <c r="AF377" s="23"/>
      <c r="AG377" s="23"/>
      <c r="AH377" s="23"/>
      <c r="AI377" s="18">
        <v>2</v>
      </c>
      <c r="AJ377" s="65">
        <v>2</v>
      </c>
      <c r="AK377" s="65"/>
      <c r="AL377" s="65"/>
      <c r="AM377" s="13">
        <f t="shared" si="5"/>
        <v>41.5</v>
      </c>
      <c r="AN377" s="33">
        <v>0</v>
      </c>
      <c r="AO377" s="14">
        <v>0</v>
      </c>
      <c r="AP377" s="60"/>
      <c r="AQ377" s="60"/>
      <c r="AR377" s="60"/>
      <c r="AS377" s="58"/>
    </row>
    <row r="378" spans="1:45" ht="15" customHeight="1">
      <c r="A378" s="73"/>
      <c r="B378" s="40"/>
      <c r="C378" s="24"/>
      <c r="D378" s="24"/>
      <c r="E378" s="32"/>
      <c r="F378" s="28"/>
      <c r="G378" s="24"/>
      <c r="H378" s="23"/>
      <c r="I378" s="23"/>
      <c r="J378" s="64"/>
      <c r="K378" s="23"/>
      <c r="L378" s="23"/>
      <c r="M378" s="23"/>
      <c r="N378" s="18"/>
      <c r="O378" s="23"/>
      <c r="P378" s="23"/>
      <c r="Q378" s="64"/>
      <c r="R378" s="23"/>
      <c r="S378" s="23"/>
      <c r="T378" s="23"/>
      <c r="U378" s="70"/>
      <c r="V378" s="23"/>
      <c r="W378" s="65"/>
      <c r="X378" s="64"/>
      <c r="Y378" s="23"/>
      <c r="Z378" s="23"/>
      <c r="AA378" s="23"/>
      <c r="AB378" s="18"/>
      <c r="AC378" s="23"/>
      <c r="AD378" s="23"/>
      <c r="AE378" s="64"/>
      <c r="AF378" s="23"/>
      <c r="AG378" s="23"/>
      <c r="AH378" s="23"/>
      <c r="AI378" s="18"/>
      <c r="AJ378" s="65"/>
      <c r="AK378" s="65"/>
      <c r="AL378" s="65"/>
      <c r="AM378" s="16">
        <f t="shared" si="5"/>
        <v>0</v>
      </c>
      <c r="AN378" s="33">
        <v>0</v>
      </c>
      <c r="AO378" s="14">
        <v>0</v>
      </c>
      <c r="AP378" s="58"/>
      <c r="AQ378" s="57"/>
      <c r="AR378" s="58"/>
      <c r="AS378" s="58"/>
    </row>
    <row r="379" spans="1:45" ht="15" customHeight="1">
      <c r="A379" s="72">
        <v>188</v>
      </c>
      <c r="B379" s="40" t="s">
        <v>599</v>
      </c>
      <c r="C379" s="21" t="s">
        <v>36</v>
      </c>
      <c r="D379" s="21" t="s">
        <v>37</v>
      </c>
      <c r="E379" s="44">
        <v>43740</v>
      </c>
      <c r="F379" s="21" t="s">
        <v>833</v>
      </c>
      <c r="G379" s="21" t="s">
        <v>595</v>
      </c>
      <c r="H379" s="23"/>
      <c r="I379" s="23">
        <v>2</v>
      </c>
      <c r="J379" s="64">
        <v>2</v>
      </c>
      <c r="K379" s="23">
        <v>2</v>
      </c>
      <c r="L379" s="23">
        <v>2</v>
      </c>
      <c r="M379" s="23">
        <v>2</v>
      </c>
      <c r="N379" s="18"/>
      <c r="O379" s="23">
        <v>2</v>
      </c>
      <c r="P379" s="23">
        <v>2</v>
      </c>
      <c r="Q379" s="64">
        <v>2</v>
      </c>
      <c r="R379" s="23">
        <v>2</v>
      </c>
      <c r="S379" s="23">
        <v>2</v>
      </c>
      <c r="T379" s="23">
        <v>2</v>
      </c>
      <c r="U379" s="70"/>
      <c r="V379" s="23">
        <v>2</v>
      </c>
      <c r="W379" s="65">
        <v>2</v>
      </c>
      <c r="X379" s="64"/>
      <c r="Y379" s="23">
        <v>2</v>
      </c>
      <c r="Z379" s="23">
        <v>2</v>
      </c>
      <c r="AA379" s="23"/>
      <c r="AB379" s="18"/>
      <c r="AC379" s="23">
        <v>2</v>
      </c>
      <c r="AD379" s="23">
        <v>2</v>
      </c>
      <c r="AE379" s="64">
        <v>2</v>
      </c>
      <c r="AF379" s="23">
        <v>2</v>
      </c>
      <c r="AG379" s="23">
        <v>2</v>
      </c>
      <c r="AH379" s="23">
        <v>2</v>
      </c>
      <c r="AI379" s="18"/>
      <c r="AJ379" s="65">
        <v>2</v>
      </c>
      <c r="AK379" s="65"/>
      <c r="AL379" s="65"/>
      <c r="AM379" s="13">
        <f t="shared" si="5"/>
        <v>44</v>
      </c>
      <c r="AN379" s="33">
        <v>0</v>
      </c>
      <c r="AO379" s="14">
        <v>0</v>
      </c>
      <c r="AP379" s="60"/>
      <c r="AQ379" s="60"/>
      <c r="AR379" s="60"/>
      <c r="AS379" s="58"/>
    </row>
    <row r="380" spans="1:45" ht="15" customHeight="1">
      <c r="A380" s="73"/>
      <c r="B380" s="40"/>
      <c r="C380" s="24"/>
      <c r="D380" s="24"/>
      <c r="E380" s="32"/>
      <c r="F380" s="28"/>
      <c r="G380" s="24"/>
      <c r="H380" s="23"/>
      <c r="I380" s="23"/>
      <c r="J380" s="64"/>
      <c r="K380" s="23"/>
      <c r="L380" s="23"/>
      <c r="M380" s="23"/>
      <c r="N380" s="18"/>
      <c r="O380" s="23"/>
      <c r="P380" s="23"/>
      <c r="Q380" s="64"/>
      <c r="R380" s="23"/>
      <c r="S380" s="23"/>
      <c r="T380" s="23"/>
      <c r="U380" s="70"/>
      <c r="V380" s="23"/>
      <c r="W380" s="65"/>
      <c r="X380" s="64"/>
      <c r="Y380" s="23"/>
      <c r="Z380" s="23"/>
      <c r="AA380" s="23"/>
      <c r="AB380" s="18"/>
      <c r="AC380" s="23"/>
      <c r="AD380" s="23"/>
      <c r="AE380" s="64"/>
      <c r="AF380" s="23"/>
      <c r="AG380" s="23"/>
      <c r="AH380" s="23"/>
      <c r="AI380" s="18"/>
      <c r="AJ380" s="65"/>
      <c r="AK380" s="65"/>
      <c r="AL380" s="65"/>
      <c r="AM380" s="16">
        <f t="shared" si="5"/>
        <v>0</v>
      </c>
      <c r="AN380" s="33">
        <v>0</v>
      </c>
      <c r="AO380" s="14">
        <v>0</v>
      </c>
      <c r="AP380" s="58"/>
      <c r="AQ380" s="57"/>
      <c r="AR380" s="58"/>
      <c r="AS380" s="58"/>
    </row>
    <row r="381" spans="1:45" ht="15" customHeight="1">
      <c r="A381" s="72">
        <v>189</v>
      </c>
      <c r="B381" s="40" t="s">
        <v>601</v>
      </c>
      <c r="C381" s="21" t="s">
        <v>36</v>
      </c>
      <c r="D381" s="21" t="s">
        <v>37</v>
      </c>
      <c r="E381" s="44">
        <v>43915</v>
      </c>
      <c r="F381" s="21" t="s">
        <v>602</v>
      </c>
      <c r="G381" s="21" t="s">
        <v>596</v>
      </c>
      <c r="H381" s="23">
        <v>1.5</v>
      </c>
      <c r="I381" s="23">
        <v>2</v>
      </c>
      <c r="J381" s="64"/>
      <c r="K381" s="23">
        <v>2</v>
      </c>
      <c r="L381" s="23"/>
      <c r="M381" s="23">
        <v>2</v>
      </c>
      <c r="N381" s="18">
        <v>2</v>
      </c>
      <c r="O381" s="23">
        <v>2</v>
      </c>
      <c r="P381" s="23">
        <v>2</v>
      </c>
      <c r="Q381" s="64"/>
      <c r="R381" s="23">
        <v>2</v>
      </c>
      <c r="S381" s="23"/>
      <c r="T381" s="23">
        <v>1</v>
      </c>
      <c r="U381" s="70">
        <v>2</v>
      </c>
      <c r="V381" s="23">
        <v>2</v>
      </c>
      <c r="W381" s="65">
        <v>2</v>
      </c>
      <c r="X381" s="64"/>
      <c r="Y381" s="23">
        <v>2</v>
      </c>
      <c r="Z381" s="23">
        <v>2</v>
      </c>
      <c r="AA381" s="23">
        <v>2</v>
      </c>
      <c r="AB381" s="18">
        <v>2</v>
      </c>
      <c r="AC381" s="23">
        <v>2</v>
      </c>
      <c r="AD381" s="23">
        <v>1.5</v>
      </c>
      <c r="AE381" s="64"/>
      <c r="AF381" s="23">
        <v>2</v>
      </c>
      <c r="AG381" s="23">
        <v>2</v>
      </c>
      <c r="AH381" s="23">
        <v>1.5</v>
      </c>
      <c r="AI381" s="18">
        <v>2</v>
      </c>
      <c r="AJ381" s="65">
        <v>1.5</v>
      </c>
      <c r="AK381" s="65"/>
      <c r="AL381" s="65"/>
      <c r="AM381" s="13">
        <f t="shared" si="5"/>
        <v>43</v>
      </c>
      <c r="AN381" s="33">
        <v>0</v>
      </c>
      <c r="AO381" s="14">
        <v>0</v>
      </c>
      <c r="AP381" s="60"/>
      <c r="AQ381" s="60"/>
      <c r="AR381" s="60"/>
      <c r="AS381" s="58"/>
    </row>
    <row r="382" spans="1:45" ht="15" customHeight="1">
      <c r="A382" s="73"/>
      <c r="B382" s="40"/>
      <c r="C382" s="24"/>
      <c r="D382" s="24"/>
      <c r="E382" s="32"/>
      <c r="F382" s="28"/>
      <c r="G382" s="24"/>
      <c r="H382" s="23"/>
      <c r="I382" s="23"/>
      <c r="J382" s="64"/>
      <c r="K382" s="23"/>
      <c r="L382" s="23"/>
      <c r="M382" s="23"/>
      <c r="N382" s="18"/>
      <c r="O382" s="23"/>
      <c r="P382" s="23"/>
      <c r="Q382" s="64"/>
      <c r="R382" s="23"/>
      <c r="S382" s="23"/>
      <c r="T382" s="23"/>
      <c r="U382" s="70"/>
      <c r="V382" s="23"/>
      <c r="W382" s="65"/>
      <c r="X382" s="64"/>
      <c r="Y382" s="23"/>
      <c r="Z382" s="23"/>
      <c r="AA382" s="23"/>
      <c r="AB382" s="18"/>
      <c r="AC382" s="23"/>
      <c r="AD382" s="23"/>
      <c r="AE382" s="64"/>
      <c r="AF382" s="23"/>
      <c r="AG382" s="23"/>
      <c r="AH382" s="23"/>
      <c r="AI382" s="18"/>
      <c r="AJ382" s="65"/>
      <c r="AK382" s="65"/>
      <c r="AL382" s="65"/>
      <c r="AM382" s="16">
        <f t="shared" si="5"/>
        <v>0</v>
      </c>
      <c r="AN382" s="33">
        <v>0</v>
      </c>
      <c r="AO382" s="14">
        <v>0</v>
      </c>
      <c r="AP382" s="58"/>
      <c r="AQ382" s="57"/>
      <c r="AR382" s="58"/>
      <c r="AS382" s="58"/>
    </row>
    <row r="383" spans="1:45" ht="15" customHeight="1">
      <c r="A383" s="72">
        <v>190</v>
      </c>
      <c r="B383" s="40" t="s">
        <v>607</v>
      </c>
      <c r="C383" s="21" t="s">
        <v>36</v>
      </c>
      <c r="D383" s="21" t="s">
        <v>37</v>
      </c>
      <c r="E383" s="32">
        <v>43990</v>
      </c>
      <c r="F383" s="21" t="s">
        <v>608</v>
      </c>
      <c r="G383" s="22" t="s">
        <v>609</v>
      </c>
      <c r="H383" s="23">
        <v>0.25</v>
      </c>
      <c r="I383" s="23">
        <v>0.25</v>
      </c>
      <c r="J383" s="64">
        <v>0.25</v>
      </c>
      <c r="K383" s="23">
        <v>0.25</v>
      </c>
      <c r="L383" s="23"/>
      <c r="M383" s="23">
        <v>0.25</v>
      </c>
      <c r="N383" s="18">
        <v>0.25</v>
      </c>
      <c r="O383" s="23">
        <v>0.25</v>
      </c>
      <c r="P383" s="23">
        <v>0.25</v>
      </c>
      <c r="Q383" s="64">
        <v>0.25</v>
      </c>
      <c r="R383" s="23"/>
      <c r="S383" s="23"/>
      <c r="T383" s="23">
        <v>0.25</v>
      </c>
      <c r="U383" s="70">
        <v>0.25</v>
      </c>
      <c r="V383" s="23">
        <v>0.25</v>
      </c>
      <c r="W383" s="65">
        <v>0.25</v>
      </c>
      <c r="X383" s="64">
        <v>0.25</v>
      </c>
      <c r="Y383" s="23">
        <v>0.25</v>
      </c>
      <c r="Z383" s="23"/>
      <c r="AA383" s="23">
        <v>0.25</v>
      </c>
      <c r="AB383" s="18">
        <v>0.25</v>
      </c>
      <c r="AC383" s="23">
        <v>0.25</v>
      </c>
      <c r="AD383" s="23">
        <v>0.25</v>
      </c>
      <c r="AE383" s="64">
        <v>0.25</v>
      </c>
      <c r="AF383" s="23">
        <v>0.25</v>
      </c>
      <c r="AG383" s="23"/>
      <c r="AH383" s="23">
        <v>0.25</v>
      </c>
      <c r="AI383" s="18"/>
      <c r="AJ383" s="65"/>
      <c r="AK383" s="65"/>
      <c r="AL383" s="65"/>
      <c r="AM383" s="13">
        <f t="shared" si="5"/>
        <v>5.5</v>
      </c>
      <c r="AN383" s="33">
        <v>0</v>
      </c>
      <c r="AO383" s="14">
        <v>0</v>
      </c>
      <c r="AP383" s="60"/>
      <c r="AQ383" s="60"/>
      <c r="AR383" s="60"/>
      <c r="AS383" s="58"/>
    </row>
    <row r="384" spans="1:45" ht="15" customHeight="1">
      <c r="A384" s="73"/>
      <c r="B384" s="40"/>
      <c r="C384" s="24"/>
      <c r="D384" s="24"/>
      <c r="E384" s="32"/>
      <c r="F384" s="24"/>
      <c r="G384" s="24"/>
      <c r="H384" s="23">
        <v>1.75</v>
      </c>
      <c r="I384" s="23">
        <v>1.75</v>
      </c>
      <c r="J384" s="64">
        <v>1.75</v>
      </c>
      <c r="K384" s="23">
        <v>1.75</v>
      </c>
      <c r="L384" s="23"/>
      <c r="M384" s="23">
        <v>1.75</v>
      </c>
      <c r="N384" s="18">
        <v>1.75</v>
      </c>
      <c r="O384" s="23">
        <v>1.75</v>
      </c>
      <c r="P384" s="23">
        <v>1.75</v>
      </c>
      <c r="Q384" s="64">
        <v>1.75</v>
      </c>
      <c r="R384" s="23">
        <v>1.75</v>
      </c>
      <c r="S384" s="23"/>
      <c r="T384" s="23">
        <v>1.75</v>
      </c>
      <c r="U384" s="70">
        <v>1.75</v>
      </c>
      <c r="V384" s="23">
        <v>1.75</v>
      </c>
      <c r="W384" s="65">
        <v>1.75</v>
      </c>
      <c r="X384" s="64">
        <v>1.75</v>
      </c>
      <c r="Y384" s="23">
        <v>1.75</v>
      </c>
      <c r="Z384" s="23"/>
      <c r="AA384" s="23">
        <v>1.75</v>
      </c>
      <c r="AB384" s="18">
        <v>1.75</v>
      </c>
      <c r="AC384" s="23">
        <v>1.75</v>
      </c>
      <c r="AD384" s="23">
        <v>1.75</v>
      </c>
      <c r="AE384" s="64">
        <v>1.75</v>
      </c>
      <c r="AF384" s="23">
        <v>1.75</v>
      </c>
      <c r="AG384" s="23"/>
      <c r="AH384" s="23">
        <v>1.75</v>
      </c>
      <c r="AI384" s="18">
        <v>1.75</v>
      </c>
      <c r="AJ384" s="65"/>
      <c r="AK384" s="65"/>
      <c r="AL384" s="65"/>
      <c r="AM384" s="16">
        <f t="shared" si="5"/>
        <v>42</v>
      </c>
      <c r="AN384" s="33">
        <v>0</v>
      </c>
      <c r="AO384" s="14">
        <v>0</v>
      </c>
      <c r="AP384" s="58"/>
      <c r="AQ384" s="57"/>
      <c r="AR384" s="58"/>
      <c r="AS384" s="58"/>
    </row>
    <row r="385" spans="1:45" ht="15" customHeight="1">
      <c r="A385" s="72">
        <v>191</v>
      </c>
      <c r="B385" s="40" t="s">
        <v>614</v>
      </c>
      <c r="C385" s="21" t="s">
        <v>36</v>
      </c>
      <c r="D385" s="21" t="s">
        <v>37</v>
      </c>
      <c r="E385" s="32">
        <v>43990</v>
      </c>
      <c r="F385" s="21" t="s">
        <v>611</v>
      </c>
      <c r="G385" s="22" t="s">
        <v>610</v>
      </c>
      <c r="H385" s="23"/>
      <c r="I385" s="23">
        <v>1</v>
      </c>
      <c r="J385" s="64">
        <v>2</v>
      </c>
      <c r="K385" s="23">
        <v>1.25</v>
      </c>
      <c r="L385" s="23"/>
      <c r="M385" s="23"/>
      <c r="N385" s="18"/>
      <c r="O385" s="23">
        <v>1</v>
      </c>
      <c r="P385" s="23">
        <v>1.75</v>
      </c>
      <c r="Q385" s="64">
        <v>2</v>
      </c>
      <c r="R385" s="23">
        <v>1.5</v>
      </c>
      <c r="S385" s="23"/>
      <c r="T385" s="23"/>
      <c r="U385" s="70"/>
      <c r="V385" s="23"/>
      <c r="W385" s="65"/>
      <c r="X385" s="64">
        <v>1</v>
      </c>
      <c r="Y385" s="23">
        <v>1</v>
      </c>
      <c r="Z385" s="23">
        <v>0.75</v>
      </c>
      <c r="AA385" s="23"/>
      <c r="AB385" s="18"/>
      <c r="AC385" s="23">
        <v>2</v>
      </c>
      <c r="AD385" s="23">
        <v>1</v>
      </c>
      <c r="AE385" s="64"/>
      <c r="AF385" s="23">
        <v>1</v>
      </c>
      <c r="AG385" s="23">
        <v>2</v>
      </c>
      <c r="AH385" s="23">
        <v>1.25</v>
      </c>
      <c r="AI385" s="18"/>
      <c r="AJ385" s="65">
        <v>1</v>
      </c>
      <c r="AK385" s="65"/>
      <c r="AL385" s="65"/>
      <c r="AM385" s="13">
        <f t="shared" si="5"/>
        <v>21.5</v>
      </c>
      <c r="AN385" s="33">
        <v>0</v>
      </c>
      <c r="AO385" s="14">
        <v>0</v>
      </c>
      <c r="AP385" s="60"/>
      <c r="AQ385" s="60"/>
      <c r="AR385" s="60"/>
      <c r="AS385" s="58"/>
    </row>
    <row r="386" spans="1:45" ht="15" customHeight="1">
      <c r="A386" s="73"/>
      <c r="B386" s="40"/>
      <c r="C386" s="24"/>
      <c r="D386" s="24"/>
      <c r="E386" s="32"/>
      <c r="F386" s="24"/>
      <c r="G386" s="24"/>
      <c r="H386" s="23"/>
      <c r="I386" s="23"/>
      <c r="J386" s="64"/>
      <c r="K386" s="23"/>
      <c r="L386" s="23"/>
      <c r="M386" s="23"/>
      <c r="N386" s="18"/>
      <c r="O386" s="23"/>
      <c r="P386" s="23"/>
      <c r="Q386" s="64"/>
      <c r="R386" s="23"/>
      <c r="S386" s="23"/>
      <c r="T386" s="23"/>
      <c r="U386" s="70"/>
      <c r="V386" s="23"/>
      <c r="W386" s="65"/>
      <c r="X386" s="64"/>
      <c r="Y386" s="23"/>
      <c r="Z386" s="23"/>
      <c r="AA386" s="23"/>
      <c r="AB386" s="18"/>
      <c r="AC386" s="23"/>
      <c r="AD386" s="23"/>
      <c r="AE386" s="64"/>
      <c r="AF386" s="23"/>
      <c r="AG386" s="23"/>
      <c r="AH386" s="23"/>
      <c r="AI386" s="18"/>
      <c r="AJ386" s="65"/>
      <c r="AK386" s="65"/>
      <c r="AL386" s="65"/>
      <c r="AM386" s="16">
        <f t="shared" si="5"/>
        <v>0</v>
      </c>
      <c r="AN386" s="33">
        <v>0</v>
      </c>
      <c r="AO386" s="14">
        <v>0</v>
      </c>
      <c r="AP386" s="58"/>
      <c r="AQ386" s="57"/>
      <c r="AR386" s="58"/>
      <c r="AS386" s="58"/>
    </row>
    <row r="387" spans="1:45" ht="15" customHeight="1">
      <c r="A387" s="72">
        <v>192</v>
      </c>
      <c r="B387" s="40" t="s">
        <v>834</v>
      </c>
      <c r="C387" s="21" t="s">
        <v>36</v>
      </c>
      <c r="D387" s="21" t="s">
        <v>37</v>
      </c>
      <c r="E387" s="32"/>
      <c r="F387" s="21" t="s">
        <v>617</v>
      </c>
      <c r="G387" s="22" t="s">
        <v>616</v>
      </c>
      <c r="H387" s="23">
        <v>1.5</v>
      </c>
      <c r="I387" s="23">
        <v>1.5</v>
      </c>
      <c r="J387" s="64"/>
      <c r="K387" s="23"/>
      <c r="L387" s="23">
        <v>1.5</v>
      </c>
      <c r="M387" s="23">
        <v>1</v>
      </c>
      <c r="N387" s="18"/>
      <c r="O387" s="23">
        <v>1.5</v>
      </c>
      <c r="P387" s="23"/>
      <c r="Q387" s="64">
        <v>1.5</v>
      </c>
      <c r="R387" s="23"/>
      <c r="S387" s="23">
        <v>1.5</v>
      </c>
      <c r="T387" s="23">
        <v>1.5</v>
      </c>
      <c r="U387" s="70"/>
      <c r="V387" s="23"/>
      <c r="W387" s="65">
        <v>1.5</v>
      </c>
      <c r="X387" s="64"/>
      <c r="Y387" s="23"/>
      <c r="Z387" s="23">
        <v>1.5</v>
      </c>
      <c r="AA387" s="23"/>
      <c r="AB387" s="18"/>
      <c r="AC387" s="23">
        <v>1.5</v>
      </c>
      <c r="AD387" s="23">
        <v>1.5</v>
      </c>
      <c r="AE387" s="64">
        <v>1.5</v>
      </c>
      <c r="AF387" s="23"/>
      <c r="AG387" s="23"/>
      <c r="AH387" s="23"/>
      <c r="AI387" s="18"/>
      <c r="AJ387" s="65">
        <v>1.5</v>
      </c>
      <c r="AK387" s="65"/>
      <c r="AL387" s="65"/>
      <c r="AM387" s="13">
        <f t="shared" ref="AM387:AM450" si="6">+SUM(H387:AL387)-AN387-AO387</f>
        <v>20.5</v>
      </c>
      <c r="AN387" s="33">
        <v>0</v>
      </c>
      <c r="AO387" s="14">
        <v>0</v>
      </c>
      <c r="AP387" s="60"/>
      <c r="AQ387" s="60"/>
      <c r="AR387" s="60"/>
      <c r="AS387" s="58"/>
    </row>
    <row r="388" spans="1:45" ht="15" customHeight="1">
      <c r="A388" s="73"/>
      <c r="B388" s="40"/>
      <c r="C388" s="24"/>
      <c r="D388" s="24"/>
      <c r="E388" s="32"/>
      <c r="F388" s="24"/>
      <c r="G388" s="24"/>
      <c r="H388" s="23"/>
      <c r="I388" s="23"/>
      <c r="J388" s="64"/>
      <c r="K388" s="23"/>
      <c r="L388" s="23"/>
      <c r="M388" s="23"/>
      <c r="N388" s="18"/>
      <c r="O388" s="23"/>
      <c r="P388" s="23"/>
      <c r="Q388" s="64"/>
      <c r="R388" s="23"/>
      <c r="S388" s="23"/>
      <c r="T388" s="23"/>
      <c r="U388" s="70"/>
      <c r="V388" s="23"/>
      <c r="W388" s="65"/>
      <c r="X388" s="64"/>
      <c r="Y388" s="23"/>
      <c r="Z388" s="23"/>
      <c r="AA388" s="23"/>
      <c r="AB388" s="18"/>
      <c r="AC388" s="23"/>
      <c r="AD388" s="23"/>
      <c r="AE388" s="64"/>
      <c r="AF388" s="23"/>
      <c r="AG388" s="23"/>
      <c r="AH388" s="23"/>
      <c r="AI388" s="18"/>
      <c r="AJ388" s="65"/>
      <c r="AK388" s="65"/>
      <c r="AL388" s="65"/>
      <c r="AM388" s="16">
        <f t="shared" si="6"/>
        <v>0</v>
      </c>
      <c r="AN388" s="33">
        <v>0</v>
      </c>
      <c r="AO388" s="14">
        <v>0</v>
      </c>
      <c r="AP388" s="58"/>
      <c r="AQ388" s="57"/>
      <c r="AR388" s="58"/>
      <c r="AS388" s="58"/>
    </row>
    <row r="389" spans="1:45" ht="15" customHeight="1">
      <c r="A389" s="72">
        <v>193</v>
      </c>
      <c r="B389" s="40" t="s">
        <v>620</v>
      </c>
      <c r="C389" s="21" t="s">
        <v>36</v>
      </c>
      <c r="D389" s="21" t="s">
        <v>37</v>
      </c>
      <c r="E389" s="32">
        <v>44004</v>
      </c>
      <c r="F389" s="21" t="s">
        <v>618</v>
      </c>
      <c r="G389" s="22" t="s">
        <v>619</v>
      </c>
      <c r="H389" s="23">
        <v>0.5</v>
      </c>
      <c r="I389" s="23"/>
      <c r="J389" s="64">
        <v>1</v>
      </c>
      <c r="K389" s="23">
        <v>1</v>
      </c>
      <c r="L389" s="23">
        <v>1.5</v>
      </c>
      <c r="M389" s="23"/>
      <c r="N389" s="18"/>
      <c r="O389" s="23"/>
      <c r="P389" s="23"/>
      <c r="Q389" s="64"/>
      <c r="R389" s="23">
        <v>2</v>
      </c>
      <c r="S389" s="23"/>
      <c r="T389" s="23"/>
      <c r="U389" s="70"/>
      <c r="V389" s="23">
        <v>1</v>
      </c>
      <c r="W389" s="65">
        <v>2</v>
      </c>
      <c r="X389" s="64"/>
      <c r="Y389" s="23">
        <v>2</v>
      </c>
      <c r="Z389" s="23"/>
      <c r="AA389" s="23"/>
      <c r="AB389" s="18"/>
      <c r="AC389" s="23">
        <v>1</v>
      </c>
      <c r="AD389" s="23">
        <v>1.5</v>
      </c>
      <c r="AE389" s="64"/>
      <c r="AF389" s="23">
        <v>0.5</v>
      </c>
      <c r="AG389" s="23">
        <v>0.5</v>
      </c>
      <c r="AH389" s="23"/>
      <c r="AI389" s="18"/>
      <c r="AJ389" s="65"/>
      <c r="AK389" s="65"/>
      <c r="AL389" s="65"/>
      <c r="AM389" s="13">
        <f t="shared" si="6"/>
        <v>14.5</v>
      </c>
      <c r="AN389" s="33">
        <v>0</v>
      </c>
      <c r="AO389" s="14">
        <v>0</v>
      </c>
      <c r="AP389" s="60"/>
      <c r="AQ389" s="60"/>
      <c r="AR389" s="60"/>
      <c r="AS389" s="58"/>
    </row>
    <row r="390" spans="1:45" ht="15" customHeight="1">
      <c r="A390" s="73"/>
      <c r="B390" s="63"/>
      <c r="C390" s="26"/>
      <c r="D390" s="30"/>
      <c r="E390" s="32"/>
      <c r="F390" s="28"/>
      <c r="G390" s="28"/>
      <c r="H390" s="23"/>
      <c r="I390" s="23"/>
      <c r="J390" s="64"/>
      <c r="K390" s="23"/>
      <c r="L390" s="23"/>
      <c r="M390" s="23"/>
      <c r="N390" s="18"/>
      <c r="O390" s="23"/>
      <c r="P390" s="23"/>
      <c r="Q390" s="64"/>
      <c r="R390" s="23"/>
      <c r="S390" s="23"/>
      <c r="T390" s="23"/>
      <c r="U390" s="70"/>
      <c r="V390" s="23"/>
      <c r="W390" s="65"/>
      <c r="X390" s="64"/>
      <c r="Y390" s="23"/>
      <c r="Z390" s="23"/>
      <c r="AA390" s="23"/>
      <c r="AB390" s="18"/>
      <c r="AC390" s="23"/>
      <c r="AD390" s="23"/>
      <c r="AE390" s="64"/>
      <c r="AF390" s="23"/>
      <c r="AG390" s="23"/>
      <c r="AH390" s="23"/>
      <c r="AI390" s="18"/>
      <c r="AJ390" s="65"/>
      <c r="AK390" s="65"/>
      <c r="AL390" s="65"/>
      <c r="AM390" s="16">
        <f t="shared" si="6"/>
        <v>0</v>
      </c>
      <c r="AN390" s="33">
        <v>0</v>
      </c>
      <c r="AO390" s="14">
        <v>0</v>
      </c>
      <c r="AP390" s="58"/>
      <c r="AQ390" s="57"/>
      <c r="AR390" s="58"/>
      <c r="AS390" s="58"/>
    </row>
    <row r="391" spans="1:45" ht="15" customHeight="1">
      <c r="A391" s="72">
        <v>194</v>
      </c>
      <c r="B391" s="40" t="s">
        <v>623</v>
      </c>
      <c r="C391" s="21" t="s">
        <v>36</v>
      </c>
      <c r="D391" s="21" t="s">
        <v>37</v>
      </c>
      <c r="E391" s="32">
        <v>44016</v>
      </c>
      <c r="F391" s="21" t="s">
        <v>622</v>
      </c>
      <c r="G391" s="22" t="s">
        <v>624</v>
      </c>
      <c r="H391" s="23"/>
      <c r="I391" s="23"/>
      <c r="J391" s="64"/>
      <c r="K391" s="23">
        <v>1.25</v>
      </c>
      <c r="L391" s="23">
        <v>1.5</v>
      </c>
      <c r="M391" s="23"/>
      <c r="N391" s="18"/>
      <c r="O391" s="23">
        <v>0.5</v>
      </c>
      <c r="P391" s="23">
        <v>0.75</v>
      </c>
      <c r="Q391" s="64">
        <v>0.75</v>
      </c>
      <c r="R391" s="23">
        <v>1.5</v>
      </c>
      <c r="S391" s="23"/>
      <c r="T391" s="23"/>
      <c r="U391" s="70"/>
      <c r="V391" s="23">
        <v>1.5</v>
      </c>
      <c r="W391" s="65">
        <v>1</v>
      </c>
      <c r="X391" s="64">
        <v>0.5</v>
      </c>
      <c r="Y391" s="23"/>
      <c r="Z391" s="23"/>
      <c r="AA391" s="23"/>
      <c r="AB391" s="18"/>
      <c r="AC391" s="23"/>
      <c r="AD391" s="23"/>
      <c r="AE391" s="64"/>
      <c r="AF391" s="23"/>
      <c r="AG391" s="23"/>
      <c r="AH391" s="23"/>
      <c r="AI391" s="18"/>
      <c r="AJ391" s="65"/>
      <c r="AK391" s="65"/>
      <c r="AL391" s="65"/>
      <c r="AM391" s="13">
        <f t="shared" si="6"/>
        <v>9.25</v>
      </c>
      <c r="AN391" s="33">
        <v>0</v>
      </c>
      <c r="AO391" s="14">
        <v>0</v>
      </c>
      <c r="AP391" s="60"/>
      <c r="AQ391" s="60"/>
      <c r="AR391" s="60"/>
      <c r="AS391" s="58"/>
    </row>
    <row r="392" spans="1:45" ht="15" customHeight="1">
      <c r="A392" s="73"/>
      <c r="B392" s="63"/>
      <c r="C392" s="26"/>
      <c r="D392" s="30"/>
      <c r="E392" s="32"/>
      <c r="F392" s="28"/>
      <c r="G392" s="28"/>
      <c r="H392" s="23"/>
      <c r="I392" s="23"/>
      <c r="J392" s="64"/>
      <c r="K392" s="23"/>
      <c r="L392" s="23"/>
      <c r="M392" s="23"/>
      <c r="N392" s="18"/>
      <c r="O392" s="23"/>
      <c r="P392" s="23"/>
      <c r="Q392" s="64"/>
      <c r="R392" s="23"/>
      <c r="S392" s="23"/>
      <c r="T392" s="23"/>
      <c r="U392" s="70"/>
      <c r="V392" s="23"/>
      <c r="W392" s="65"/>
      <c r="X392" s="64"/>
      <c r="Y392" s="23"/>
      <c r="Z392" s="23"/>
      <c r="AA392" s="23"/>
      <c r="AB392" s="18"/>
      <c r="AC392" s="23"/>
      <c r="AD392" s="23"/>
      <c r="AE392" s="64"/>
      <c r="AF392" s="23"/>
      <c r="AG392" s="23"/>
      <c r="AH392" s="23"/>
      <c r="AI392" s="18"/>
      <c r="AJ392" s="65"/>
      <c r="AK392" s="65"/>
      <c r="AL392" s="65"/>
      <c r="AM392" s="16">
        <f t="shared" si="6"/>
        <v>0</v>
      </c>
      <c r="AN392" s="33">
        <v>0</v>
      </c>
      <c r="AO392" s="14">
        <v>0</v>
      </c>
      <c r="AP392" s="58"/>
      <c r="AQ392" s="57"/>
      <c r="AR392" s="58"/>
      <c r="AS392" s="58"/>
    </row>
    <row r="393" spans="1:45" ht="15" customHeight="1">
      <c r="A393" s="72">
        <v>195</v>
      </c>
      <c r="B393" s="40" t="s">
        <v>634</v>
      </c>
      <c r="C393" s="21" t="s">
        <v>36</v>
      </c>
      <c r="D393" s="21" t="s">
        <v>37</v>
      </c>
      <c r="E393" s="32" t="s">
        <v>626</v>
      </c>
      <c r="F393" s="21" t="s">
        <v>625</v>
      </c>
      <c r="G393" s="22" t="s">
        <v>635</v>
      </c>
      <c r="H393" s="23">
        <v>0.25</v>
      </c>
      <c r="I393" s="23"/>
      <c r="J393" s="64"/>
      <c r="K393" s="23"/>
      <c r="L393" s="23">
        <v>0.25</v>
      </c>
      <c r="M393" s="23">
        <v>0.25</v>
      </c>
      <c r="N393" s="18"/>
      <c r="O393" s="23">
        <v>0.25</v>
      </c>
      <c r="P393" s="23"/>
      <c r="Q393" s="64">
        <v>0.25</v>
      </c>
      <c r="R393" s="23">
        <v>0.25</v>
      </c>
      <c r="S393" s="23">
        <v>0.25</v>
      </c>
      <c r="T393" s="23">
        <v>0.25</v>
      </c>
      <c r="U393" s="70"/>
      <c r="V393" s="23">
        <v>0.25</v>
      </c>
      <c r="W393" s="65"/>
      <c r="X393" s="64">
        <v>0.25</v>
      </c>
      <c r="Y393" s="23">
        <v>0.25</v>
      </c>
      <c r="Z393" s="23">
        <v>0.25</v>
      </c>
      <c r="AA393" s="23"/>
      <c r="AB393" s="18"/>
      <c r="AC393" s="23">
        <v>0.25</v>
      </c>
      <c r="AD393" s="23">
        <v>0.25</v>
      </c>
      <c r="AE393" s="64">
        <v>0.25</v>
      </c>
      <c r="AF393" s="23">
        <v>0.25</v>
      </c>
      <c r="AG393" s="23">
        <v>0.25</v>
      </c>
      <c r="AH393" s="23">
        <v>0.25</v>
      </c>
      <c r="AI393" s="18"/>
      <c r="AJ393" s="65">
        <v>0.25</v>
      </c>
      <c r="AK393" s="65"/>
      <c r="AL393" s="65"/>
      <c r="AM393" s="13">
        <f t="shared" si="6"/>
        <v>4.75</v>
      </c>
      <c r="AN393" s="33">
        <v>0</v>
      </c>
      <c r="AO393" s="14">
        <v>0</v>
      </c>
      <c r="AP393" s="60"/>
      <c r="AQ393" s="60"/>
      <c r="AR393" s="60"/>
      <c r="AS393" s="58"/>
    </row>
    <row r="394" spans="1:45" ht="15" customHeight="1">
      <c r="A394" s="73"/>
      <c r="B394" s="63"/>
      <c r="C394" s="26"/>
      <c r="D394" s="30"/>
      <c r="E394" s="32"/>
      <c r="F394" s="28"/>
      <c r="G394" s="28"/>
      <c r="H394" s="23">
        <v>1.75</v>
      </c>
      <c r="I394" s="23">
        <v>1.5</v>
      </c>
      <c r="J394" s="64">
        <v>1.75</v>
      </c>
      <c r="K394" s="23">
        <v>1.5</v>
      </c>
      <c r="L394" s="23">
        <v>1.75</v>
      </c>
      <c r="M394" s="23">
        <v>1.75</v>
      </c>
      <c r="N394" s="18"/>
      <c r="O394" s="23">
        <v>1.75</v>
      </c>
      <c r="P394" s="23">
        <v>1.75</v>
      </c>
      <c r="Q394" s="64">
        <v>1.75</v>
      </c>
      <c r="R394" s="23">
        <v>1.75</v>
      </c>
      <c r="S394" s="23">
        <v>1.75</v>
      </c>
      <c r="T394" s="23">
        <v>1.75</v>
      </c>
      <c r="U394" s="70"/>
      <c r="V394" s="23">
        <v>1.75</v>
      </c>
      <c r="W394" s="65">
        <v>1.75</v>
      </c>
      <c r="X394" s="64">
        <v>1.75</v>
      </c>
      <c r="Y394" s="23">
        <v>1.75</v>
      </c>
      <c r="Z394" s="23">
        <v>1.75</v>
      </c>
      <c r="AA394" s="23"/>
      <c r="AB394" s="18"/>
      <c r="AC394" s="23">
        <v>1.75</v>
      </c>
      <c r="AD394" s="23">
        <v>1.75</v>
      </c>
      <c r="AE394" s="64">
        <v>1.75</v>
      </c>
      <c r="AF394" s="23">
        <v>1.75</v>
      </c>
      <c r="AG394" s="23">
        <v>1.75</v>
      </c>
      <c r="AH394" s="23">
        <v>1.75</v>
      </c>
      <c r="AI394" s="18"/>
      <c r="AJ394" s="65">
        <v>1.75</v>
      </c>
      <c r="AK394" s="65"/>
      <c r="AL394" s="65"/>
      <c r="AM394" s="16">
        <f t="shared" si="6"/>
        <v>41.5</v>
      </c>
      <c r="AN394" s="33">
        <v>0</v>
      </c>
      <c r="AO394" s="14">
        <v>0</v>
      </c>
      <c r="AP394" s="58"/>
      <c r="AQ394" s="57"/>
      <c r="AR394" s="58"/>
      <c r="AS394" s="58"/>
    </row>
    <row r="395" spans="1:45" ht="15" customHeight="1">
      <c r="A395" s="72">
        <v>196</v>
      </c>
      <c r="B395" s="21" t="s">
        <v>636</v>
      </c>
      <c r="C395" s="21" t="s">
        <v>36</v>
      </c>
      <c r="D395" s="21" t="s">
        <v>37</v>
      </c>
      <c r="E395" s="32" t="s">
        <v>626</v>
      </c>
      <c r="F395" s="21" t="s">
        <v>627</v>
      </c>
      <c r="G395" s="22" t="s">
        <v>637</v>
      </c>
      <c r="H395" s="23">
        <v>1.5</v>
      </c>
      <c r="I395" s="23">
        <v>1.5</v>
      </c>
      <c r="J395" s="64">
        <v>1.5</v>
      </c>
      <c r="K395" s="23">
        <v>2</v>
      </c>
      <c r="L395" s="23">
        <v>2</v>
      </c>
      <c r="M395" s="23"/>
      <c r="N395" s="18"/>
      <c r="O395" s="23"/>
      <c r="P395" s="23"/>
      <c r="Q395" s="64">
        <v>1.5</v>
      </c>
      <c r="R395" s="23">
        <v>2</v>
      </c>
      <c r="S395" s="23"/>
      <c r="T395" s="23"/>
      <c r="U395" s="70"/>
      <c r="V395" s="23"/>
      <c r="W395" s="65"/>
      <c r="X395" s="64">
        <v>2</v>
      </c>
      <c r="Y395" s="23">
        <v>2</v>
      </c>
      <c r="Z395" s="23">
        <v>2</v>
      </c>
      <c r="AA395" s="23"/>
      <c r="AB395" s="18"/>
      <c r="AC395" s="23">
        <v>2</v>
      </c>
      <c r="AD395" s="23">
        <v>2</v>
      </c>
      <c r="AE395" s="64">
        <v>2</v>
      </c>
      <c r="AF395" s="23">
        <v>2</v>
      </c>
      <c r="AG395" s="23">
        <v>2</v>
      </c>
      <c r="AH395" s="23"/>
      <c r="AI395" s="18"/>
      <c r="AJ395" s="65">
        <v>2</v>
      </c>
      <c r="AK395" s="65"/>
      <c r="AL395" s="65"/>
      <c r="AM395" s="13">
        <f t="shared" si="6"/>
        <v>30</v>
      </c>
      <c r="AN395" s="33">
        <v>0</v>
      </c>
      <c r="AO395" s="14">
        <v>0</v>
      </c>
      <c r="AP395" s="60"/>
      <c r="AQ395" s="60"/>
      <c r="AR395" s="60"/>
      <c r="AS395" s="58"/>
    </row>
    <row r="396" spans="1:45" ht="15" customHeight="1">
      <c r="A396" s="73"/>
      <c r="B396" s="29"/>
      <c r="C396" s="26"/>
      <c r="D396" s="30"/>
      <c r="E396" s="32"/>
      <c r="F396" s="28"/>
      <c r="G396" s="28"/>
      <c r="H396" s="23"/>
      <c r="I396" s="23"/>
      <c r="J396" s="64"/>
      <c r="K396" s="23"/>
      <c r="L396" s="23"/>
      <c r="M396" s="23"/>
      <c r="N396" s="18"/>
      <c r="O396" s="23"/>
      <c r="P396" s="23"/>
      <c r="Q396" s="64"/>
      <c r="R396" s="23"/>
      <c r="S396" s="23"/>
      <c r="T396" s="23"/>
      <c r="U396" s="70"/>
      <c r="V396" s="23"/>
      <c r="W396" s="65"/>
      <c r="X396" s="64"/>
      <c r="Y396" s="23"/>
      <c r="Z396" s="23"/>
      <c r="AA396" s="23"/>
      <c r="AB396" s="18"/>
      <c r="AC396" s="23"/>
      <c r="AD396" s="23"/>
      <c r="AE396" s="64"/>
      <c r="AF396" s="23"/>
      <c r="AG396" s="23"/>
      <c r="AH396" s="23"/>
      <c r="AI396" s="18"/>
      <c r="AJ396" s="65"/>
      <c r="AK396" s="65"/>
      <c r="AL396" s="65"/>
      <c r="AM396" s="16">
        <f t="shared" si="6"/>
        <v>0</v>
      </c>
      <c r="AN396" s="33">
        <v>0</v>
      </c>
      <c r="AO396" s="14">
        <v>0</v>
      </c>
      <c r="AP396" s="58"/>
      <c r="AQ396" s="57"/>
      <c r="AR396" s="58"/>
      <c r="AS396" s="58"/>
    </row>
    <row r="397" spans="1:45" ht="15" customHeight="1">
      <c r="A397" s="72">
        <v>197</v>
      </c>
      <c r="B397" s="40" t="s">
        <v>638</v>
      </c>
      <c r="C397" s="21" t="s">
        <v>36</v>
      </c>
      <c r="D397" s="21" t="s">
        <v>37</v>
      </c>
      <c r="E397" s="32" t="s">
        <v>626</v>
      </c>
      <c r="F397" s="21" t="s">
        <v>628</v>
      </c>
      <c r="G397" s="22" t="s">
        <v>639</v>
      </c>
      <c r="H397" s="23"/>
      <c r="I397" s="23"/>
      <c r="J397" s="64">
        <v>2</v>
      </c>
      <c r="K397" s="23">
        <v>2</v>
      </c>
      <c r="L397" s="23"/>
      <c r="M397" s="23"/>
      <c r="N397" s="18"/>
      <c r="O397" s="23"/>
      <c r="P397" s="23">
        <v>2</v>
      </c>
      <c r="Q397" s="64">
        <v>1.5</v>
      </c>
      <c r="R397" s="23">
        <v>2</v>
      </c>
      <c r="S397" s="23"/>
      <c r="T397" s="23"/>
      <c r="U397" s="70"/>
      <c r="V397" s="23"/>
      <c r="W397" s="65">
        <v>2</v>
      </c>
      <c r="X397" s="64"/>
      <c r="Y397" s="23"/>
      <c r="Z397" s="23">
        <v>0.5</v>
      </c>
      <c r="AA397" s="23"/>
      <c r="AB397" s="18"/>
      <c r="AC397" s="23"/>
      <c r="AD397" s="23">
        <v>2</v>
      </c>
      <c r="AE397" s="64"/>
      <c r="AF397" s="23">
        <v>2</v>
      </c>
      <c r="AG397" s="23"/>
      <c r="AH397" s="23"/>
      <c r="AI397" s="18"/>
      <c r="AJ397" s="65">
        <v>1</v>
      </c>
      <c r="AK397" s="65"/>
      <c r="AL397" s="65"/>
      <c r="AM397" s="13">
        <f t="shared" si="6"/>
        <v>17</v>
      </c>
      <c r="AN397" s="33">
        <v>0</v>
      </c>
      <c r="AO397" s="14">
        <v>0</v>
      </c>
      <c r="AP397" s="60"/>
      <c r="AQ397" s="60"/>
      <c r="AR397" s="60"/>
      <c r="AS397" s="58"/>
    </row>
    <row r="398" spans="1:45" ht="15" customHeight="1">
      <c r="A398" s="73"/>
      <c r="B398" s="63"/>
      <c r="C398" s="26"/>
      <c r="D398" s="30"/>
      <c r="E398" s="32"/>
      <c r="F398" s="28"/>
      <c r="G398" s="28"/>
      <c r="H398" s="23"/>
      <c r="I398" s="23"/>
      <c r="J398" s="64"/>
      <c r="K398" s="23"/>
      <c r="L398" s="23"/>
      <c r="M398" s="23"/>
      <c r="N398" s="18"/>
      <c r="O398" s="23"/>
      <c r="P398" s="23"/>
      <c r="Q398" s="64"/>
      <c r="R398" s="23"/>
      <c r="S398" s="23"/>
      <c r="T398" s="23"/>
      <c r="U398" s="70"/>
      <c r="V398" s="23"/>
      <c r="W398" s="65"/>
      <c r="X398" s="64"/>
      <c r="Y398" s="23"/>
      <c r="Z398" s="23"/>
      <c r="AA398" s="23"/>
      <c r="AB398" s="18"/>
      <c r="AC398" s="23"/>
      <c r="AD398" s="23"/>
      <c r="AE398" s="64"/>
      <c r="AF398" s="23"/>
      <c r="AG398" s="23"/>
      <c r="AH398" s="23"/>
      <c r="AI398" s="18"/>
      <c r="AJ398" s="65"/>
      <c r="AK398" s="65"/>
      <c r="AL398" s="65"/>
      <c r="AM398" s="16">
        <f t="shared" si="6"/>
        <v>0</v>
      </c>
      <c r="AN398" s="33">
        <v>0</v>
      </c>
      <c r="AO398" s="14">
        <v>0</v>
      </c>
      <c r="AP398" s="58"/>
      <c r="AQ398" s="57"/>
      <c r="AR398" s="58"/>
      <c r="AS398" s="58"/>
    </row>
    <row r="399" spans="1:45" ht="15" customHeight="1">
      <c r="A399" s="72">
        <v>198</v>
      </c>
      <c r="B399" s="40" t="s">
        <v>640</v>
      </c>
      <c r="C399" s="21" t="s">
        <v>36</v>
      </c>
      <c r="D399" s="21" t="s">
        <v>37</v>
      </c>
      <c r="E399" s="32" t="s">
        <v>626</v>
      </c>
      <c r="F399" s="21" t="s">
        <v>629</v>
      </c>
      <c r="G399" s="22" t="s">
        <v>641</v>
      </c>
      <c r="H399" s="23">
        <v>2</v>
      </c>
      <c r="I399" s="23"/>
      <c r="J399" s="64">
        <v>1.5</v>
      </c>
      <c r="K399" s="23">
        <v>2</v>
      </c>
      <c r="L399" s="23">
        <v>2</v>
      </c>
      <c r="M399" s="23"/>
      <c r="N399" s="18">
        <v>2</v>
      </c>
      <c r="O399" s="23">
        <v>2</v>
      </c>
      <c r="P399" s="23"/>
      <c r="Q399" s="64">
        <v>2</v>
      </c>
      <c r="R399" s="23">
        <v>2</v>
      </c>
      <c r="S399" s="23"/>
      <c r="T399" s="23"/>
      <c r="U399" s="70">
        <v>2</v>
      </c>
      <c r="V399" s="23">
        <v>2</v>
      </c>
      <c r="W399" s="65"/>
      <c r="X399" s="64">
        <v>2</v>
      </c>
      <c r="Y399" s="23">
        <v>2</v>
      </c>
      <c r="Z399" s="23">
        <v>2</v>
      </c>
      <c r="AA399" s="23">
        <v>2</v>
      </c>
      <c r="AB399" s="18"/>
      <c r="AC399" s="23">
        <v>2</v>
      </c>
      <c r="AD399" s="23"/>
      <c r="AE399" s="64">
        <v>2</v>
      </c>
      <c r="AF399" s="23">
        <v>2</v>
      </c>
      <c r="AG399" s="23">
        <v>2</v>
      </c>
      <c r="AH399" s="23">
        <v>2</v>
      </c>
      <c r="AI399" s="18"/>
      <c r="AJ399" s="65">
        <v>2</v>
      </c>
      <c r="AK399" s="65"/>
      <c r="AL399" s="65"/>
      <c r="AM399" s="13">
        <f t="shared" si="6"/>
        <v>39.5</v>
      </c>
      <c r="AN399" s="33">
        <v>0</v>
      </c>
      <c r="AO399" s="14">
        <v>0</v>
      </c>
      <c r="AP399" s="60"/>
      <c r="AQ399" s="60"/>
      <c r="AR399" s="60"/>
      <c r="AS399" s="58"/>
    </row>
    <row r="400" spans="1:45" ht="15" customHeight="1">
      <c r="A400" s="73"/>
      <c r="B400" s="63"/>
      <c r="C400" s="26"/>
      <c r="D400" s="30"/>
      <c r="E400" s="32"/>
      <c r="F400" s="28"/>
      <c r="G400" s="28"/>
      <c r="H400" s="23"/>
      <c r="I400" s="23"/>
      <c r="J400" s="64"/>
      <c r="K400" s="23"/>
      <c r="L400" s="23"/>
      <c r="M400" s="23"/>
      <c r="N400" s="18"/>
      <c r="O400" s="23"/>
      <c r="P400" s="23"/>
      <c r="Q400" s="64"/>
      <c r="R400" s="23"/>
      <c r="S400" s="23"/>
      <c r="T400" s="23"/>
      <c r="U400" s="70"/>
      <c r="V400" s="23"/>
      <c r="W400" s="65"/>
      <c r="X400" s="64"/>
      <c r="Y400" s="23"/>
      <c r="Z400" s="23"/>
      <c r="AA400" s="23"/>
      <c r="AB400" s="18"/>
      <c r="AC400" s="23"/>
      <c r="AD400" s="23"/>
      <c r="AE400" s="64"/>
      <c r="AF400" s="23"/>
      <c r="AG400" s="23"/>
      <c r="AH400" s="23"/>
      <c r="AI400" s="18"/>
      <c r="AJ400" s="65"/>
      <c r="AK400" s="65"/>
      <c r="AL400" s="65"/>
      <c r="AM400" s="16">
        <f t="shared" si="6"/>
        <v>0</v>
      </c>
      <c r="AN400" s="33">
        <v>0</v>
      </c>
      <c r="AO400" s="14">
        <v>0</v>
      </c>
      <c r="AP400" s="58"/>
      <c r="AQ400" s="57"/>
      <c r="AR400" s="58"/>
      <c r="AS400" s="58"/>
    </row>
    <row r="401" spans="1:45" ht="15.75">
      <c r="A401" s="72">
        <v>199</v>
      </c>
      <c r="B401" s="40" t="s">
        <v>642</v>
      </c>
      <c r="C401" s="21" t="s">
        <v>36</v>
      </c>
      <c r="D401" s="21" t="s">
        <v>37</v>
      </c>
      <c r="E401" s="32" t="s">
        <v>626</v>
      </c>
      <c r="F401" s="21" t="s">
        <v>630</v>
      </c>
      <c r="G401" s="22" t="s">
        <v>643</v>
      </c>
      <c r="H401" s="23"/>
      <c r="I401" s="23">
        <v>0.75</v>
      </c>
      <c r="J401" s="64"/>
      <c r="K401" s="23"/>
      <c r="L401" s="23"/>
      <c r="M401" s="23"/>
      <c r="N401" s="18"/>
      <c r="O401" s="23"/>
      <c r="P401" s="23"/>
      <c r="Q401" s="64"/>
      <c r="R401" s="23"/>
      <c r="S401" s="23"/>
      <c r="T401" s="23"/>
      <c r="U401" s="70"/>
      <c r="V401" s="23">
        <v>1</v>
      </c>
      <c r="W401" s="65"/>
      <c r="X401" s="64"/>
      <c r="Y401" s="23"/>
      <c r="Z401" s="23"/>
      <c r="AA401" s="23"/>
      <c r="AB401" s="18"/>
      <c r="AC401" s="23"/>
      <c r="AD401" s="23"/>
      <c r="AE401" s="64"/>
      <c r="AF401" s="23">
        <v>1.5</v>
      </c>
      <c r="AG401" s="23">
        <v>1.5</v>
      </c>
      <c r="AH401" s="23"/>
      <c r="AI401" s="18"/>
      <c r="AJ401" s="65">
        <v>1.5</v>
      </c>
      <c r="AK401" s="65"/>
      <c r="AL401" s="65"/>
      <c r="AM401" s="13">
        <f t="shared" si="6"/>
        <v>6.25</v>
      </c>
      <c r="AN401" s="33">
        <v>0</v>
      </c>
      <c r="AO401" s="14">
        <v>0</v>
      </c>
      <c r="AP401" s="60"/>
      <c r="AQ401" s="60"/>
      <c r="AR401" s="60"/>
      <c r="AS401" s="58"/>
    </row>
    <row r="402" spans="1:45" ht="15.75">
      <c r="A402" s="73"/>
      <c r="B402" s="63"/>
      <c r="C402" s="26"/>
      <c r="D402" s="30"/>
      <c r="E402" s="32"/>
      <c r="F402" s="28"/>
      <c r="G402" s="28"/>
      <c r="H402" s="23"/>
      <c r="I402" s="23"/>
      <c r="J402" s="64"/>
      <c r="K402" s="23"/>
      <c r="L402" s="23"/>
      <c r="M402" s="23"/>
      <c r="N402" s="18"/>
      <c r="O402" s="23"/>
      <c r="P402" s="23"/>
      <c r="Q402" s="64"/>
      <c r="R402" s="23"/>
      <c r="S402" s="23"/>
      <c r="T402" s="23"/>
      <c r="U402" s="70"/>
      <c r="V402" s="23"/>
      <c r="W402" s="65"/>
      <c r="X402" s="64"/>
      <c r="Y402" s="23"/>
      <c r="Z402" s="23"/>
      <c r="AA402" s="23"/>
      <c r="AB402" s="18"/>
      <c r="AC402" s="23"/>
      <c r="AD402" s="23"/>
      <c r="AE402" s="64"/>
      <c r="AF402" s="23"/>
      <c r="AG402" s="23"/>
      <c r="AH402" s="23"/>
      <c r="AI402" s="18"/>
      <c r="AJ402" s="65"/>
      <c r="AK402" s="65"/>
      <c r="AL402" s="65"/>
      <c r="AM402" s="16">
        <f t="shared" si="6"/>
        <v>0</v>
      </c>
      <c r="AN402" s="33">
        <v>0</v>
      </c>
      <c r="AO402" s="14">
        <v>0</v>
      </c>
      <c r="AP402" s="58"/>
      <c r="AQ402" s="57"/>
      <c r="AR402" s="58"/>
      <c r="AS402" s="58"/>
    </row>
    <row r="403" spans="1:45" ht="15.75">
      <c r="A403" s="72">
        <v>200</v>
      </c>
      <c r="B403" s="40" t="s">
        <v>644</v>
      </c>
      <c r="C403" s="21" t="s">
        <v>36</v>
      </c>
      <c r="D403" s="21" t="s">
        <v>37</v>
      </c>
      <c r="E403" s="32" t="s">
        <v>626</v>
      </c>
      <c r="F403" s="21" t="s">
        <v>714</v>
      </c>
      <c r="G403" s="22" t="s">
        <v>645</v>
      </c>
      <c r="H403" s="23"/>
      <c r="I403" s="23"/>
      <c r="J403" s="64"/>
      <c r="K403" s="23"/>
      <c r="L403" s="23"/>
      <c r="M403" s="23"/>
      <c r="N403" s="18"/>
      <c r="O403" s="23"/>
      <c r="P403" s="23"/>
      <c r="Q403" s="64"/>
      <c r="R403" s="23"/>
      <c r="S403" s="23"/>
      <c r="T403" s="23"/>
      <c r="U403" s="70"/>
      <c r="V403" s="23"/>
      <c r="W403" s="65"/>
      <c r="X403" s="64"/>
      <c r="Y403" s="23"/>
      <c r="Z403" s="23"/>
      <c r="AA403" s="23"/>
      <c r="AB403" s="18"/>
      <c r="AC403" s="23"/>
      <c r="AD403" s="23"/>
      <c r="AE403" s="64">
        <v>1.5</v>
      </c>
      <c r="AF403" s="23">
        <v>1.5</v>
      </c>
      <c r="AG403" s="23">
        <v>1.5</v>
      </c>
      <c r="AH403" s="23"/>
      <c r="AI403" s="18"/>
      <c r="AJ403" s="65">
        <v>1.5</v>
      </c>
      <c r="AK403" s="65"/>
      <c r="AL403" s="65"/>
      <c r="AM403" s="13">
        <f t="shared" si="6"/>
        <v>6</v>
      </c>
      <c r="AN403" s="33">
        <v>0</v>
      </c>
      <c r="AO403" s="14">
        <v>0</v>
      </c>
      <c r="AP403" s="60"/>
      <c r="AQ403" s="60"/>
      <c r="AR403" s="60"/>
      <c r="AS403" s="58"/>
    </row>
    <row r="404" spans="1:45" ht="15.75">
      <c r="A404" s="73"/>
      <c r="B404" s="29"/>
      <c r="C404" s="26"/>
      <c r="D404" s="30"/>
      <c r="E404" s="32"/>
      <c r="F404" s="28"/>
      <c r="G404" s="28"/>
      <c r="H404" s="23"/>
      <c r="I404" s="23"/>
      <c r="J404" s="64"/>
      <c r="K404" s="23"/>
      <c r="L404" s="23"/>
      <c r="M404" s="23"/>
      <c r="N404" s="18"/>
      <c r="O404" s="23"/>
      <c r="P404" s="23"/>
      <c r="Q404" s="64"/>
      <c r="R404" s="23"/>
      <c r="S404" s="23"/>
      <c r="T404" s="23"/>
      <c r="U404" s="70"/>
      <c r="V404" s="23"/>
      <c r="W404" s="65"/>
      <c r="X404" s="64"/>
      <c r="Y404" s="23"/>
      <c r="Z404" s="23"/>
      <c r="AA404" s="23"/>
      <c r="AB404" s="18"/>
      <c r="AC404" s="23"/>
      <c r="AD404" s="23"/>
      <c r="AE404" s="64"/>
      <c r="AF404" s="23"/>
      <c r="AG404" s="23"/>
      <c r="AH404" s="23"/>
      <c r="AI404" s="18"/>
      <c r="AJ404" s="65"/>
      <c r="AK404" s="65"/>
      <c r="AL404" s="65"/>
      <c r="AM404" s="16">
        <f t="shared" si="6"/>
        <v>0</v>
      </c>
      <c r="AN404" s="33">
        <v>0</v>
      </c>
      <c r="AO404" s="14">
        <v>0</v>
      </c>
      <c r="AP404" s="58"/>
      <c r="AQ404" s="57"/>
      <c r="AR404" s="58"/>
      <c r="AS404" s="58"/>
    </row>
    <row r="405" spans="1:45" ht="15.75">
      <c r="A405" s="72">
        <v>201</v>
      </c>
      <c r="B405" s="21" t="s">
        <v>646</v>
      </c>
      <c r="C405" s="21" t="s">
        <v>36</v>
      </c>
      <c r="D405" s="21" t="s">
        <v>37</v>
      </c>
      <c r="E405" s="32">
        <v>44014</v>
      </c>
      <c r="F405" s="21" t="s">
        <v>786</v>
      </c>
      <c r="G405" s="22" t="s">
        <v>647</v>
      </c>
      <c r="H405" s="23"/>
      <c r="I405" s="23"/>
      <c r="J405" s="64">
        <v>2</v>
      </c>
      <c r="K405" s="23">
        <v>2</v>
      </c>
      <c r="L405" s="23"/>
      <c r="M405" s="23"/>
      <c r="N405" s="18"/>
      <c r="O405" s="23"/>
      <c r="P405" s="23">
        <v>2</v>
      </c>
      <c r="Q405" s="64">
        <v>2</v>
      </c>
      <c r="R405" s="23">
        <v>1.5</v>
      </c>
      <c r="S405" s="23"/>
      <c r="T405" s="23"/>
      <c r="U405" s="70"/>
      <c r="V405" s="23">
        <v>1</v>
      </c>
      <c r="W405" s="65"/>
      <c r="X405" s="64"/>
      <c r="Y405" s="23"/>
      <c r="Z405" s="23">
        <v>2</v>
      </c>
      <c r="AA405" s="23"/>
      <c r="AB405" s="18"/>
      <c r="AC405" s="23"/>
      <c r="AD405" s="23"/>
      <c r="AE405" s="64">
        <v>0.5</v>
      </c>
      <c r="AF405" s="23">
        <v>1</v>
      </c>
      <c r="AG405" s="23">
        <v>0.5</v>
      </c>
      <c r="AH405" s="23"/>
      <c r="AI405" s="18"/>
      <c r="AJ405" s="65"/>
      <c r="AK405" s="65"/>
      <c r="AL405" s="65"/>
      <c r="AM405" s="13">
        <f t="shared" si="6"/>
        <v>14.5</v>
      </c>
      <c r="AN405" s="33">
        <v>0</v>
      </c>
      <c r="AO405" s="14">
        <v>0</v>
      </c>
      <c r="AP405" s="60"/>
      <c r="AQ405" s="60"/>
      <c r="AR405" s="60"/>
      <c r="AS405" s="58"/>
    </row>
    <row r="406" spans="1:45" ht="15" customHeight="1">
      <c r="A406" s="73"/>
      <c r="B406" s="29"/>
      <c r="C406" s="26"/>
      <c r="D406" s="30"/>
      <c r="E406" s="32"/>
      <c r="F406" s="28"/>
      <c r="G406" s="28"/>
      <c r="H406" s="23"/>
      <c r="I406" s="23"/>
      <c r="J406" s="64"/>
      <c r="K406" s="23"/>
      <c r="L406" s="23"/>
      <c r="M406" s="23"/>
      <c r="N406" s="18"/>
      <c r="O406" s="23"/>
      <c r="P406" s="23"/>
      <c r="Q406" s="64"/>
      <c r="R406" s="23"/>
      <c r="S406" s="23"/>
      <c r="T406" s="23"/>
      <c r="U406" s="70"/>
      <c r="V406" s="23"/>
      <c r="W406" s="65"/>
      <c r="X406" s="64"/>
      <c r="Y406" s="23"/>
      <c r="Z406" s="23"/>
      <c r="AA406" s="23"/>
      <c r="AB406" s="18"/>
      <c r="AC406" s="23"/>
      <c r="AD406" s="23"/>
      <c r="AE406" s="64"/>
      <c r="AF406" s="23"/>
      <c r="AG406" s="23"/>
      <c r="AH406" s="23"/>
      <c r="AI406" s="18"/>
      <c r="AJ406" s="65"/>
      <c r="AK406" s="65"/>
      <c r="AL406" s="65"/>
      <c r="AM406" s="16">
        <f t="shared" si="6"/>
        <v>0</v>
      </c>
      <c r="AN406" s="33">
        <v>0</v>
      </c>
      <c r="AO406" s="14">
        <v>0</v>
      </c>
      <c r="AP406" s="58"/>
      <c r="AQ406" s="57"/>
      <c r="AR406" s="58"/>
      <c r="AS406" s="58"/>
    </row>
    <row r="407" spans="1:45" ht="15.75">
      <c r="A407" s="72">
        <v>202</v>
      </c>
      <c r="B407" s="21" t="s">
        <v>648</v>
      </c>
      <c r="C407" s="21" t="s">
        <v>36</v>
      </c>
      <c r="D407" s="21" t="s">
        <v>37</v>
      </c>
      <c r="E407" s="32" t="s">
        <v>626</v>
      </c>
      <c r="F407" s="21" t="s">
        <v>633</v>
      </c>
      <c r="G407" s="22" t="s">
        <v>649</v>
      </c>
      <c r="H407" s="23">
        <v>1.5</v>
      </c>
      <c r="I407" s="23">
        <v>1.5</v>
      </c>
      <c r="J407" s="64">
        <v>1</v>
      </c>
      <c r="K407" s="23">
        <v>1</v>
      </c>
      <c r="L407" s="23"/>
      <c r="M407" s="23"/>
      <c r="N407" s="18"/>
      <c r="O407" s="23">
        <v>1</v>
      </c>
      <c r="P407" s="23"/>
      <c r="Q407" s="64">
        <v>1</v>
      </c>
      <c r="R407" s="23"/>
      <c r="S407" s="23">
        <v>2</v>
      </c>
      <c r="T407" s="23"/>
      <c r="U407" s="70"/>
      <c r="V407" s="23"/>
      <c r="W407" s="65"/>
      <c r="X407" s="64"/>
      <c r="Y407" s="23"/>
      <c r="Z407" s="23"/>
      <c r="AA407" s="23"/>
      <c r="AB407" s="18"/>
      <c r="AC407" s="23"/>
      <c r="AD407" s="23">
        <v>1.25</v>
      </c>
      <c r="AE407" s="64"/>
      <c r="AF407" s="23"/>
      <c r="AG407" s="23">
        <v>2</v>
      </c>
      <c r="AH407" s="23"/>
      <c r="AI407" s="18"/>
      <c r="AJ407" s="65"/>
      <c r="AK407" s="65"/>
      <c r="AL407" s="65"/>
      <c r="AM407" s="13">
        <f t="shared" si="6"/>
        <v>12.25</v>
      </c>
      <c r="AN407" s="33">
        <v>0</v>
      </c>
      <c r="AO407" s="14">
        <v>0</v>
      </c>
      <c r="AP407" s="60"/>
      <c r="AQ407" s="60"/>
      <c r="AR407" s="60"/>
      <c r="AS407" s="58"/>
    </row>
    <row r="408" spans="1:45" ht="15.75">
      <c r="A408" s="73"/>
      <c r="B408" s="29"/>
      <c r="C408" s="26"/>
      <c r="D408" s="30"/>
      <c r="E408" s="32"/>
      <c r="F408" s="28"/>
      <c r="G408" s="28"/>
      <c r="H408" s="23"/>
      <c r="I408" s="23"/>
      <c r="J408" s="64"/>
      <c r="K408" s="23"/>
      <c r="L408" s="23"/>
      <c r="M408" s="23"/>
      <c r="N408" s="18"/>
      <c r="O408" s="23"/>
      <c r="P408" s="23"/>
      <c r="Q408" s="64"/>
      <c r="R408" s="23"/>
      <c r="S408" s="23"/>
      <c r="T408" s="23"/>
      <c r="U408" s="70"/>
      <c r="V408" s="23"/>
      <c r="W408" s="65"/>
      <c r="X408" s="64"/>
      <c r="Y408" s="23"/>
      <c r="Z408" s="23"/>
      <c r="AA408" s="23"/>
      <c r="AB408" s="18"/>
      <c r="AC408" s="23"/>
      <c r="AD408" s="23"/>
      <c r="AE408" s="64"/>
      <c r="AF408" s="23"/>
      <c r="AG408" s="23"/>
      <c r="AH408" s="23"/>
      <c r="AI408" s="18"/>
      <c r="AJ408" s="65"/>
      <c r="AK408" s="65"/>
      <c r="AL408" s="65"/>
      <c r="AM408" s="16">
        <f t="shared" si="6"/>
        <v>0</v>
      </c>
      <c r="AN408" s="33">
        <v>0</v>
      </c>
      <c r="AO408" s="14">
        <v>0</v>
      </c>
      <c r="AP408" s="58"/>
      <c r="AQ408" s="57"/>
      <c r="AR408" s="58"/>
      <c r="AS408" s="58"/>
    </row>
    <row r="409" spans="1:45" ht="15.75">
      <c r="A409" s="72">
        <v>203</v>
      </c>
      <c r="B409" s="21" t="s">
        <v>655</v>
      </c>
      <c r="C409" s="21" t="s">
        <v>36</v>
      </c>
      <c r="D409" s="21" t="s">
        <v>37</v>
      </c>
      <c r="E409" s="32" t="s">
        <v>651</v>
      </c>
      <c r="F409" s="21" t="s">
        <v>650</v>
      </c>
      <c r="G409" s="22" t="s">
        <v>656</v>
      </c>
      <c r="H409" s="23">
        <v>1</v>
      </c>
      <c r="I409" s="23">
        <v>1</v>
      </c>
      <c r="J409" s="64"/>
      <c r="K409" s="23"/>
      <c r="L409" s="23">
        <v>1.5</v>
      </c>
      <c r="M409" s="23"/>
      <c r="N409" s="18"/>
      <c r="O409" s="23"/>
      <c r="P409" s="23"/>
      <c r="Q409" s="64">
        <v>1</v>
      </c>
      <c r="R409" s="23"/>
      <c r="S409" s="23">
        <v>1</v>
      </c>
      <c r="T409" s="23"/>
      <c r="U409" s="70"/>
      <c r="V409" s="23">
        <v>0.75</v>
      </c>
      <c r="W409" s="65"/>
      <c r="X409" s="64"/>
      <c r="Y409" s="23"/>
      <c r="Z409" s="23">
        <v>2</v>
      </c>
      <c r="AA409" s="23"/>
      <c r="AB409" s="18"/>
      <c r="AC409" s="23">
        <v>1.25</v>
      </c>
      <c r="AD409" s="23"/>
      <c r="AE409" s="64"/>
      <c r="AF409" s="23"/>
      <c r="AG409" s="23">
        <v>1.5</v>
      </c>
      <c r="AH409" s="23">
        <v>0.5</v>
      </c>
      <c r="AI409" s="18"/>
      <c r="AJ409" s="65">
        <v>1</v>
      </c>
      <c r="AK409" s="65"/>
      <c r="AL409" s="65"/>
      <c r="AM409" s="13">
        <f t="shared" si="6"/>
        <v>12.5</v>
      </c>
      <c r="AN409" s="33">
        <v>0</v>
      </c>
      <c r="AO409" s="14">
        <v>0</v>
      </c>
      <c r="AP409" s="60"/>
      <c r="AQ409" s="60"/>
      <c r="AR409" s="60"/>
      <c r="AS409" s="58"/>
    </row>
    <row r="410" spans="1:45" ht="15.75">
      <c r="A410" s="73"/>
      <c r="B410" s="29"/>
      <c r="C410" s="26"/>
      <c r="D410" s="30"/>
      <c r="E410" s="32"/>
      <c r="F410" s="28"/>
      <c r="G410" s="28"/>
      <c r="H410" s="23"/>
      <c r="I410" s="23"/>
      <c r="J410" s="64"/>
      <c r="K410" s="23"/>
      <c r="L410" s="23"/>
      <c r="M410" s="23"/>
      <c r="N410" s="18"/>
      <c r="O410" s="23"/>
      <c r="P410" s="23"/>
      <c r="Q410" s="64"/>
      <c r="R410" s="23"/>
      <c r="S410" s="23"/>
      <c r="T410" s="23"/>
      <c r="U410" s="70"/>
      <c r="V410" s="23"/>
      <c r="W410" s="65"/>
      <c r="X410" s="64"/>
      <c r="Y410" s="23"/>
      <c r="Z410" s="23"/>
      <c r="AA410" s="23"/>
      <c r="AB410" s="18"/>
      <c r="AC410" s="23"/>
      <c r="AD410" s="23"/>
      <c r="AE410" s="64"/>
      <c r="AF410" s="23"/>
      <c r="AG410" s="23"/>
      <c r="AH410" s="23"/>
      <c r="AI410" s="18"/>
      <c r="AJ410" s="65"/>
      <c r="AK410" s="65"/>
      <c r="AL410" s="65"/>
      <c r="AM410" s="16">
        <f t="shared" si="6"/>
        <v>0</v>
      </c>
      <c r="AN410" s="33">
        <v>0</v>
      </c>
      <c r="AO410" s="14">
        <v>0</v>
      </c>
      <c r="AP410" s="58"/>
      <c r="AQ410" s="57"/>
      <c r="AR410" s="58"/>
      <c r="AS410" s="58"/>
    </row>
    <row r="411" spans="1:45" ht="15.75">
      <c r="A411" s="72">
        <v>204</v>
      </c>
      <c r="B411" s="21" t="s">
        <v>657</v>
      </c>
      <c r="C411" s="21" t="s">
        <v>36</v>
      </c>
      <c r="D411" s="21" t="s">
        <v>37</v>
      </c>
      <c r="E411" s="32" t="s">
        <v>651</v>
      </c>
      <c r="F411" s="21" t="s">
        <v>652</v>
      </c>
      <c r="G411" s="22" t="s">
        <v>658</v>
      </c>
      <c r="H411" s="23"/>
      <c r="I411" s="23">
        <v>0.25</v>
      </c>
      <c r="J411" s="64">
        <v>0.25</v>
      </c>
      <c r="K411" s="23"/>
      <c r="L411" s="23">
        <v>0.25</v>
      </c>
      <c r="M411" s="23"/>
      <c r="N411" s="18">
        <v>0.25</v>
      </c>
      <c r="O411" s="23">
        <v>0.25</v>
      </c>
      <c r="P411" s="23">
        <v>0.25</v>
      </c>
      <c r="Q411" s="64">
        <v>0.25</v>
      </c>
      <c r="R411" s="23">
        <v>0.25</v>
      </c>
      <c r="S411" s="23">
        <v>0.25</v>
      </c>
      <c r="T411" s="23"/>
      <c r="U411" s="70">
        <v>0.25</v>
      </c>
      <c r="V411" s="23">
        <v>0.25</v>
      </c>
      <c r="W411" s="65"/>
      <c r="X411" s="64">
        <v>0.25</v>
      </c>
      <c r="Y411" s="23">
        <v>0.25</v>
      </c>
      <c r="Z411" s="23">
        <v>0.25</v>
      </c>
      <c r="AA411" s="23"/>
      <c r="AB411" s="18">
        <v>0.25</v>
      </c>
      <c r="AC411" s="23">
        <v>0.25</v>
      </c>
      <c r="AD411" s="23">
        <v>0.25</v>
      </c>
      <c r="AE411" s="64">
        <v>0.25</v>
      </c>
      <c r="AF411" s="23">
        <v>0.25</v>
      </c>
      <c r="AG411" s="23">
        <v>0.25</v>
      </c>
      <c r="AH411" s="23"/>
      <c r="AI411" s="18">
        <v>0.25</v>
      </c>
      <c r="AJ411" s="65"/>
      <c r="AK411" s="65"/>
      <c r="AL411" s="65"/>
      <c r="AM411" s="13">
        <f t="shared" si="6"/>
        <v>5.25</v>
      </c>
      <c r="AN411" s="33">
        <v>0</v>
      </c>
      <c r="AO411" s="14">
        <v>0</v>
      </c>
      <c r="AP411" s="60"/>
      <c r="AQ411" s="60"/>
      <c r="AR411" s="60"/>
      <c r="AS411" s="58"/>
    </row>
    <row r="412" spans="1:45" ht="15.75">
      <c r="A412" s="73"/>
      <c r="B412" s="29"/>
      <c r="C412" s="26"/>
      <c r="D412" s="30"/>
      <c r="E412" s="32"/>
      <c r="F412" s="28"/>
      <c r="G412" s="28"/>
      <c r="H412" s="23">
        <v>1.5</v>
      </c>
      <c r="I412" s="23">
        <v>1.75</v>
      </c>
      <c r="J412" s="64">
        <v>1.75</v>
      </c>
      <c r="K412" s="23"/>
      <c r="L412" s="23">
        <v>1.75</v>
      </c>
      <c r="M412" s="23"/>
      <c r="N412" s="18">
        <v>1.75</v>
      </c>
      <c r="O412" s="23">
        <v>1.75</v>
      </c>
      <c r="P412" s="23">
        <v>1.75</v>
      </c>
      <c r="Q412" s="64">
        <v>1.75</v>
      </c>
      <c r="R412" s="23">
        <v>1.75</v>
      </c>
      <c r="S412" s="23">
        <v>1.75</v>
      </c>
      <c r="T412" s="23"/>
      <c r="U412" s="70">
        <v>1.75</v>
      </c>
      <c r="V412" s="23">
        <v>1.75</v>
      </c>
      <c r="W412" s="65">
        <v>1.75</v>
      </c>
      <c r="X412" s="64">
        <v>1.75</v>
      </c>
      <c r="Y412" s="23">
        <v>1.75</v>
      </c>
      <c r="Z412" s="23">
        <v>1.75</v>
      </c>
      <c r="AA412" s="23"/>
      <c r="AB412" s="18">
        <v>1.75</v>
      </c>
      <c r="AC412" s="23">
        <v>1.75</v>
      </c>
      <c r="AD412" s="23">
        <v>1.75</v>
      </c>
      <c r="AE412" s="64">
        <v>1.75</v>
      </c>
      <c r="AF412" s="23">
        <v>1.75</v>
      </c>
      <c r="AG412" s="23">
        <v>1.75</v>
      </c>
      <c r="AH412" s="23"/>
      <c r="AI412" s="18">
        <v>1.75</v>
      </c>
      <c r="AJ412" s="65">
        <v>1.75</v>
      </c>
      <c r="AK412" s="65"/>
      <c r="AL412" s="65"/>
      <c r="AM412" s="16">
        <f t="shared" si="6"/>
        <v>41.75</v>
      </c>
      <c r="AN412" s="33">
        <v>0</v>
      </c>
      <c r="AO412" s="14">
        <v>0</v>
      </c>
      <c r="AP412" s="58"/>
      <c r="AQ412" s="57"/>
      <c r="AR412" s="58"/>
      <c r="AS412" s="58"/>
    </row>
    <row r="413" spans="1:45" ht="15.75">
      <c r="A413" s="72">
        <v>205</v>
      </c>
      <c r="B413" s="21" t="s">
        <v>659</v>
      </c>
      <c r="C413" s="21" t="s">
        <v>36</v>
      </c>
      <c r="D413" s="21" t="s">
        <v>37</v>
      </c>
      <c r="E413" s="32" t="s">
        <v>651</v>
      </c>
      <c r="F413" s="21" t="s">
        <v>653</v>
      </c>
      <c r="G413" s="22" t="s">
        <v>660</v>
      </c>
      <c r="H413" s="23">
        <v>1</v>
      </c>
      <c r="I413" s="23">
        <v>1</v>
      </c>
      <c r="J413" s="64"/>
      <c r="K413" s="23">
        <v>2</v>
      </c>
      <c r="L413" s="23">
        <v>2</v>
      </c>
      <c r="M413" s="23"/>
      <c r="N413" s="18"/>
      <c r="O413" s="23">
        <v>2</v>
      </c>
      <c r="P413" s="23">
        <v>1</v>
      </c>
      <c r="Q413" s="64"/>
      <c r="R413" s="23">
        <v>2</v>
      </c>
      <c r="S413" s="23">
        <v>2</v>
      </c>
      <c r="T413" s="23"/>
      <c r="U413" s="70"/>
      <c r="V413" s="23">
        <v>2</v>
      </c>
      <c r="W413" s="65">
        <v>2</v>
      </c>
      <c r="X413" s="64">
        <v>2</v>
      </c>
      <c r="Y413" s="23">
        <v>2</v>
      </c>
      <c r="Z413" s="23">
        <v>1</v>
      </c>
      <c r="AA413" s="23">
        <v>2</v>
      </c>
      <c r="AB413" s="18"/>
      <c r="AC413" s="23">
        <v>2</v>
      </c>
      <c r="AD413" s="23"/>
      <c r="AE413" s="64">
        <v>2</v>
      </c>
      <c r="AF413" s="23"/>
      <c r="AG413" s="23"/>
      <c r="AH413" s="23"/>
      <c r="AI413" s="18"/>
      <c r="AJ413" s="65"/>
      <c r="AK413" s="65"/>
      <c r="AL413" s="65"/>
      <c r="AM413" s="13">
        <f t="shared" si="6"/>
        <v>28</v>
      </c>
      <c r="AN413" s="33">
        <v>0</v>
      </c>
      <c r="AO413" s="14">
        <v>0</v>
      </c>
      <c r="AP413" s="60"/>
      <c r="AQ413" s="60"/>
      <c r="AR413" s="60"/>
      <c r="AS413" s="58"/>
    </row>
    <row r="414" spans="1:45" ht="15.75">
      <c r="A414" s="73"/>
      <c r="B414" s="29"/>
      <c r="C414" s="26"/>
      <c r="D414" s="30"/>
      <c r="E414" s="32"/>
      <c r="F414" s="28"/>
      <c r="G414" s="28"/>
      <c r="H414" s="23"/>
      <c r="I414" s="23"/>
      <c r="J414" s="64"/>
      <c r="K414" s="23"/>
      <c r="L414" s="23"/>
      <c r="M414" s="23"/>
      <c r="N414" s="18"/>
      <c r="O414" s="23"/>
      <c r="P414" s="23"/>
      <c r="Q414" s="64"/>
      <c r="R414" s="23"/>
      <c r="S414" s="23"/>
      <c r="T414" s="23"/>
      <c r="U414" s="70"/>
      <c r="V414" s="23"/>
      <c r="W414" s="65"/>
      <c r="X414" s="64"/>
      <c r="Y414" s="23"/>
      <c r="Z414" s="23"/>
      <c r="AA414" s="23"/>
      <c r="AB414" s="18"/>
      <c r="AC414" s="23"/>
      <c r="AD414" s="23"/>
      <c r="AE414" s="64"/>
      <c r="AF414" s="23"/>
      <c r="AG414" s="23"/>
      <c r="AH414" s="23"/>
      <c r="AI414" s="18"/>
      <c r="AJ414" s="65"/>
      <c r="AK414" s="65"/>
      <c r="AL414" s="65"/>
      <c r="AM414" s="16">
        <f t="shared" si="6"/>
        <v>0</v>
      </c>
      <c r="AN414" s="33">
        <v>0</v>
      </c>
      <c r="AO414" s="14">
        <v>0</v>
      </c>
      <c r="AP414" s="58"/>
      <c r="AQ414" s="57"/>
      <c r="AR414" s="58"/>
      <c r="AS414" s="58"/>
    </row>
    <row r="415" spans="1:45" ht="15.75">
      <c r="A415" s="72">
        <v>206</v>
      </c>
      <c r="B415" s="21" t="s">
        <v>661</v>
      </c>
      <c r="C415" s="21" t="s">
        <v>36</v>
      </c>
      <c r="D415" s="21" t="s">
        <v>37</v>
      </c>
      <c r="E415" s="32" t="s">
        <v>651</v>
      </c>
      <c r="F415" s="21" t="s">
        <v>654</v>
      </c>
      <c r="G415" s="22" t="s">
        <v>662</v>
      </c>
      <c r="H415" s="23">
        <v>1</v>
      </c>
      <c r="I415" s="23"/>
      <c r="J415" s="64">
        <v>2</v>
      </c>
      <c r="K415" s="23">
        <v>2</v>
      </c>
      <c r="L415" s="23">
        <v>1.25</v>
      </c>
      <c r="M415" s="23"/>
      <c r="N415" s="18"/>
      <c r="O415" s="23">
        <v>1.5</v>
      </c>
      <c r="P415" s="23">
        <v>2</v>
      </c>
      <c r="Q415" s="64">
        <v>2</v>
      </c>
      <c r="R415" s="23">
        <v>2</v>
      </c>
      <c r="S415" s="23">
        <v>2</v>
      </c>
      <c r="T415" s="23"/>
      <c r="U415" s="70"/>
      <c r="V415" s="23"/>
      <c r="W415" s="65">
        <v>2</v>
      </c>
      <c r="X415" s="64"/>
      <c r="Y415" s="23">
        <v>2</v>
      </c>
      <c r="Z415" s="23">
        <v>1</v>
      </c>
      <c r="AA415" s="23"/>
      <c r="AB415" s="18"/>
      <c r="AC415" s="23">
        <v>2</v>
      </c>
      <c r="AD415" s="23">
        <v>2</v>
      </c>
      <c r="AE415" s="64">
        <v>0.5</v>
      </c>
      <c r="AF415" s="23">
        <v>2</v>
      </c>
      <c r="AG415" s="23"/>
      <c r="AH415" s="23"/>
      <c r="AI415" s="18"/>
      <c r="AJ415" s="65"/>
      <c r="AK415" s="65"/>
      <c r="AL415" s="65"/>
      <c r="AM415" s="13">
        <f t="shared" si="6"/>
        <v>27.25</v>
      </c>
      <c r="AN415" s="33">
        <v>0</v>
      </c>
      <c r="AO415" s="14">
        <v>0</v>
      </c>
      <c r="AP415" s="60"/>
      <c r="AQ415" s="60"/>
      <c r="AR415" s="60"/>
      <c r="AS415" s="58"/>
    </row>
    <row r="416" spans="1:45" ht="15.75">
      <c r="A416" s="73"/>
      <c r="B416" s="29"/>
      <c r="C416" s="26"/>
      <c r="D416" s="30"/>
      <c r="E416" s="32"/>
      <c r="F416" s="28"/>
      <c r="G416" s="28"/>
      <c r="H416" s="23"/>
      <c r="I416" s="23"/>
      <c r="J416" s="64"/>
      <c r="K416" s="23"/>
      <c r="L416" s="23"/>
      <c r="M416" s="23"/>
      <c r="N416" s="18"/>
      <c r="O416" s="23"/>
      <c r="P416" s="23"/>
      <c r="Q416" s="64"/>
      <c r="R416" s="23"/>
      <c r="S416" s="23"/>
      <c r="T416" s="23"/>
      <c r="U416" s="70"/>
      <c r="V416" s="23"/>
      <c r="W416" s="65"/>
      <c r="X416" s="64"/>
      <c r="Y416" s="23"/>
      <c r="Z416" s="23"/>
      <c r="AA416" s="23"/>
      <c r="AB416" s="18"/>
      <c r="AC416" s="23"/>
      <c r="AD416" s="23"/>
      <c r="AE416" s="64"/>
      <c r="AF416" s="23"/>
      <c r="AG416" s="23"/>
      <c r="AH416" s="23"/>
      <c r="AI416" s="18"/>
      <c r="AJ416" s="65"/>
      <c r="AK416" s="65"/>
      <c r="AL416" s="65"/>
      <c r="AM416" s="16">
        <f t="shared" si="6"/>
        <v>0</v>
      </c>
      <c r="AN416" s="33">
        <v>0</v>
      </c>
      <c r="AO416" s="14">
        <v>0</v>
      </c>
      <c r="AP416" s="58"/>
      <c r="AQ416" s="57"/>
      <c r="AR416" s="58"/>
      <c r="AS416" s="58"/>
    </row>
    <row r="417" spans="1:45" ht="15.75">
      <c r="A417" s="72">
        <v>207</v>
      </c>
      <c r="B417" s="21" t="s">
        <v>664</v>
      </c>
      <c r="C417" s="21" t="s">
        <v>36</v>
      </c>
      <c r="D417" s="21" t="s">
        <v>37</v>
      </c>
      <c r="E417" s="32"/>
      <c r="F417" s="21" t="s">
        <v>794</v>
      </c>
      <c r="G417" s="22" t="s">
        <v>663</v>
      </c>
      <c r="H417" s="23"/>
      <c r="I417" s="23"/>
      <c r="J417" s="64">
        <v>2</v>
      </c>
      <c r="K417" s="23">
        <v>2</v>
      </c>
      <c r="L417" s="23">
        <v>2</v>
      </c>
      <c r="M417" s="23"/>
      <c r="N417" s="18"/>
      <c r="O417" s="23">
        <v>2</v>
      </c>
      <c r="P417" s="23"/>
      <c r="Q417" s="64">
        <v>2</v>
      </c>
      <c r="R417" s="23"/>
      <c r="S417" s="23">
        <v>2</v>
      </c>
      <c r="T417" s="23"/>
      <c r="U417" s="70"/>
      <c r="V417" s="23">
        <v>2</v>
      </c>
      <c r="W417" s="65">
        <v>1.5</v>
      </c>
      <c r="X417" s="64">
        <v>2</v>
      </c>
      <c r="Y417" s="23"/>
      <c r="Z417" s="23"/>
      <c r="AA417" s="23"/>
      <c r="AB417" s="18"/>
      <c r="AC417" s="23">
        <v>2</v>
      </c>
      <c r="AD417" s="23"/>
      <c r="AE417" s="64">
        <v>2</v>
      </c>
      <c r="AF417" s="23"/>
      <c r="AG417" s="23">
        <v>2</v>
      </c>
      <c r="AH417" s="23"/>
      <c r="AI417" s="18"/>
      <c r="AJ417" s="65"/>
      <c r="AK417" s="65"/>
      <c r="AL417" s="65"/>
      <c r="AM417" s="13">
        <f t="shared" si="6"/>
        <v>23.5</v>
      </c>
      <c r="AN417" s="33">
        <v>0</v>
      </c>
      <c r="AO417" s="14">
        <v>0</v>
      </c>
      <c r="AP417" s="60"/>
      <c r="AQ417" s="60"/>
      <c r="AR417" s="60"/>
      <c r="AS417" s="58"/>
    </row>
    <row r="418" spans="1:45" ht="15.75">
      <c r="A418" s="73"/>
      <c r="B418" s="29"/>
      <c r="C418" s="26"/>
      <c r="D418" s="30"/>
      <c r="E418" s="32"/>
      <c r="F418" s="28"/>
      <c r="G418" s="28"/>
      <c r="H418" s="23"/>
      <c r="I418" s="23"/>
      <c r="J418" s="64"/>
      <c r="K418" s="23"/>
      <c r="L418" s="23"/>
      <c r="M418" s="23"/>
      <c r="N418" s="18"/>
      <c r="O418" s="23"/>
      <c r="P418" s="23"/>
      <c r="Q418" s="64"/>
      <c r="R418" s="23"/>
      <c r="S418" s="23"/>
      <c r="T418" s="23"/>
      <c r="U418" s="70"/>
      <c r="V418" s="23"/>
      <c r="W418" s="65"/>
      <c r="X418" s="64"/>
      <c r="Y418" s="23"/>
      <c r="Z418" s="23"/>
      <c r="AA418" s="23"/>
      <c r="AB418" s="18"/>
      <c r="AC418" s="23"/>
      <c r="AD418" s="23"/>
      <c r="AE418" s="64"/>
      <c r="AF418" s="23"/>
      <c r="AG418" s="23"/>
      <c r="AH418" s="23"/>
      <c r="AI418" s="18"/>
      <c r="AJ418" s="65"/>
      <c r="AK418" s="65"/>
      <c r="AL418" s="65"/>
      <c r="AM418" s="16">
        <f t="shared" si="6"/>
        <v>0</v>
      </c>
      <c r="AN418" s="33">
        <v>0</v>
      </c>
      <c r="AO418" s="14">
        <v>0</v>
      </c>
      <c r="AP418" s="58"/>
      <c r="AQ418" s="57"/>
      <c r="AR418" s="58"/>
      <c r="AS418" s="58"/>
    </row>
    <row r="419" spans="1:45" ht="15.75">
      <c r="A419" s="72">
        <v>208</v>
      </c>
      <c r="B419" s="21" t="s">
        <v>665</v>
      </c>
      <c r="C419" s="21" t="s">
        <v>36</v>
      </c>
      <c r="D419" s="21" t="s">
        <v>37</v>
      </c>
      <c r="E419" s="32" t="s">
        <v>666</v>
      </c>
      <c r="F419" s="21" t="s">
        <v>671</v>
      </c>
      <c r="G419" s="22" t="s">
        <v>676</v>
      </c>
      <c r="H419" s="23">
        <v>1.5</v>
      </c>
      <c r="I419" s="23">
        <v>1.5</v>
      </c>
      <c r="J419" s="64">
        <v>1.5</v>
      </c>
      <c r="K419" s="23">
        <v>1.5</v>
      </c>
      <c r="L419" s="23"/>
      <c r="M419" s="23"/>
      <c r="N419" s="18"/>
      <c r="O419" s="23"/>
      <c r="P419" s="23">
        <v>1.75</v>
      </c>
      <c r="Q419" s="64">
        <v>1.75</v>
      </c>
      <c r="R419" s="23">
        <v>1.5</v>
      </c>
      <c r="S419" s="23"/>
      <c r="T419" s="23"/>
      <c r="U419" s="70"/>
      <c r="V419" s="23"/>
      <c r="W419" s="65">
        <v>2</v>
      </c>
      <c r="X419" s="64">
        <v>0.5</v>
      </c>
      <c r="Y419" s="23">
        <v>2</v>
      </c>
      <c r="Z419" s="23">
        <v>2</v>
      </c>
      <c r="AA419" s="23">
        <v>2</v>
      </c>
      <c r="AB419" s="18"/>
      <c r="AC419" s="23"/>
      <c r="AD419" s="23">
        <v>2</v>
      </c>
      <c r="AE419" s="64">
        <v>2</v>
      </c>
      <c r="AF419" s="23">
        <v>2</v>
      </c>
      <c r="AG419" s="23">
        <v>2</v>
      </c>
      <c r="AH419" s="23"/>
      <c r="AI419" s="18"/>
      <c r="AJ419" s="65"/>
      <c r="AK419" s="65"/>
      <c r="AL419" s="65"/>
      <c r="AM419" s="13">
        <f t="shared" si="6"/>
        <v>27.5</v>
      </c>
      <c r="AN419" s="33">
        <v>0</v>
      </c>
      <c r="AO419" s="14">
        <v>0</v>
      </c>
      <c r="AP419" s="60"/>
      <c r="AQ419" s="60"/>
      <c r="AR419" s="60"/>
      <c r="AS419" s="58"/>
    </row>
    <row r="420" spans="1:45" ht="15.75">
      <c r="A420" s="73"/>
      <c r="B420" s="29"/>
      <c r="C420" s="26"/>
      <c r="D420" s="30"/>
      <c r="E420" s="32"/>
      <c r="F420" s="28"/>
      <c r="G420" s="28"/>
      <c r="H420" s="23"/>
      <c r="I420" s="23"/>
      <c r="J420" s="64"/>
      <c r="K420" s="23"/>
      <c r="L420" s="23"/>
      <c r="M420" s="23"/>
      <c r="N420" s="18"/>
      <c r="O420" s="23"/>
      <c r="P420" s="23"/>
      <c r="Q420" s="64"/>
      <c r="R420" s="23"/>
      <c r="S420" s="23"/>
      <c r="T420" s="23"/>
      <c r="U420" s="70"/>
      <c r="V420" s="23"/>
      <c r="W420" s="65"/>
      <c r="X420" s="64"/>
      <c r="Y420" s="23"/>
      <c r="Z420" s="23"/>
      <c r="AA420" s="23"/>
      <c r="AB420" s="18"/>
      <c r="AC420" s="23"/>
      <c r="AD420" s="23"/>
      <c r="AE420" s="64"/>
      <c r="AF420" s="23"/>
      <c r="AG420" s="23"/>
      <c r="AH420" s="23"/>
      <c r="AI420" s="18"/>
      <c r="AJ420" s="65"/>
      <c r="AK420" s="65"/>
      <c r="AL420" s="65"/>
      <c r="AM420" s="16">
        <f t="shared" si="6"/>
        <v>0</v>
      </c>
      <c r="AN420" s="33">
        <v>0</v>
      </c>
      <c r="AO420" s="14">
        <v>0</v>
      </c>
      <c r="AP420" s="58"/>
      <c r="AQ420" s="57"/>
      <c r="AR420" s="58"/>
      <c r="AS420" s="58"/>
    </row>
    <row r="421" spans="1:45" ht="15.75">
      <c r="A421" s="72">
        <v>209</v>
      </c>
      <c r="B421" s="21" t="s">
        <v>667</v>
      </c>
      <c r="C421" s="21" t="s">
        <v>36</v>
      </c>
      <c r="D421" s="21" t="s">
        <v>37</v>
      </c>
      <c r="E421" s="32" t="s">
        <v>666</v>
      </c>
      <c r="F421" s="21" t="s">
        <v>672</v>
      </c>
      <c r="G421" s="22" t="s">
        <v>677</v>
      </c>
      <c r="H421" s="23"/>
      <c r="I421" s="23"/>
      <c r="J421" s="64"/>
      <c r="K421" s="23"/>
      <c r="L421" s="23"/>
      <c r="M421" s="23"/>
      <c r="N421" s="18"/>
      <c r="O421" s="23"/>
      <c r="P421" s="23"/>
      <c r="Q421" s="64"/>
      <c r="R421" s="23"/>
      <c r="S421" s="23"/>
      <c r="T421" s="23"/>
      <c r="U421" s="70"/>
      <c r="V421" s="23"/>
      <c r="W421" s="65"/>
      <c r="X421" s="64"/>
      <c r="Y421" s="23"/>
      <c r="Z421" s="23"/>
      <c r="AA421" s="23"/>
      <c r="AB421" s="18"/>
      <c r="AC421" s="23"/>
      <c r="AD421" s="23">
        <v>2</v>
      </c>
      <c r="AE421" s="64"/>
      <c r="AF421" s="23"/>
      <c r="AG421" s="23"/>
      <c r="AH421" s="23"/>
      <c r="AI421" s="18"/>
      <c r="AJ421" s="65"/>
      <c r="AK421" s="65"/>
      <c r="AL421" s="65"/>
      <c r="AM421" s="13">
        <f t="shared" si="6"/>
        <v>2</v>
      </c>
      <c r="AN421" s="33">
        <v>0</v>
      </c>
      <c r="AO421" s="14">
        <v>0</v>
      </c>
      <c r="AP421" s="60"/>
      <c r="AQ421" s="60"/>
      <c r="AR421" s="60"/>
      <c r="AS421" s="58"/>
    </row>
    <row r="422" spans="1:45" ht="15.75">
      <c r="A422" s="73"/>
      <c r="B422" s="29"/>
      <c r="C422" s="26"/>
      <c r="D422" s="30"/>
      <c r="E422" s="32"/>
      <c r="F422" s="28"/>
      <c r="G422" s="28"/>
      <c r="H422" s="23"/>
      <c r="I422" s="23"/>
      <c r="J422" s="64"/>
      <c r="K422" s="23"/>
      <c r="L422" s="23"/>
      <c r="M422" s="23"/>
      <c r="N422" s="18"/>
      <c r="O422" s="23"/>
      <c r="P422" s="23"/>
      <c r="Q422" s="64"/>
      <c r="R422" s="23"/>
      <c r="S422" s="23"/>
      <c r="T422" s="23"/>
      <c r="U422" s="70"/>
      <c r="V422" s="23"/>
      <c r="W422" s="65"/>
      <c r="X422" s="64"/>
      <c r="Y422" s="23"/>
      <c r="Z422" s="23"/>
      <c r="AA422" s="23"/>
      <c r="AB422" s="18"/>
      <c r="AC422" s="23"/>
      <c r="AD422" s="23"/>
      <c r="AE422" s="64"/>
      <c r="AF422" s="23"/>
      <c r="AG422" s="23"/>
      <c r="AH422" s="23"/>
      <c r="AI422" s="18"/>
      <c r="AJ422" s="65"/>
      <c r="AK422" s="65"/>
      <c r="AL422" s="65"/>
      <c r="AM422" s="16">
        <f t="shared" si="6"/>
        <v>0</v>
      </c>
      <c r="AN422" s="33">
        <v>0</v>
      </c>
      <c r="AO422" s="14">
        <v>0</v>
      </c>
      <c r="AP422" s="58"/>
      <c r="AQ422" s="57"/>
      <c r="AR422" s="58"/>
      <c r="AS422" s="58"/>
    </row>
    <row r="423" spans="1:45" ht="15.75">
      <c r="A423" s="72">
        <v>210</v>
      </c>
      <c r="B423" s="21" t="s">
        <v>668</v>
      </c>
      <c r="C423" s="21" t="s">
        <v>36</v>
      </c>
      <c r="D423" s="21" t="s">
        <v>37</v>
      </c>
      <c r="E423" s="32" t="s">
        <v>666</v>
      </c>
      <c r="F423" s="21" t="s">
        <v>673</v>
      </c>
      <c r="G423" s="22" t="s">
        <v>678</v>
      </c>
      <c r="H423" s="23">
        <v>1.5</v>
      </c>
      <c r="I423" s="23"/>
      <c r="J423" s="64">
        <v>1.5</v>
      </c>
      <c r="K423" s="23">
        <v>2</v>
      </c>
      <c r="L423" s="23">
        <v>2</v>
      </c>
      <c r="M423" s="23">
        <v>2</v>
      </c>
      <c r="N423" s="18">
        <v>2</v>
      </c>
      <c r="O423" s="23">
        <v>2</v>
      </c>
      <c r="P423" s="23"/>
      <c r="Q423" s="64">
        <v>2</v>
      </c>
      <c r="R423" s="23">
        <v>2</v>
      </c>
      <c r="S423" s="23">
        <v>2</v>
      </c>
      <c r="T423" s="23">
        <v>2</v>
      </c>
      <c r="U423" s="70">
        <v>2</v>
      </c>
      <c r="V423" s="23">
        <v>2</v>
      </c>
      <c r="W423" s="65"/>
      <c r="X423" s="64">
        <v>2</v>
      </c>
      <c r="Y423" s="23">
        <v>2</v>
      </c>
      <c r="Z423" s="23">
        <v>2</v>
      </c>
      <c r="AA423" s="23">
        <v>2</v>
      </c>
      <c r="AB423" s="18">
        <v>2</v>
      </c>
      <c r="AC423" s="23"/>
      <c r="AD423" s="23"/>
      <c r="AE423" s="64">
        <v>2</v>
      </c>
      <c r="AF423" s="23">
        <v>2</v>
      </c>
      <c r="AG423" s="23">
        <v>2</v>
      </c>
      <c r="AH423" s="23">
        <v>2</v>
      </c>
      <c r="AI423" s="18">
        <v>0.5</v>
      </c>
      <c r="AJ423" s="65">
        <v>2</v>
      </c>
      <c r="AK423" s="65"/>
      <c r="AL423" s="65"/>
      <c r="AM423" s="13">
        <f t="shared" si="6"/>
        <v>45.5</v>
      </c>
      <c r="AN423" s="33">
        <v>0</v>
      </c>
      <c r="AO423" s="14">
        <v>0</v>
      </c>
      <c r="AP423" s="60"/>
      <c r="AQ423" s="60"/>
      <c r="AR423" s="60"/>
      <c r="AS423" s="58"/>
    </row>
    <row r="424" spans="1:45" ht="15.75">
      <c r="A424" s="73"/>
      <c r="B424" s="29"/>
      <c r="C424" s="26"/>
      <c r="D424" s="30"/>
      <c r="E424" s="32"/>
      <c r="F424" s="28"/>
      <c r="G424" s="28"/>
      <c r="H424" s="23"/>
      <c r="I424" s="23"/>
      <c r="J424" s="64"/>
      <c r="K424" s="23"/>
      <c r="L424" s="23"/>
      <c r="M424" s="23"/>
      <c r="N424" s="18"/>
      <c r="O424" s="23"/>
      <c r="P424" s="23"/>
      <c r="Q424" s="64"/>
      <c r="R424" s="23"/>
      <c r="S424" s="23"/>
      <c r="T424" s="23"/>
      <c r="U424" s="70"/>
      <c r="V424" s="23"/>
      <c r="W424" s="65"/>
      <c r="X424" s="64"/>
      <c r="Y424" s="23"/>
      <c r="Z424" s="23"/>
      <c r="AA424" s="23"/>
      <c r="AB424" s="18"/>
      <c r="AC424" s="23"/>
      <c r="AD424" s="23"/>
      <c r="AE424" s="64"/>
      <c r="AF424" s="23"/>
      <c r="AG424" s="23"/>
      <c r="AH424" s="23"/>
      <c r="AI424" s="18"/>
      <c r="AJ424" s="65"/>
      <c r="AK424" s="65"/>
      <c r="AL424" s="65"/>
      <c r="AM424" s="16">
        <f t="shared" si="6"/>
        <v>0</v>
      </c>
      <c r="AN424" s="33">
        <v>0</v>
      </c>
      <c r="AO424" s="14">
        <v>0</v>
      </c>
      <c r="AP424" s="58"/>
      <c r="AQ424" s="57"/>
      <c r="AR424" s="58"/>
      <c r="AS424" s="58"/>
    </row>
    <row r="425" spans="1:45" ht="15.75">
      <c r="A425" s="72">
        <v>211</v>
      </c>
      <c r="B425" s="21" t="s">
        <v>669</v>
      </c>
      <c r="C425" s="21" t="s">
        <v>36</v>
      </c>
      <c r="D425" s="21" t="s">
        <v>37</v>
      </c>
      <c r="E425" s="32" t="s">
        <v>666</v>
      </c>
      <c r="F425" s="21" t="s">
        <v>674</v>
      </c>
      <c r="G425" s="22" t="s">
        <v>679</v>
      </c>
      <c r="H425" s="23"/>
      <c r="I425" s="23"/>
      <c r="J425" s="64"/>
      <c r="K425" s="23"/>
      <c r="L425" s="23"/>
      <c r="M425" s="23"/>
      <c r="N425" s="18"/>
      <c r="O425" s="23"/>
      <c r="P425" s="23"/>
      <c r="Q425" s="64">
        <v>1.5</v>
      </c>
      <c r="R425" s="23"/>
      <c r="S425" s="23">
        <v>1.5</v>
      </c>
      <c r="T425" s="23"/>
      <c r="U425" s="70"/>
      <c r="V425" s="23"/>
      <c r="W425" s="65"/>
      <c r="X425" s="64">
        <v>0.75</v>
      </c>
      <c r="Y425" s="23"/>
      <c r="Z425" s="23"/>
      <c r="AA425" s="23"/>
      <c r="AB425" s="18"/>
      <c r="AC425" s="23">
        <v>1.5</v>
      </c>
      <c r="AD425" s="23"/>
      <c r="AE425" s="64"/>
      <c r="AF425" s="23"/>
      <c r="AG425" s="23"/>
      <c r="AH425" s="23">
        <v>0.5</v>
      </c>
      <c r="AI425" s="18"/>
      <c r="AJ425" s="65"/>
      <c r="AK425" s="65"/>
      <c r="AL425" s="65"/>
      <c r="AM425" s="13">
        <f t="shared" si="6"/>
        <v>5.75</v>
      </c>
      <c r="AN425" s="33">
        <v>0</v>
      </c>
      <c r="AO425" s="14">
        <v>0</v>
      </c>
      <c r="AP425" s="60"/>
      <c r="AQ425" s="60"/>
      <c r="AR425" s="60"/>
      <c r="AS425" s="58"/>
    </row>
    <row r="426" spans="1:45" ht="15.75">
      <c r="A426" s="73"/>
      <c r="B426" s="29"/>
      <c r="C426" s="26"/>
      <c r="D426" s="30"/>
      <c r="E426" s="32"/>
      <c r="F426" s="28"/>
      <c r="G426" s="28"/>
      <c r="H426" s="23"/>
      <c r="I426" s="23"/>
      <c r="J426" s="64"/>
      <c r="K426" s="23"/>
      <c r="L426" s="23"/>
      <c r="M426" s="23"/>
      <c r="N426" s="18"/>
      <c r="O426" s="23"/>
      <c r="P426" s="23"/>
      <c r="Q426" s="64"/>
      <c r="R426" s="23"/>
      <c r="S426" s="23"/>
      <c r="T426" s="23"/>
      <c r="U426" s="70"/>
      <c r="V426" s="23"/>
      <c r="W426" s="65"/>
      <c r="X426" s="64"/>
      <c r="Y426" s="23"/>
      <c r="Z426" s="23"/>
      <c r="AA426" s="23"/>
      <c r="AB426" s="18"/>
      <c r="AC426" s="23"/>
      <c r="AD426" s="23"/>
      <c r="AE426" s="64"/>
      <c r="AF426" s="23"/>
      <c r="AG426" s="23"/>
      <c r="AH426" s="23"/>
      <c r="AI426" s="18"/>
      <c r="AJ426" s="65"/>
      <c r="AK426" s="65"/>
      <c r="AL426" s="65"/>
      <c r="AM426" s="16">
        <f t="shared" si="6"/>
        <v>0</v>
      </c>
      <c r="AN426" s="33">
        <v>0</v>
      </c>
      <c r="AO426" s="14">
        <v>0</v>
      </c>
      <c r="AP426" s="58"/>
      <c r="AQ426" s="57"/>
      <c r="AR426" s="58"/>
      <c r="AS426" s="58"/>
    </row>
    <row r="427" spans="1:45" ht="15.75">
      <c r="A427" s="72">
        <v>212</v>
      </c>
      <c r="B427" s="21" t="s">
        <v>670</v>
      </c>
      <c r="C427" s="21" t="s">
        <v>36</v>
      </c>
      <c r="D427" s="21" t="s">
        <v>37</v>
      </c>
      <c r="E427" s="32" t="s">
        <v>666</v>
      </c>
      <c r="F427" s="21" t="s">
        <v>675</v>
      </c>
      <c r="G427" s="22" t="s">
        <v>680</v>
      </c>
      <c r="H427" s="23">
        <v>1.5</v>
      </c>
      <c r="I427" s="23"/>
      <c r="J427" s="64"/>
      <c r="K427" s="23">
        <v>1.5</v>
      </c>
      <c r="L427" s="23">
        <v>1.5</v>
      </c>
      <c r="M427" s="23"/>
      <c r="N427" s="18"/>
      <c r="O427" s="23">
        <v>1.5</v>
      </c>
      <c r="P427" s="23"/>
      <c r="Q427" s="64">
        <v>1.5</v>
      </c>
      <c r="R427" s="23"/>
      <c r="S427" s="23"/>
      <c r="T427" s="23"/>
      <c r="U427" s="70"/>
      <c r="V427" s="23">
        <v>1.5</v>
      </c>
      <c r="W427" s="65">
        <v>1.5</v>
      </c>
      <c r="X427" s="64">
        <v>1.5</v>
      </c>
      <c r="Y427" s="23">
        <v>1.5</v>
      </c>
      <c r="Z427" s="23">
        <v>1.5</v>
      </c>
      <c r="AA427" s="23"/>
      <c r="AB427" s="18"/>
      <c r="AC427" s="23">
        <v>1.5</v>
      </c>
      <c r="AD427" s="23"/>
      <c r="AE427" s="64">
        <v>1.5</v>
      </c>
      <c r="AF427" s="23">
        <v>1.5</v>
      </c>
      <c r="AG427" s="23">
        <v>1.5</v>
      </c>
      <c r="AH427" s="23"/>
      <c r="AI427" s="18"/>
      <c r="AJ427" s="65">
        <v>1.5</v>
      </c>
      <c r="AK427" s="65"/>
      <c r="AL427" s="65"/>
      <c r="AM427" s="13">
        <f t="shared" si="6"/>
        <v>22.5</v>
      </c>
      <c r="AN427" s="33">
        <v>0</v>
      </c>
      <c r="AO427" s="14">
        <v>0</v>
      </c>
      <c r="AP427" s="60"/>
      <c r="AQ427" s="60"/>
      <c r="AR427" s="60"/>
      <c r="AS427" s="58"/>
    </row>
    <row r="428" spans="1:45" ht="15.75">
      <c r="A428" s="73"/>
      <c r="B428" s="29"/>
      <c r="C428" s="26"/>
      <c r="D428" s="30"/>
      <c r="E428" s="32"/>
      <c r="F428" s="28"/>
      <c r="G428" s="28"/>
      <c r="H428" s="23"/>
      <c r="I428" s="23"/>
      <c r="J428" s="64"/>
      <c r="K428" s="23"/>
      <c r="L428" s="23"/>
      <c r="M428" s="23"/>
      <c r="N428" s="18"/>
      <c r="O428" s="23"/>
      <c r="P428" s="23"/>
      <c r="Q428" s="64"/>
      <c r="R428" s="23"/>
      <c r="S428" s="23"/>
      <c r="T428" s="23"/>
      <c r="U428" s="70"/>
      <c r="V428" s="23"/>
      <c r="W428" s="65"/>
      <c r="X428" s="64"/>
      <c r="Y428" s="23"/>
      <c r="Z428" s="23"/>
      <c r="AA428" s="23"/>
      <c r="AB428" s="18"/>
      <c r="AC428" s="23"/>
      <c r="AD428" s="23"/>
      <c r="AE428" s="64"/>
      <c r="AF428" s="23"/>
      <c r="AG428" s="23"/>
      <c r="AH428" s="23"/>
      <c r="AI428" s="18"/>
      <c r="AJ428" s="65"/>
      <c r="AK428" s="65"/>
      <c r="AL428" s="65"/>
      <c r="AM428" s="16">
        <f t="shared" si="6"/>
        <v>0</v>
      </c>
      <c r="AN428" s="33">
        <v>0</v>
      </c>
      <c r="AO428" s="14">
        <v>0</v>
      </c>
      <c r="AP428" s="58"/>
      <c r="AQ428" s="57"/>
      <c r="AR428" s="58"/>
      <c r="AS428" s="58"/>
    </row>
    <row r="429" spans="1:45" ht="15.75">
      <c r="A429" s="72">
        <v>213</v>
      </c>
      <c r="B429" s="21" t="s">
        <v>682</v>
      </c>
      <c r="C429" s="21" t="s">
        <v>36</v>
      </c>
      <c r="D429" s="21" t="s">
        <v>37</v>
      </c>
      <c r="E429" s="32">
        <v>44051</v>
      </c>
      <c r="F429" s="21" t="s">
        <v>681</v>
      </c>
      <c r="G429" s="22" t="s">
        <v>683</v>
      </c>
      <c r="H429" s="23"/>
      <c r="I429" s="23">
        <v>2</v>
      </c>
      <c r="J429" s="64">
        <v>2</v>
      </c>
      <c r="K429" s="23">
        <v>2</v>
      </c>
      <c r="L429" s="23">
        <v>2</v>
      </c>
      <c r="M429" s="23"/>
      <c r="N429" s="18">
        <v>2</v>
      </c>
      <c r="O429" s="23">
        <v>2</v>
      </c>
      <c r="P429" s="23">
        <v>2</v>
      </c>
      <c r="Q429" s="64">
        <v>2</v>
      </c>
      <c r="R429" s="23">
        <v>2</v>
      </c>
      <c r="S429" s="23">
        <v>2</v>
      </c>
      <c r="T429" s="23"/>
      <c r="U429" s="70">
        <v>1</v>
      </c>
      <c r="V429" s="23">
        <v>2</v>
      </c>
      <c r="W429" s="65">
        <v>2</v>
      </c>
      <c r="X429" s="64">
        <v>2</v>
      </c>
      <c r="Y429" s="23">
        <v>2</v>
      </c>
      <c r="Z429" s="23"/>
      <c r="AA429" s="23"/>
      <c r="AB429" s="18"/>
      <c r="AC429" s="23">
        <v>2</v>
      </c>
      <c r="AD429" s="23">
        <v>2</v>
      </c>
      <c r="AE429" s="64">
        <v>2</v>
      </c>
      <c r="AF429" s="23">
        <v>2</v>
      </c>
      <c r="AG429" s="23">
        <v>2</v>
      </c>
      <c r="AH429" s="23"/>
      <c r="AI429" s="18">
        <v>2</v>
      </c>
      <c r="AJ429" s="65">
        <v>2</v>
      </c>
      <c r="AK429" s="65"/>
      <c r="AL429" s="65"/>
      <c r="AM429" s="13">
        <f t="shared" si="6"/>
        <v>43</v>
      </c>
      <c r="AN429" s="33">
        <v>0</v>
      </c>
      <c r="AO429" s="14">
        <v>0</v>
      </c>
      <c r="AP429" s="60"/>
      <c r="AQ429" s="60"/>
      <c r="AR429" s="60"/>
      <c r="AS429" s="58"/>
    </row>
    <row r="430" spans="1:45" ht="15.75">
      <c r="A430" s="73"/>
      <c r="B430" s="29"/>
      <c r="C430" s="26"/>
      <c r="D430" s="30"/>
      <c r="E430" s="32"/>
      <c r="F430" s="28"/>
      <c r="G430" s="28"/>
      <c r="H430" s="23"/>
      <c r="I430" s="23"/>
      <c r="J430" s="64"/>
      <c r="K430" s="23"/>
      <c r="L430" s="23"/>
      <c r="M430" s="23"/>
      <c r="N430" s="18"/>
      <c r="O430" s="23"/>
      <c r="P430" s="23"/>
      <c r="Q430" s="64"/>
      <c r="R430" s="23"/>
      <c r="S430" s="23"/>
      <c r="T430" s="23"/>
      <c r="U430" s="70"/>
      <c r="V430" s="23"/>
      <c r="W430" s="65"/>
      <c r="X430" s="64"/>
      <c r="Y430" s="23"/>
      <c r="Z430" s="23"/>
      <c r="AA430" s="23"/>
      <c r="AB430" s="18"/>
      <c r="AC430" s="23"/>
      <c r="AD430" s="23"/>
      <c r="AE430" s="64"/>
      <c r="AF430" s="23"/>
      <c r="AG430" s="23"/>
      <c r="AH430" s="23"/>
      <c r="AI430" s="18"/>
      <c r="AJ430" s="65"/>
      <c r="AK430" s="65"/>
      <c r="AL430" s="65"/>
      <c r="AM430" s="16">
        <f t="shared" si="6"/>
        <v>0</v>
      </c>
      <c r="AN430" s="33">
        <v>0</v>
      </c>
      <c r="AO430" s="14">
        <v>0</v>
      </c>
      <c r="AP430" s="58"/>
      <c r="AQ430" s="57"/>
      <c r="AR430" s="58"/>
      <c r="AS430" s="58"/>
    </row>
    <row r="431" spans="1:45" ht="15.75">
      <c r="A431" s="72">
        <v>214</v>
      </c>
      <c r="B431" s="21" t="s">
        <v>684</v>
      </c>
      <c r="C431" s="21" t="s">
        <v>36</v>
      </c>
      <c r="D431" s="21" t="s">
        <v>37</v>
      </c>
      <c r="E431" s="32">
        <v>44056</v>
      </c>
      <c r="F431" s="21" t="s">
        <v>694</v>
      </c>
      <c r="G431" s="22" t="s">
        <v>704</v>
      </c>
      <c r="H431" s="23"/>
      <c r="I431" s="23"/>
      <c r="J431" s="64"/>
      <c r="K431" s="23"/>
      <c r="L431" s="23"/>
      <c r="M431" s="23"/>
      <c r="N431" s="18"/>
      <c r="O431" s="23"/>
      <c r="P431" s="23"/>
      <c r="Q431" s="64"/>
      <c r="R431" s="23"/>
      <c r="S431" s="23"/>
      <c r="T431" s="23"/>
      <c r="U431" s="70"/>
      <c r="V431" s="23"/>
      <c r="W431" s="65"/>
      <c r="X431" s="64"/>
      <c r="Y431" s="23"/>
      <c r="Z431" s="23"/>
      <c r="AA431" s="23"/>
      <c r="AB431" s="18"/>
      <c r="AC431" s="23"/>
      <c r="AD431" s="23"/>
      <c r="AE431" s="64"/>
      <c r="AF431" s="23"/>
      <c r="AG431" s="23"/>
      <c r="AH431" s="23"/>
      <c r="AI431" s="18"/>
      <c r="AJ431" s="65"/>
      <c r="AK431" s="65"/>
      <c r="AL431" s="65"/>
      <c r="AM431" s="13">
        <f t="shared" si="6"/>
        <v>0</v>
      </c>
      <c r="AN431" s="33">
        <v>0</v>
      </c>
      <c r="AO431" s="14">
        <v>0</v>
      </c>
      <c r="AP431" s="60"/>
      <c r="AQ431" s="60"/>
      <c r="AR431" s="60"/>
      <c r="AS431" s="58"/>
    </row>
    <row r="432" spans="1:45" ht="15.75">
      <c r="A432" s="73"/>
      <c r="B432" s="29"/>
      <c r="C432" s="26"/>
      <c r="D432" s="30"/>
      <c r="E432" s="32"/>
      <c r="F432" s="28"/>
      <c r="G432" s="28"/>
      <c r="H432" s="23"/>
      <c r="I432" s="23"/>
      <c r="J432" s="64"/>
      <c r="K432" s="23"/>
      <c r="L432" s="23"/>
      <c r="M432" s="23"/>
      <c r="N432" s="18"/>
      <c r="O432" s="23"/>
      <c r="P432" s="23"/>
      <c r="Q432" s="64"/>
      <c r="R432" s="23"/>
      <c r="S432" s="23"/>
      <c r="T432" s="23"/>
      <c r="U432" s="70"/>
      <c r="V432" s="23"/>
      <c r="W432" s="65"/>
      <c r="X432" s="64"/>
      <c r="Y432" s="23"/>
      <c r="Z432" s="23"/>
      <c r="AA432" s="23"/>
      <c r="AB432" s="18"/>
      <c r="AC432" s="23"/>
      <c r="AD432" s="23"/>
      <c r="AE432" s="64"/>
      <c r="AF432" s="23"/>
      <c r="AG432" s="23"/>
      <c r="AH432" s="23"/>
      <c r="AI432" s="18"/>
      <c r="AJ432" s="65"/>
      <c r="AK432" s="65"/>
      <c r="AL432" s="65"/>
      <c r="AM432" s="16">
        <f t="shared" si="6"/>
        <v>0</v>
      </c>
      <c r="AN432" s="33">
        <v>0</v>
      </c>
      <c r="AO432" s="14">
        <v>0</v>
      </c>
      <c r="AP432" s="58"/>
      <c r="AQ432" s="57"/>
      <c r="AR432" s="58"/>
      <c r="AS432" s="58"/>
    </row>
    <row r="433" spans="1:45" ht="15.75">
      <c r="A433" s="72">
        <v>215</v>
      </c>
      <c r="B433" s="21" t="s">
        <v>685</v>
      </c>
      <c r="C433" s="21" t="s">
        <v>36</v>
      </c>
      <c r="D433" s="21" t="s">
        <v>37</v>
      </c>
      <c r="E433" s="32">
        <v>44056</v>
      </c>
      <c r="F433" s="21" t="s">
        <v>695</v>
      </c>
      <c r="G433" s="22" t="s">
        <v>705</v>
      </c>
      <c r="H433" s="23"/>
      <c r="I433" s="23">
        <v>0.25</v>
      </c>
      <c r="J433" s="64">
        <v>0.25</v>
      </c>
      <c r="K433" s="23">
        <v>0.25</v>
      </c>
      <c r="L433" s="23">
        <v>0.25</v>
      </c>
      <c r="M433" s="23">
        <v>0.25</v>
      </c>
      <c r="N433" s="18"/>
      <c r="O433" s="23">
        <v>0.25</v>
      </c>
      <c r="P433" s="23">
        <v>0.25</v>
      </c>
      <c r="Q433" s="64">
        <v>0.25</v>
      </c>
      <c r="R433" s="23">
        <v>0.25</v>
      </c>
      <c r="S433" s="23">
        <v>0.25</v>
      </c>
      <c r="T433" s="23">
        <v>0.25</v>
      </c>
      <c r="U433" s="70"/>
      <c r="V433" s="23">
        <v>0.25</v>
      </c>
      <c r="W433" s="65">
        <v>0.25</v>
      </c>
      <c r="X433" s="64">
        <v>0.25</v>
      </c>
      <c r="Y433" s="23">
        <v>0.25</v>
      </c>
      <c r="Z433" s="23">
        <v>0.25</v>
      </c>
      <c r="AA433" s="23">
        <v>0.25</v>
      </c>
      <c r="AB433" s="18"/>
      <c r="AC433" s="23">
        <v>0.25</v>
      </c>
      <c r="AD433" s="23"/>
      <c r="AE433" s="64">
        <v>0.25</v>
      </c>
      <c r="AF433" s="23">
        <v>0.25</v>
      </c>
      <c r="AG433" s="23">
        <v>0.25</v>
      </c>
      <c r="AH433" s="23">
        <v>0.25</v>
      </c>
      <c r="AI433" s="18"/>
      <c r="AJ433" s="65">
        <v>0.25</v>
      </c>
      <c r="AK433" s="65"/>
      <c r="AL433" s="65"/>
      <c r="AM433" s="13">
        <f t="shared" si="6"/>
        <v>5.75</v>
      </c>
      <c r="AN433" s="33">
        <v>0</v>
      </c>
      <c r="AO433" s="14">
        <v>0</v>
      </c>
      <c r="AP433" s="60"/>
      <c r="AQ433" s="60"/>
      <c r="AR433" s="60"/>
      <c r="AS433" s="58"/>
    </row>
    <row r="434" spans="1:45" ht="15.75">
      <c r="A434" s="73"/>
      <c r="B434" s="29"/>
      <c r="C434" s="26"/>
      <c r="D434" s="30"/>
      <c r="E434" s="32"/>
      <c r="F434" s="28"/>
      <c r="G434" s="28"/>
      <c r="H434" s="23"/>
      <c r="I434" s="23">
        <v>1.75</v>
      </c>
      <c r="J434" s="64">
        <v>1.75</v>
      </c>
      <c r="K434" s="23">
        <v>1.75</v>
      </c>
      <c r="L434" s="23">
        <v>1.75</v>
      </c>
      <c r="M434" s="23">
        <v>1.75</v>
      </c>
      <c r="N434" s="18"/>
      <c r="O434" s="23">
        <v>1.75</v>
      </c>
      <c r="P434" s="23">
        <v>1.75</v>
      </c>
      <c r="Q434" s="64">
        <v>1.75</v>
      </c>
      <c r="R434" s="23">
        <v>1.75</v>
      </c>
      <c r="S434" s="23">
        <v>1.75</v>
      </c>
      <c r="T434" s="23">
        <v>1.75</v>
      </c>
      <c r="U434" s="70"/>
      <c r="V434" s="23">
        <v>1.75</v>
      </c>
      <c r="W434" s="65">
        <v>1.75</v>
      </c>
      <c r="X434" s="64">
        <v>1.75</v>
      </c>
      <c r="Y434" s="23">
        <v>1.75</v>
      </c>
      <c r="Z434" s="23">
        <v>1.75</v>
      </c>
      <c r="AA434" s="23">
        <v>1.75</v>
      </c>
      <c r="AB434" s="18"/>
      <c r="AC434" s="23">
        <v>1.75</v>
      </c>
      <c r="AD434" s="23"/>
      <c r="AE434" s="64">
        <v>1.75</v>
      </c>
      <c r="AF434" s="23">
        <v>1.75</v>
      </c>
      <c r="AG434" s="23">
        <v>1.75</v>
      </c>
      <c r="AH434" s="23">
        <v>1.75</v>
      </c>
      <c r="AI434" s="18"/>
      <c r="AJ434" s="65">
        <v>1.75</v>
      </c>
      <c r="AK434" s="65"/>
      <c r="AL434" s="65"/>
      <c r="AM434" s="16">
        <f t="shared" si="6"/>
        <v>40.25</v>
      </c>
      <c r="AN434" s="33">
        <v>0</v>
      </c>
      <c r="AO434" s="14">
        <v>0</v>
      </c>
      <c r="AP434" s="58"/>
      <c r="AQ434" s="57"/>
      <c r="AR434" s="58"/>
      <c r="AS434" s="58"/>
    </row>
    <row r="435" spans="1:45" ht="15.75">
      <c r="A435" s="72">
        <v>216</v>
      </c>
      <c r="B435" s="21" t="s">
        <v>686</v>
      </c>
      <c r="C435" s="21" t="s">
        <v>36</v>
      </c>
      <c r="D435" s="21" t="s">
        <v>37</v>
      </c>
      <c r="E435" s="32">
        <v>44056</v>
      </c>
      <c r="F435" s="21" t="s">
        <v>696</v>
      </c>
      <c r="G435" s="22" t="s">
        <v>706</v>
      </c>
      <c r="H435" s="23"/>
      <c r="I435" s="23">
        <v>0.25</v>
      </c>
      <c r="J435" s="64">
        <v>0.25</v>
      </c>
      <c r="K435" s="23">
        <v>0.25</v>
      </c>
      <c r="L435" s="23">
        <v>0.25</v>
      </c>
      <c r="M435" s="23">
        <v>0.25</v>
      </c>
      <c r="N435" s="18"/>
      <c r="O435" s="23"/>
      <c r="P435" s="23">
        <v>0.25</v>
      </c>
      <c r="Q435" s="64">
        <v>0.25</v>
      </c>
      <c r="R435" s="23">
        <v>0.25</v>
      </c>
      <c r="S435" s="23">
        <v>0.25</v>
      </c>
      <c r="T435" s="23">
        <v>0.25</v>
      </c>
      <c r="U435" s="70">
        <v>0.25</v>
      </c>
      <c r="V435" s="23"/>
      <c r="W435" s="65">
        <v>0.25</v>
      </c>
      <c r="X435" s="64">
        <v>0.25</v>
      </c>
      <c r="Y435" s="23">
        <v>0.25</v>
      </c>
      <c r="Z435" s="23">
        <v>0.25</v>
      </c>
      <c r="AA435" s="23">
        <v>0.25</v>
      </c>
      <c r="AB435" s="18">
        <v>0.25</v>
      </c>
      <c r="AC435" s="23"/>
      <c r="AD435" s="23">
        <v>0.25</v>
      </c>
      <c r="AE435" s="64">
        <v>0.25</v>
      </c>
      <c r="AF435" s="23">
        <v>0.25</v>
      </c>
      <c r="AG435" s="23">
        <v>0.25</v>
      </c>
      <c r="AH435" s="23">
        <v>0.25</v>
      </c>
      <c r="AI435" s="18">
        <v>0.25</v>
      </c>
      <c r="AJ435" s="65"/>
      <c r="AK435" s="65"/>
      <c r="AL435" s="65"/>
      <c r="AM435" s="13">
        <f t="shared" si="6"/>
        <v>5.75</v>
      </c>
      <c r="AN435" s="33">
        <v>0</v>
      </c>
      <c r="AO435" s="14">
        <v>0</v>
      </c>
      <c r="AP435" s="60"/>
      <c r="AQ435" s="60"/>
      <c r="AR435" s="60"/>
      <c r="AS435" s="58"/>
    </row>
    <row r="436" spans="1:45" ht="15.75">
      <c r="A436" s="73"/>
      <c r="B436" s="29"/>
      <c r="C436" s="26"/>
      <c r="D436" s="30"/>
      <c r="E436" s="32"/>
      <c r="F436" s="28"/>
      <c r="G436" s="28"/>
      <c r="H436" s="23"/>
      <c r="I436" s="23">
        <v>1.75</v>
      </c>
      <c r="J436" s="64">
        <v>1.75</v>
      </c>
      <c r="K436" s="23">
        <v>1.75</v>
      </c>
      <c r="L436" s="23">
        <v>1.75</v>
      </c>
      <c r="M436" s="23">
        <v>1.75</v>
      </c>
      <c r="N436" s="18"/>
      <c r="O436" s="23"/>
      <c r="P436" s="23">
        <v>1.75</v>
      </c>
      <c r="Q436" s="64">
        <v>1.75</v>
      </c>
      <c r="R436" s="23">
        <v>1.75</v>
      </c>
      <c r="S436" s="23">
        <v>1.75</v>
      </c>
      <c r="T436" s="23">
        <v>1.75</v>
      </c>
      <c r="U436" s="70">
        <v>1.75</v>
      </c>
      <c r="V436" s="23"/>
      <c r="W436" s="65">
        <v>1.75</v>
      </c>
      <c r="X436" s="64">
        <v>1.75</v>
      </c>
      <c r="Y436" s="23">
        <v>1.75</v>
      </c>
      <c r="Z436" s="23">
        <v>1.75</v>
      </c>
      <c r="AA436" s="23">
        <v>1.75</v>
      </c>
      <c r="AB436" s="18">
        <v>1.75</v>
      </c>
      <c r="AC436" s="23"/>
      <c r="AD436" s="23">
        <v>1.75</v>
      </c>
      <c r="AE436" s="64">
        <v>1.75</v>
      </c>
      <c r="AF436" s="23">
        <v>1.75</v>
      </c>
      <c r="AG436" s="23">
        <v>1.75</v>
      </c>
      <c r="AH436" s="23">
        <v>1.75</v>
      </c>
      <c r="AI436" s="18">
        <v>1.75</v>
      </c>
      <c r="AJ436" s="65"/>
      <c r="AK436" s="65"/>
      <c r="AL436" s="65"/>
      <c r="AM436" s="16">
        <f t="shared" si="6"/>
        <v>40.25</v>
      </c>
      <c r="AN436" s="33">
        <v>0</v>
      </c>
      <c r="AO436" s="14">
        <v>0</v>
      </c>
      <c r="AP436" s="58"/>
      <c r="AQ436" s="57"/>
      <c r="AR436" s="58"/>
      <c r="AS436" s="58"/>
    </row>
    <row r="437" spans="1:45" ht="15.75">
      <c r="A437" s="72">
        <v>217</v>
      </c>
      <c r="B437" s="21" t="s">
        <v>687</v>
      </c>
      <c r="C437" s="21" t="s">
        <v>36</v>
      </c>
      <c r="D437" s="21" t="s">
        <v>37</v>
      </c>
      <c r="E437" s="32">
        <v>44056</v>
      </c>
      <c r="F437" s="21" t="s">
        <v>697</v>
      </c>
      <c r="G437" s="22" t="s">
        <v>707</v>
      </c>
      <c r="H437" s="23">
        <v>1.5</v>
      </c>
      <c r="I437" s="23">
        <v>1.5</v>
      </c>
      <c r="J437" s="64">
        <v>1.5</v>
      </c>
      <c r="K437" s="23">
        <v>1.5</v>
      </c>
      <c r="L437" s="23">
        <v>1.5</v>
      </c>
      <c r="M437" s="23">
        <v>1.5</v>
      </c>
      <c r="N437" s="18"/>
      <c r="O437" s="23">
        <v>1.5</v>
      </c>
      <c r="P437" s="23">
        <v>1.75</v>
      </c>
      <c r="Q437" s="64">
        <v>1.5</v>
      </c>
      <c r="R437" s="23">
        <v>1.5</v>
      </c>
      <c r="S437" s="23">
        <v>1.5</v>
      </c>
      <c r="T437" s="23">
        <v>0.5</v>
      </c>
      <c r="U437" s="70"/>
      <c r="V437" s="23"/>
      <c r="W437" s="65"/>
      <c r="X437" s="64"/>
      <c r="Y437" s="23"/>
      <c r="Z437" s="23"/>
      <c r="AA437" s="23"/>
      <c r="AB437" s="18"/>
      <c r="AC437" s="23"/>
      <c r="AD437" s="23">
        <v>1.5</v>
      </c>
      <c r="AE437" s="64">
        <v>1.5</v>
      </c>
      <c r="AF437" s="23">
        <v>1.5</v>
      </c>
      <c r="AG437" s="23">
        <v>0.5</v>
      </c>
      <c r="AH437" s="23">
        <v>1.5</v>
      </c>
      <c r="AI437" s="18"/>
      <c r="AJ437" s="65">
        <v>1.5</v>
      </c>
      <c r="AK437" s="65"/>
      <c r="AL437" s="65"/>
      <c r="AM437" s="13">
        <f t="shared" si="6"/>
        <v>25.25</v>
      </c>
      <c r="AN437" s="33">
        <v>0</v>
      </c>
      <c r="AO437" s="14">
        <v>0</v>
      </c>
      <c r="AP437" s="60"/>
      <c r="AQ437" s="60"/>
      <c r="AR437" s="60"/>
      <c r="AS437" s="58"/>
    </row>
    <row r="438" spans="1:45" ht="15.75">
      <c r="A438" s="73"/>
      <c r="B438" s="29"/>
      <c r="C438" s="26"/>
      <c r="D438" s="30"/>
      <c r="E438" s="32"/>
      <c r="F438" s="28"/>
      <c r="G438" s="28"/>
      <c r="H438" s="23"/>
      <c r="I438" s="23"/>
      <c r="J438" s="64"/>
      <c r="K438" s="23"/>
      <c r="L438" s="23"/>
      <c r="M438" s="23"/>
      <c r="N438" s="18"/>
      <c r="O438" s="23"/>
      <c r="P438" s="23"/>
      <c r="Q438" s="64"/>
      <c r="R438" s="23"/>
      <c r="S438" s="23"/>
      <c r="T438" s="23"/>
      <c r="U438" s="70"/>
      <c r="V438" s="23"/>
      <c r="W438" s="65"/>
      <c r="X438" s="64"/>
      <c r="Y438" s="23"/>
      <c r="Z438" s="23"/>
      <c r="AA438" s="23"/>
      <c r="AB438" s="18"/>
      <c r="AC438" s="23"/>
      <c r="AD438" s="23"/>
      <c r="AE438" s="64"/>
      <c r="AF438" s="23"/>
      <c r="AG438" s="23"/>
      <c r="AH438" s="23"/>
      <c r="AI438" s="18"/>
      <c r="AJ438" s="65"/>
      <c r="AK438" s="65"/>
      <c r="AL438" s="65"/>
      <c r="AM438" s="16">
        <f t="shared" si="6"/>
        <v>0</v>
      </c>
      <c r="AN438" s="33">
        <v>0</v>
      </c>
      <c r="AO438" s="14">
        <v>0</v>
      </c>
      <c r="AP438" s="58"/>
      <c r="AQ438" s="57"/>
      <c r="AR438" s="58"/>
      <c r="AS438" s="58"/>
    </row>
    <row r="439" spans="1:45" ht="15.75">
      <c r="A439" s="72">
        <v>218</v>
      </c>
      <c r="B439" s="21" t="s">
        <v>688</v>
      </c>
      <c r="C439" s="21" t="s">
        <v>36</v>
      </c>
      <c r="D439" s="21" t="s">
        <v>37</v>
      </c>
      <c r="E439" s="32">
        <v>44056</v>
      </c>
      <c r="F439" s="21" t="s">
        <v>698</v>
      </c>
      <c r="G439" s="22" t="s">
        <v>708</v>
      </c>
      <c r="H439" s="23"/>
      <c r="I439" s="23"/>
      <c r="J439" s="64">
        <v>0.25</v>
      </c>
      <c r="K439" s="23">
        <v>0.25</v>
      </c>
      <c r="L439" s="23"/>
      <c r="M439" s="23"/>
      <c r="N439" s="18">
        <v>0.25</v>
      </c>
      <c r="O439" s="23"/>
      <c r="P439" s="23"/>
      <c r="Q439" s="64">
        <v>0.25</v>
      </c>
      <c r="R439" s="23">
        <v>0.25</v>
      </c>
      <c r="S439" s="23">
        <v>0.25</v>
      </c>
      <c r="T439" s="23">
        <v>0.25</v>
      </c>
      <c r="U439" s="70"/>
      <c r="V439" s="23">
        <v>0.25</v>
      </c>
      <c r="W439" s="65"/>
      <c r="X439" s="64">
        <v>0.25</v>
      </c>
      <c r="Y439" s="23">
        <v>0.25</v>
      </c>
      <c r="Z439" s="23">
        <v>0.25</v>
      </c>
      <c r="AA439" s="23">
        <v>0.25</v>
      </c>
      <c r="AB439" s="18">
        <v>0.25</v>
      </c>
      <c r="AC439" s="23">
        <v>0.25</v>
      </c>
      <c r="AD439" s="23"/>
      <c r="AE439" s="64">
        <v>0.25</v>
      </c>
      <c r="AF439" s="23">
        <v>0.25</v>
      </c>
      <c r="AG439" s="23">
        <v>0.25</v>
      </c>
      <c r="AH439" s="23">
        <v>0.25</v>
      </c>
      <c r="AI439" s="18">
        <v>0.25</v>
      </c>
      <c r="AJ439" s="65">
        <v>0.25</v>
      </c>
      <c r="AK439" s="65"/>
      <c r="AL439" s="65"/>
      <c r="AM439" s="13">
        <f t="shared" si="6"/>
        <v>5</v>
      </c>
      <c r="AN439" s="33">
        <v>0</v>
      </c>
      <c r="AO439" s="14">
        <v>0</v>
      </c>
      <c r="AP439" s="60"/>
      <c r="AQ439" s="60"/>
      <c r="AR439" s="60"/>
      <c r="AS439" s="58"/>
    </row>
    <row r="440" spans="1:45" ht="15.75">
      <c r="A440" s="73"/>
      <c r="B440" s="29"/>
      <c r="C440" s="26"/>
      <c r="D440" s="30"/>
      <c r="E440" s="32"/>
      <c r="F440" s="28"/>
      <c r="G440" s="28"/>
      <c r="H440" s="23">
        <v>1.5</v>
      </c>
      <c r="I440" s="23"/>
      <c r="J440" s="64">
        <v>1.75</v>
      </c>
      <c r="K440" s="23">
        <v>1.75</v>
      </c>
      <c r="L440" s="23">
        <v>1</v>
      </c>
      <c r="M440" s="23">
        <v>1</v>
      </c>
      <c r="N440" s="18">
        <v>1.75</v>
      </c>
      <c r="O440" s="23">
        <v>1</v>
      </c>
      <c r="P440" s="23"/>
      <c r="Q440" s="64">
        <v>1.75</v>
      </c>
      <c r="R440" s="23">
        <v>1.75</v>
      </c>
      <c r="S440" s="23">
        <v>1.75</v>
      </c>
      <c r="T440" s="23">
        <v>1.75</v>
      </c>
      <c r="U440" s="70"/>
      <c r="V440" s="23">
        <v>1.75</v>
      </c>
      <c r="W440" s="65"/>
      <c r="X440" s="64">
        <v>1.75</v>
      </c>
      <c r="Y440" s="23">
        <v>1.75</v>
      </c>
      <c r="Z440" s="23">
        <v>1.75</v>
      </c>
      <c r="AA440" s="23">
        <v>1.75</v>
      </c>
      <c r="AB440" s="18">
        <v>1.75</v>
      </c>
      <c r="AC440" s="23">
        <v>1.75</v>
      </c>
      <c r="AD440" s="23"/>
      <c r="AE440" s="64">
        <v>1.75</v>
      </c>
      <c r="AF440" s="23">
        <v>1.75</v>
      </c>
      <c r="AG440" s="23">
        <v>1.75</v>
      </c>
      <c r="AH440" s="23">
        <v>1.75</v>
      </c>
      <c r="AI440" s="18">
        <v>1.75</v>
      </c>
      <c r="AJ440" s="65">
        <v>1.75</v>
      </c>
      <c r="AK440" s="65"/>
      <c r="AL440" s="65"/>
      <c r="AM440" s="16">
        <f t="shared" si="6"/>
        <v>39.5</v>
      </c>
      <c r="AN440" s="33">
        <v>0</v>
      </c>
      <c r="AO440" s="14">
        <v>0</v>
      </c>
      <c r="AP440" s="58"/>
      <c r="AQ440" s="57"/>
      <c r="AR440" s="58"/>
      <c r="AS440" s="58"/>
    </row>
    <row r="441" spans="1:45" ht="15.75">
      <c r="A441" s="72">
        <v>219</v>
      </c>
      <c r="B441" s="21" t="s">
        <v>689</v>
      </c>
      <c r="C441" s="21" t="s">
        <v>36</v>
      </c>
      <c r="D441" s="21" t="s">
        <v>37</v>
      </c>
      <c r="E441" s="32">
        <v>44056</v>
      </c>
      <c r="F441" s="21" t="s">
        <v>699</v>
      </c>
      <c r="G441" s="22" t="s">
        <v>709</v>
      </c>
      <c r="H441" s="23">
        <v>0.25</v>
      </c>
      <c r="I441" s="23">
        <v>0.25</v>
      </c>
      <c r="J441" s="64"/>
      <c r="K441" s="23">
        <v>0.25</v>
      </c>
      <c r="L441" s="23"/>
      <c r="M441" s="23">
        <v>0.25</v>
      </c>
      <c r="N441" s="18">
        <v>0.25</v>
      </c>
      <c r="O441" s="23">
        <v>0.25</v>
      </c>
      <c r="P441" s="23">
        <v>0.25</v>
      </c>
      <c r="Q441" s="64">
        <v>0.25</v>
      </c>
      <c r="R441" s="23">
        <v>0.25</v>
      </c>
      <c r="S441" s="23"/>
      <c r="T441" s="23">
        <v>0.25</v>
      </c>
      <c r="U441" s="70">
        <v>0.25</v>
      </c>
      <c r="V441" s="23">
        <v>0.25</v>
      </c>
      <c r="W441" s="65">
        <v>0.25</v>
      </c>
      <c r="X441" s="64">
        <v>0.25</v>
      </c>
      <c r="Y441" s="23">
        <v>0.25</v>
      </c>
      <c r="Z441" s="23"/>
      <c r="AA441" s="23">
        <v>0.25</v>
      </c>
      <c r="AB441" s="18">
        <v>0.25</v>
      </c>
      <c r="AC441" s="23">
        <v>0.25</v>
      </c>
      <c r="AD441" s="23"/>
      <c r="AE441" s="64">
        <v>0.25</v>
      </c>
      <c r="AF441" s="23">
        <v>0.25</v>
      </c>
      <c r="AG441" s="23"/>
      <c r="AH441" s="23">
        <v>0.25</v>
      </c>
      <c r="AI441" s="18">
        <v>0.25</v>
      </c>
      <c r="AJ441" s="65">
        <v>0.25</v>
      </c>
      <c r="AK441" s="65"/>
      <c r="AL441" s="65"/>
      <c r="AM441" s="13">
        <f t="shared" si="6"/>
        <v>5.75</v>
      </c>
      <c r="AN441" s="33">
        <v>0</v>
      </c>
      <c r="AO441" s="14">
        <v>0</v>
      </c>
      <c r="AP441" s="60"/>
      <c r="AQ441" s="60"/>
      <c r="AR441" s="60"/>
      <c r="AS441" s="58"/>
    </row>
    <row r="442" spans="1:45" ht="15.75">
      <c r="A442" s="73"/>
      <c r="B442" s="29"/>
      <c r="C442" s="26"/>
      <c r="D442" s="30"/>
      <c r="E442" s="32"/>
      <c r="F442" s="28"/>
      <c r="G442" s="28"/>
      <c r="H442" s="23">
        <v>1.75</v>
      </c>
      <c r="I442" s="23">
        <v>1.75</v>
      </c>
      <c r="J442" s="64"/>
      <c r="K442" s="23">
        <v>1.75</v>
      </c>
      <c r="L442" s="23"/>
      <c r="M442" s="23">
        <v>1.75</v>
      </c>
      <c r="N442" s="18">
        <v>1.75</v>
      </c>
      <c r="O442" s="23">
        <v>1.75</v>
      </c>
      <c r="P442" s="23">
        <v>1.75</v>
      </c>
      <c r="Q442" s="64">
        <v>1.75</v>
      </c>
      <c r="R442" s="23">
        <v>1.75</v>
      </c>
      <c r="S442" s="23"/>
      <c r="T442" s="23">
        <v>1.75</v>
      </c>
      <c r="U442" s="70">
        <v>1.75</v>
      </c>
      <c r="V442" s="23">
        <v>1.75</v>
      </c>
      <c r="W442" s="65">
        <v>1.75</v>
      </c>
      <c r="X442" s="64">
        <v>1.75</v>
      </c>
      <c r="Y442" s="23">
        <v>1.75</v>
      </c>
      <c r="Z442" s="23"/>
      <c r="AA442" s="23">
        <v>1.75</v>
      </c>
      <c r="AB442" s="18">
        <v>1.75</v>
      </c>
      <c r="AC442" s="23">
        <v>1.75</v>
      </c>
      <c r="AD442" s="23"/>
      <c r="AE442" s="64">
        <v>1.75</v>
      </c>
      <c r="AF442" s="23">
        <v>1.75</v>
      </c>
      <c r="AG442" s="23"/>
      <c r="AH442" s="23">
        <v>1.75</v>
      </c>
      <c r="AI442" s="18">
        <v>1.75</v>
      </c>
      <c r="AJ442" s="65">
        <v>1.75</v>
      </c>
      <c r="AK442" s="65"/>
      <c r="AL442" s="65"/>
      <c r="AM442" s="16">
        <f t="shared" si="6"/>
        <v>40.25</v>
      </c>
      <c r="AN442" s="33">
        <v>0</v>
      </c>
      <c r="AO442" s="14">
        <v>0</v>
      </c>
      <c r="AP442" s="58"/>
      <c r="AQ442" s="57"/>
      <c r="AR442" s="58"/>
      <c r="AS442" s="58"/>
    </row>
    <row r="443" spans="1:45" ht="15.75">
      <c r="A443" s="72">
        <v>220</v>
      </c>
      <c r="B443" s="40" t="s">
        <v>690</v>
      </c>
      <c r="C443" s="21" t="s">
        <v>36</v>
      </c>
      <c r="D443" s="21" t="s">
        <v>37</v>
      </c>
      <c r="E443" s="32">
        <v>44056</v>
      </c>
      <c r="F443" s="21" t="s">
        <v>700</v>
      </c>
      <c r="G443" s="22" t="s">
        <v>710</v>
      </c>
      <c r="H443" s="23">
        <v>1.5</v>
      </c>
      <c r="I443" s="23">
        <v>2</v>
      </c>
      <c r="J443" s="64">
        <v>2</v>
      </c>
      <c r="K443" s="23">
        <v>2</v>
      </c>
      <c r="L443" s="23">
        <v>2</v>
      </c>
      <c r="M443" s="23"/>
      <c r="N443" s="18">
        <v>2</v>
      </c>
      <c r="O443" s="23">
        <v>2</v>
      </c>
      <c r="P443" s="23">
        <v>2</v>
      </c>
      <c r="Q443" s="64">
        <v>2</v>
      </c>
      <c r="R443" s="23">
        <v>2</v>
      </c>
      <c r="S443" s="23">
        <v>2</v>
      </c>
      <c r="T443" s="23"/>
      <c r="U443" s="70">
        <v>0.75</v>
      </c>
      <c r="V443" s="23">
        <v>2</v>
      </c>
      <c r="W443" s="65">
        <v>2</v>
      </c>
      <c r="X443" s="64">
        <v>2</v>
      </c>
      <c r="Y443" s="23">
        <v>2</v>
      </c>
      <c r="Z443" s="23">
        <v>2</v>
      </c>
      <c r="AA443" s="23"/>
      <c r="AB443" s="18">
        <v>2</v>
      </c>
      <c r="AC443" s="23">
        <v>2</v>
      </c>
      <c r="AD443" s="23">
        <v>2</v>
      </c>
      <c r="AE443" s="64">
        <v>2</v>
      </c>
      <c r="AF443" s="23">
        <v>2</v>
      </c>
      <c r="AG443" s="23"/>
      <c r="AH443" s="23"/>
      <c r="AI443" s="18">
        <v>2</v>
      </c>
      <c r="AJ443" s="65">
        <v>2</v>
      </c>
      <c r="AK443" s="65"/>
      <c r="AL443" s="65"/>
      <c r="AM443" s="13">
        <f t="shared" si="6"/>
        <v>46.25</v>
      </c>
      <c r="AN443" s="33">
        <v>0</v>
      </c>
      <c r="AO443" s="14">
        <v>0</v>
      </c>
      <c r="AP443" s="60"/>
      <c r="AQ443" s="60"/>
      <c r="AR443" s="60"/>
      <c r="AS443" s="58"/>
    </row>
    <row r="444" spans="1:45" ht="15.75">
      <c r="A444" s="73"/>
      <c r="B444" s="63"/>
      <c r="C444" s="26"/>
      <c r="D444" s="30"/>
      <c r="E444" s="32"/>
      <c r="F444" s="28"/>
      <c r="G444" s="28"/>
      <c r="H444" s="23"/>
      <c r="I444" s="23"/>
      <c r="J444" s="64"/>
      <c r="K444" s="23"/>
      <c r="L444" s="23"/>
      <c r="M444" s="23"/>
      <c r="N444" s="18"/>
      <c r="O444" s="23"/>
      <c r="P444" s="23"/>
      <c r="Q444" s="64"/>
      <c r="R444" s="23"/>
      <c r="S444" s="23"/>
      <c r="T444" s="23"/>
      <c r="U444" s="70"/>
      <c r="V444" s="23"/>
      <c r="W444" s="65"/>
      <c r="X444" s="64"/>
      <c r="Y444" s="23"/>
      <c r="Z444" s="23"/>
      <c r="AA444" s="23"/>
      <c r="AB444" s="18"/>
      <c r="AC444" s="23"/>
      <c r="AD444" s="23"/>
      <c r="AE444" s="64"/>
      <c r="AF444" s="23"/>
      <c r="AG444" s="23"/>
      <c r="AH444" s="23"/>
      <c r="AI444" s="18"/>
      <c r="AJ444" s="65"/>
      <c r="AK444" s="65"/>
      <c r="AL444" s="65"/>
      <c r="AM444" s="16">
        <f t="shared" si="6"/>
        <v>0</v>
      </c>
      <c r="AN444" s="33">
        <v>0</v>
      </c>
      <c r="AO444" s="14">
        <v>0</v>
      </c>
      <c r="AP444" s="58"/>
      <c r="AQ444" s="57"/>
      <c r="AR444" s="58"/>
      <c r="AS444" s="58"/>
    </row>
    <row r="445" spans="1:45" ht="15.75">
      <c r="A445" s="72">
        <v>221</v>
      </c>
      <c r="B445" s="40" t="s">
        <v>691</v>
      </c>
      <c r="C445" s="21" t="s">
        <v>36</v>
      </c>
      <c r="D445" s="21" t="s">
        <v>37</v>
      </c>
      <c r="E445" s="32">
        <v>44056</v>
      </c>
      <c r="F445" s="21" t="s">
        <v>701</v>
      </c>
      <c r="G445" s="22" t="s">
        <v>711</v>
      </c>
      <c r="H445" s="23">
        <v>1.5</v>
      </c>
      <c r="I445" s="23">
        <v>2</v>
      </c>
      <c r="J445" s="64"/>
      <c r="K445" s="23">
        <v>2</v>
      </c>
      <c r="L445" s="23">
        <v>2</v>
      </c>
      <c r="M445" s="23">
        <v>2</v>
      </c>
      <c r="N445" s="18">
        <v>2</v>
      </c>
      <c r="O445" s="23">
        <v>2</v>
      </c>
      <c r="P445" s="23">
        <v>2</v>
      </c>
      <c r="Q445" s="64"/>
      <c r="R445" s="23">
        <v>2</v>
      </c>
      <c r="S445" s="23">
        <v>2</v>
      </c>
      <c r="T445" s="23">
        <v>2</v>
      </c>
      <c r="U445" s="70">
        <v>2</v>
      </c>
      <c r="V445" s="23">
        <v>2</v>
      </c>
      <c r="W445" s="65">
        <v>2</v>
      </c>
      <c r="X445" s="64"/>
      <c r="Y445" s="23">
        <v>2</v>
      </c>
      <c r="Z445" s="23">
        <v>2</v>
      </c>
      <c r="AA445" s="23">
        <v>2</v>
      </c>
      <c r="AB445" s="18">
        <v>2</v>
      </c>
      <c r="AC445" s="23">
        <v>2</v>
      </c>
      <c r="AD445" s="23"/>
      <c r="AE445" s="64"/>
      <c r="AF445" s="23">
        <v>1.5</v>
      </c>
      <c r="AG445" s="23">
        <v>1.5</v>
      </c>
      <c r="AH445" s="23">
        <v>0.75</v>
      </c>
      <c r="AI445" s="18">
        <v>1.5</v>
      </c>
      <c r="AJ445" s="65">
        <v>1</v>
      </c>
      <c r="AK445" s="65"/>
      <c r="AL445" s="65"/>
      <c r="AM445" s="13">
        <f t="shared" si="6"/>
        <v>43.75</v>
      </c>
      <c r="AN445" s="33">
        <v>0</v>
      </c>
      <c r="AO445" s="14">
        <v>0</v>
      </c>
      <c r="AP445" s="60"/>
      <c r="AQ445" s="60"/>
      <c r="AR445" s="60"/>
      <c r="AS445" s="58"/>
    </row>
    <row r="446" spans="1:45" ht="15.75">
      <c r="A446" s="73"/>
      <c r="B446" s="63"/>
      <c r="C446" s="26"/>
      <c r="D446" s="30"/>
      <c r="E446" s="32"/>
      <c r="F446" s="28"/>
      <c r="G446" s="28"/>
      <c r="H446" s="23"/>
      <c r="I446" s="23"/>
      <c r="J446" s="64"/>
      <c r="K446" s="23"/>
      <c r="L446" s="23"/>
      <c r="M446" s="23"/>
      <c r="N446" s="18"/>
      <c r="O446" s="23"/>
      <c r="P446" s="23"/>
      <c r="Q446" s="64"/>
      <c r="R446" s="23"/>
      <c r="S446" s="23"/>
      <c r="T446" s="23"/>
      <c r="U446" s="70"/>
      <c r="V446" s="23"/>
      <c r="W446" s="65"/>
      <c r="X446" s="64"/>
      <c r="Y446" s="23"/>
      <c r="Z446" s="23"/>
      <c r="AA446" s="23"/>
      <c r="AB446" s="18"/>
      <c r="AC446" s="23"/>
      <c r="AD446" s="23"/>
      <c r="AE446" s="64"/>
      <c r="AF446" s="23"/>
      <c r="AG446" s="23"/>
      <c r="AH446" s="23"/>
      <c r="AI446" s="18"/>
      <c r="AJ446" s="65"/>
      <c r="AK446" s="65"/>
      <c r="AL446" s="65"/>
      <c r="AM446" s="16">
        <f t="shared" si="6"/>
        <v>0</v>
      </c>
      <c r="AN446" s="33">
        <v>0</v>
      </c>
      <c r="AO446" s="14">
        <v>0</v>
      </c>
      <c r="AP446" s="58"/>
      <c r="AQ446" s="57"/>
      <c r="AR446" s="58"/>
      <c r="AS446" s="58"/>
    </row>
    <row r="447" spans="1:45" ht="15.75">
      <c r="A447" s="72">
        <v>222</v>
      </c>
      <c r="B447" s="40" t="s">
        <v>692</v>
      </c>
      <c r="C447" s="21" t="s">
        <v>36</v>
      </c>
      <c r="D447" s="21" t="s">
        <v>37</v>
      </c>
      <c r="E447" s="32">
        <v>44056</v>
      </c>
      <c r="F447" s="21" t="s">
        <v>702</v>
      </c>
      <c r="G447" s="22" t="s">
        <v>712</v>
      </c>
      <c r="H447" s="23"/>
      <c r="I447" s="23"/>
      <c r="J447" s="64">
        <v>0.25</v>
      </c>
      <c r="K447" s="23">
        <v>0.25</v>
      </c>
      <c r="L447" s="23">
        <v>0.25</v>
      </c>
      <c r="M447" s="23">
        <v>0.25</v>
      </c>
      <c r="N447" s="18">
        <v>0.25</v>
      </c>
      <c r="O447" s="23">
        <v>0.25</v>
      </c>
      <c r="P447" s="23">
        <v>0.25</v>
      </c>
      <c r="Q447" s="64">
        <v>0.25</v>
      </c>
      <c r="R447" s="23">
        <v>0.25</v>
      </c>
      <c r="S447" s="23">
        <v>0.25</v>
      </c>
      <c r="T447" s="23">
        <v>0.25</v>
      </c>
      <c r="U447" s="70">
        <v>0.25</v>
      </c>
      <c r="V447" s="23"/>
      <c r="W447" s="65">
        <v>0.25</v>
      </c>
      <c r="X447" s="64"/>
      <c r="Y447" s="23">
        <v>0.25</v>
      </c>
      <c r="Z447" s="23">
        <v>0.25</v>
      </c>
      <c r="AA447" s="23">
        <v>0.25</v>
      </c>
      <c r="AB447" s="18">
        <v>0.25</v>
      </c>
      <c r="AC447" s="23"/>
      <c r="AD447" s="23"/>
      <c r="AE447" s="64">
        <v>0.25</v>
      </c>
      <c r="AF447" s="23">
        <v>0.25</v>
      </c>
      <c r="AG447" s="23">
        <v>0.25</v>
      </c>
      <c r="AH447" s="23">
        <v>0.25</v>
      </c>
      <c r="AI447" s="18"/>
      <c r="AJ447" s="65"/>
      <c r="AK447" s="65"/>
      <c r="AL447" s="65"/>
      <c r="AM447" s="13">
        <f t="shared" si="6"/>
        <v>5.25</v>
      </c>
      <c r="AN447" s="33">
        <v>0</v>
      </c>
      <c r="AO447" s="14">
        <v>0</v>
      </c>
      <c r="AP447" s="60"/>
      <c r="AQ447" s="60"/>
      <c r="AR447" s="60"/>
      <c r="AS447" s="58"/>
    </row>
    <row r="448" spans="1:45" ht="15.75">
      <c r="A448" s="73"/>
      <c r="B448" s="63"/>
      <c r="C448" s="26"/>
      <c r="D448" s="30"/>
      <c r="E448" s="32"/>
      <c r="F448" s="28"/>
      <c r="G448" s="28"/>
      <c r="H448" s="23">
        <v>1.5</v>
      </c>
      <c r="I448" s="23"/>
      <c r="J448" s="64">
        <v>1.75</v>
      </c>
      <c r="K448" s="23">
        <v>1.75</v>
      </c>
      <c r="L448" s="23">
        <v>1.75</v>
      </c>
      <c r="M448" s="23">
        <v>1.75</v>
      </c>
      <c r="N448" s="18">
        <v>1.75</v>
      </c>
      <c r="O448" s="23">
        <v>1.75</v>
      </c>
      <c r="P448" s="23">
        <v>1.75</v>
      </c>
      <c r="Q448" s="64">
        <v>1.75</v>
      </c>
      <c r="R448" s="23">
        <v>1.75</v>
      </c>
      <c r="S448" s="23">
        <v>1.75</v>
      </c>
      <c r="T448" s="23">
        <v>1.75</v>
      </c>
      <c r="U448" s="70">
        <v>1.75</v>
      </c>
      <c r="V448" s="23"/>
      <c r="W448" s="65">
        <v>1.75</v>
      </c>
      <c r="X448" s="64"/>
      <c r="Y448" s="23">
        <v>1.75</v>
      </c>
      <c r="Z448" s="23">
        <v>1.75</v>
      </c>
      <c r="AA448" s="23">
        <v>1.75</v>
      </c>
      <c r="AB448" s="18">
        <v>1.75</v>
      </c>
      <c r="AC448" s="23"/>
      <c r="AD448" s="23">
        <v>1.5</v>
      </c>
      <c r="AE448" s="64">
        <v>1.75</v>
      </c>
      <c r="AF448" s="23">
        <v>1.75</v>
      </c>
      <c r="AG448" s="23">
        <v>1.75</v>
      </c>
      <c r="AH448" s="23">
        <v>1.75</v>
      </c>
      <c r="AI448" s="18">
        <v>1.5</v>
      </c>
      <c r="AJ448" s="65"/>
      <c r="AK448" s="65"/>
      <c r="AL448" s="65"/>
      <c r="AM448" s="16">
        <f t="shared" si="6"/>
        <v>41.25</v>
      </c>
      <c r="AN448" s="33">
        <v>0</v>
      </c>
      <c r="AO448" s="14">
        <v>0</v>
      </c>
      <c r="AP448" s="58"/>
      <c r="AQ448" s="57"/>
      <c r="AR448" s="58"/>
      <c r="AS448" s="58"/>
    </row>
    <row r="449" spans="1:45" ht="15.75">
      <c r="A449" s="72">
        <v>223</v>
      </c>
      <c r="B449" s="40" t="s">
        <v>693</v>
      </c>
      <c r="C449" s="21" t="s">
        <v>36</v>
      </c>
      <c r="D449" s="21" t="s">
        <v>37</v>
      </c>
      <c r="E449" s="32">
        <v>44056</v>
      </c>
      <c r="F449" s="21" t="s">
        <v>703</v>
      </c>
      <c r="G449" s="22" t="s">
        <v>713</v>
      </c>
      <c r="H449" s="23"/>
      <c r="I449" s="23">
        <v>2</v>
      </c>
      <c r="J449" s="64">
        <v>2</v>
      </c>
      <c r="K449" s="23">
        <v>2</v>
      </c>
      <c r="L449" s="23">
        <v>2</v>
      </c>
      <c r="M449" s="23">
        <v>2</v>
      </c>
      <c r="N449" s="18">
        <v>2</v>
      </c>
      <c r="O449" s="23">
        <v>2</v>
      </c>
      <c r="P449" s="23">
        <v>2</v>
      </c>
      <c r="Q449" s="64">
        <v>2</v>
      </c>
      <c r="R449" s="23">
        <v>2</v>
      </c>
      <c r="S449" s="23">
        <v>2</v>
      </c>
      <c r="T449" s="23">
        <v>2</v>
      </c>
      <c r="U449" s="70">
        <v>1</v>
      </c>
      <c r="V449" s="23"/>
      <c r="W449" s="65">
        <v>2</v>
      </c>
      <c r="X449" s="64">
        <v>2</v>
      </c>
      <c r="Y449" s="23">
        <v>2</v>
      </c>
      <c r="Z449" s="23">
        <v>2</v>
      </c>
      <c r="AA449" s="23">
        <v>2</v>
      </c>
      <c r="AB449" s="18">
        <v>2</v>
      </c>
      <c r="AC449" s="23"/>
      <c r="AD449" s="23">
        <v>2</v>
      </c>
      <c r="AE449" s="64">
        <v>2</v>
      </c>
      <c r="AF449" s="23">
        <v>1</v>
      </c>
      <c r="AG449" s="23">
        <v>2</v>
      </c>
      <c r="AH449" s="23">
        <v>2</v>
      </c>
      <c r="AI449" s="18">
        <v>2</v>
      </c>
      <c r="AJ449" s="65"/>
      <c r="AK449" s="65"/>
      <c r="AL449" s="65"/>
      <c r="AM449" s="13">
        <f t="shared" si="6"/>
        <v>48</v>
      </c>
      <c r="AN449" s="33">
        <v>0</v>
      </c>
      <c r="AO449" s="14">
        <v>0</v>
      </c>
      <c r="AP449" s="60"/>
      <c r="AQ449" s="60"/>
      <c r="AR449" s="60"/>
      <c r="AS449" s="58"/>
    </row>
    <row r="450" spans="1:45" ht="15.75">
      <c r="A450" s="73"/>
      <c r="B450" s="63"/>
      <c r="C450" s="26"/>
      <c r="D450" s="30"/>
      <c r="E450" s="32"/>
      <c r="F450" s="28"/>
      <c r="G450" s="28"/>
      <c r="H450" s="23"/>
      <c r="I450" s="23"/>
      <c r="J450" s="64"/>
      <c r="K450" s="23"/>
      <c r="L450" s="23"/>
      <c r="M450" s="23"/>
      <c r="N450" s="18"/>
      <c r="O450" s="23"/>
      <c r="P450" s="23"/>
      <c r="Q450" s="64"/>
      <c r="R450" s="23"/>
      <c r="S450" s="23"/>
      <c r="T450" s="23"/>
      <c r="U450" s="70"/>
      <c r="V450" s="23"/>
      <c r="W450" s="65"/>
      <c r="X450" s="64"/>
      <c r="Y450" s="23"/>
      <c r="Z450" s="23"/>
      <c r="AA450" s="23"/>
      <c r="AB450" s="18"/>
      <c r="AC450" s="23"/>
      <c r="AD450" s="23"/>
      <c r="AE450" s="64"/>
      <c r="AF450" s="23"/>
      <c r="AG450" s="23"/>
      <c r="AH450" s="23"/>
      <c r="AI450" s="18"/>
      <c r="AJ450" s="65"/>
      <c r="AK450" s="65"/>
      <c r="AL450" s="65"/>
      <c r="AM450" s="16">
        <f t="shared" si="6"/>
        <v>0</v>
      </c>
      <c r="AN450" s="33">
        <v>0</v>
      </c>
      <c r="AO450" s="14">
        <v>0</v>
      </c>
      <c r="AP450" s="58"/>
      <c r="AQ450" s="57"/>
      <c r="AR450" s="58"/>
      <c r="AS450" s="58"/>
    </row>
    <row r="451" spans="1:45" ht="15.75">
      <c r="A451" s="72">
        <v>224</v>
      </c>
      <c r="B451" s="40" t="s">
        <v>732</v>
      </c>
      <c r="C451" s="21" t="s">
        <v>36</v>
      </c>
      <c r="D451" s="21" t="s">
        <v>37</v>
      </c>
      <c r="E451" s="32">
        <v>44061</v>
      </c>
      <c r="F451" s="21" t="s">
        <v>715</v>
      </c>
      <c r="G451" s="22" t="s">
        <v>749</v>
      </c>
      <c r="H451" s="23">
        <v>1.5</v>
      </c>
      <c r="I451" s="23">
        <v>2</v>
      </c>
      <c r="J451" s="64">
        <v>2</v>
      </c>
      <c r="K451" s="23"/>
      <c r="L451" s="23"/>
      <c r="M451" s="23">
        <v>2</v>
      </c>
      <c r="N451" s="18">
        <v>2</v>
      </c>
      <c r="O451" s="23">
        <v>2</v>
      </c>
      <c r="P451" s="23"/>
      <c r="Q451" s="64">
        <v>2</v>
      </c>
      <c r="R451" s="23"/>
      <c r="S451" s="23">
        <v>1</v>
      </c>
      <c r="T451" s="23">
        <v>2</v>
      </c>
      <c r="U451" s="70"/>
      <c r="V451" s="23"/>
      <c r="W451" s="65">
        <v>2</v>
      </c>
      <c r="X451" s="64">
        <v>2</v>
      </c>
      <c r="Y451" s="23"/>
      <c r="Z451" s="23">
        <v>2</v>
      </c>
      <c r="AA451" s="23"/>
      <c r="AB451" s="18">
        <v>2</v>
      </c>
      <c r="AC451" s="23">
        <v>0.5</v>
      </c>
      <c r="AD451" s="23">
        <v>2</v>
      </c>
      <c r="AE451" s="64">
        <v>2</v>
      </c>
      <c r="AF451" s="23"/>
      <c r="AG451" s="23">
        <v>1</v>
      </c>
      <c r="AH451" s="23"/>
      <c r="AI451" s="18"/>
      <c r="AJ451" s="65">
        <v>2</v>
      </c>
      <c r="AK451" s="65"/>
      <c r="AL451" s="65"/>
      <c r="AM451" s="13">
        <f t="shared" ref="AM451:AM514" si="7">+SUM(H451:AL451)-AN451-AO451</f>
        <v>32</v>
      </c>
      <c r="AN451" s="33">
        <v>0</v>
      </c>
      <c r="AO451" s="14">
        <v>0</v>
      </c>
      <c r="AP451" s="60"/>
      <c r="AQ451" s="60"/>
      <c r="AR451" s="60"/>
      <c r="AS451" s="58"/>
    </row>
    <row r="452" spans="1:45" ht="15.75">
      <c r="A452" s="73"/>
      <c r="B452" s="63"/>
      <c r="C452" s="26"/>
      <c r="D452" s="30"/>
      <c r="E452" s="32"/>
      <c r="F452" s="28"/>
      <c r="G452" s="28"/>
      <c r="H452" s="23"/>
      <c r="I452" s="23"/>
      <c r="J452" s="64"/>
      <c r="K452" s="23"/>
      <c r="L452" s="23"/>
      <c r="M452" s="23"/>
      <c r="N452" s="18"/>
      <c r="O452" s="23"/>
      <c r="P452" s="23"/>
      <c r="Q452" s="64"/>
      <c r="R452" s="23"/>
      <c r="S452" s="23"/>
      <c r="T452" s="23"/>
      <c r="U452" s="70"/>
      <c r="V452" s="23"/>
      <c r="W452" s="65"/>
      <c r="X452" s="64"/>
      <c r="Y452" s="23"/>
      <c r="Z452" s="23"/>
      <c r="AA452" s="23"/>
      <c r="AB452" s="18"/>
      <c r="AC452" s="23"/>
      <c r="AD452" s="23"/>
      <c r="AE452" s="64"/>
      <c r="AF452" s="23"/>
      <c r="AG452" s="23"/>
      <c r="AH452" s="23"/>
      <c r="AI452" s="18"/>
      <c r="AJ452" s="65"/>
      <c r="AK452" s="65"/>
      <c r="AL452" s="65"/>
      <c r="AM452" s="16">
        <f t="shared" si="7"/>
        <v>0</v>
      </c>
      <c r="AN452" s="33">
        <v>0</v>
      </c>
      <c r="AO452" s="14">
        <v>0</v>
      </c>
      <c r="AP452" s="58"/>
      <c r="AQ452" s="57"/>
      <c r="AR452" s="58"/>
      <c r="AS452" s="58"/>
    </row>
    <row r="453" spans="1:45" ht="15.75">
      <c r="A453" s="72">
        <v>225</v>
      </c>
      <c r="B453" s="40" t="s">
        <v>733</v>
      </c>
      <c r="C453" s="21" t="s">
        <v>36</v>
      </c>
      <c r="D453" s="21" t="s">
        <v>37</v>
      </c>
      <c r="E453" s="32">
        <v>44061</v>
      </c>
      <c r="F453" s="21" t="s">
        <v>716</v>
      </c>
      <c r="G453" s="22" t="s">
        <v>750</v>
      </c>
      <c r="H453" s="23"/>
      <c r="I453" s="23">
        <v>0.25</v>
      </c>
      <c r="J453" s="64">
        <v>0.25</v>
      </c>
      <c r="K453" s="23">
        <v>0.25</v>
      </c>
      <c r="L453" s="23">
        <v>0.25</v>
      </c>
      <c r="M453" s="23">
        <v>0.25</v>
      </c>
      <c r="N453" s="18"/>
      <c r="O453" s="23">
        <v>0.25</v>
      </c>
      <c r="P453" s="23">
        <v>0.25</v>
      </c>
      <c r="Q453" s="64">
        <v>0.25</v>
      </c>
      <c r="R453" s="23">
        <v>0.25</v>
      </c>
      <c r="S453" s="23">
        <v>0.25</v>
      </c>
      <c r="T453" s="23">
        <v>0.25</v>
      </c>
      <c r="U453" s="70"/>
      <c r="V453" s="23">
        <v>0.25</v>
      </c>
      <c r="W453" s="65"/>
      <c r="X453" s="64">
        <v>0.25</v>
      </c>
      <c r="Y453" s="23">
        <v>0.25</v>
      </c>
      <c r="Z453" s="23">
        <v>0.25</v>
      </c>
      <c r="AA453" s="23">
        <v>0.2</v>
      </c>
      <c r="AB453" s="18"/>
      <c r="AC453" s="23">
        <v>0.25</v>
      </c>
      <c r="AD453" s="23">
        <v>0.25</v>
      </c>
      <c r="AE453" s="64">
        <v>0.25</v>
      </c>
      <c r="AF453" s="23">
        <v>0.25</v>
      </c>
      <c r="AG453" s="23">
        <v>0.25</v>
      </c>
      <c r="AH453" s="23">
        <v>0.25</v>
      </c>
      <c r="AI453" s="18"/>
      <c r="AJ453" s="65">
        <v>0.25</v>
      </c>
      <c r="AK453" s="65"/>
      <c r="AL453" s="65"/>
      <c r="AM453" s="13">
        <f t="shared" si="7"/>
        <v>5.7</v>
      </c>
      <c r="AN453" s="33">
        <v>0</v>
      </c>
      <c r="AO453" s="14">
        <v>0</v>
      </c>
      <c r="AP453" s="60"/>
      <c r="AQ453" s="60"/>
      <c r="AR453" s="60"/>
      <c r="AS453" s="58"/>
    </row>
    <row r="454" spans="1:45" ht="15.75">
      <c r="A454" s="73"/>
      <c r="B454" s="63"/>
      <c r="C454" s="26"/>
      <c r="D454" s="30"/>
      <c r="E454" s="32"/>
      <c r="F454" s="28"/>
      <c r="G454" s="28"/>
      <c r="H454" s="23"/>
      <c r="I454" s="23">
        <v>1.75</v>
      </c>
      <c r="J454" s="64">
        <v>1.75</v>
      </c>
      <c r="K454" s="23">
        <v>1.75</v>
      </c>
      <c r="L454" s="23">
        <v>1.75</v>
      </c>
      <c r="M454" s="23">
        <v>1.75</v>
      </c>
      <c r="N454" s="18"/>
      <c r="O454" s="23">
        <v>1.75</v>
      </c>
      <c r="P454" s="23">
        <v>1.75</v>
      </c>
      <c r="Q454" s="64">
        <v>1.75</v>
      </c>
      <c r="R454" s="23">
        <v>1.75</v>
      </c>
      <c r="S454" s="23">
        <v>1.75</v>
      </c>
      <c r="T454" s="23">
        <v>1.75</v>
      </c>
      <c r="U454" s="70"/>
      <c r="V454" s="23">
        <v>1.75</v>
      </c>
      <c r="W454" s="65"/>
      <c r="X454" s="64">
        <v>1.75</v>
      </c>
      <c r="Y454" s="23">
        <v>1.75</v>
      </c>
      <c r="Z454" s="23">
        <v>1.75</v>
      </c>
      <c r="AA454" s="23">
        <v>51.75</v>
      </c>
      <c r="AB454" s="18"/>
      <c r="AC454" s="23">
        <v>1.75</v>
      </c>
      <c r="AD454" s="23">
        <v>1.75</v>
      </c>
      <c r="AE454" s="64">
        <v>1.75</v>
      </c>
      <c r="AF454" s="23">
        <v>1.75</v>
      </c>
      <c r="AG454" s="23">
        <v>1.75</v>
      </c>
      <c r="AH454" s="23">
        <v>1.75</v>
      </c>
      <c r="AI454" s="18"/>
      <c r="AJ454" s="65">
        <v>1.75</v>
      </c>
      <c r="AK454" s="65"/>
      <c r="AL454" s="65"/>
      <c r="AM454" s="16">
        <f t="shared" si="7"/>
        <v>90.25</v>
      </c>
      <c r="AN454" s="33">
        <v>0</v>
      </c>
      <c r="AO454" s="14">
        <v>0</v>
      </c>
      <c r="AP454" s="58"/>
      <c r="AQ454" s="57"/>
      <c r="AR454" s="58"/>
      <c r="AS454" s="58"/>
    </row>
    <row r="455" spans="1:45" ht="15.75">
      <c r="A455" s="72">
        <v>226</v>
      </c>
      <c r="B455" s="40" t="s">
        <v>734</v>
      </c>
      <c r="C455" s="21" t="s">
        <v>36</v>
      </c>
      <c r="D455" s="21" t="s">
        <v>37</v>
      </c>
      <c r="E455" s="32">
        <v>44061</v>
      </c>
      <c r="F455" s="21" t="s">
        <v>717</v>
      </c>
      <c r="G455" s="22" t="s">
        <v>751</v>
      </c>
      <c r="H455" s="23">
        <v>0.25</v>
      </c>
      <c r="I455" s="23">
        <v>0.25</v>
      </c>
      <c r="J455" s="64"/>
      <c r="K455" s="23"/>
      <c r="L455" s="23">
        <v>0.25</v>
      </c>
      <c r="M455" s="23"/>
      <c r="N455" s="18"/>
      <c r="O455" s="23"/>
      <c r="P455" s="23">
        <v>0.25</v>
      </c>
      <c r="Q455" s="64">
        <v>0.25</v>
      </c>
      <c r="R455" s="23">
        <v>0.25</v>
      </c>
      <c r="S455" s="23"/>
      <c r="T455" s="23"/>
      <c r="U455" s="70"/>
      <c r="V455" s="23">
        <v>0.25</v>
      </c>
      <c r="W455" s="65">
        <v>0.25</v>
      </c>
      <c r="X455" s="64">
        <v>0.25</v>
      </c>
      <c r="Y455" s="23">
        <v>0.25</v>
      </c>
      <c r="Z455" s="23">
        <v>0.25</v>
      </c>
      <c r="AA455" s="23"/>
      <c r="AB455" s="18"/>
      <c r="AC455" s="23">
        <v>0.25</v>
      </c>
      <c r="AD455" s="23">
        <v>0.25</v>
      </c>
      <c r="AE455" s="64">
        <v>0.25</v>
      </c>
      <c r="AF455" s="23">
        <v>0.25</v>
      </c>
      <c r="AG455" s="23">
        <v>0.25</v>
      </c>
      <c r="AH455" s="23"/>
      <c r="AI455" s="18">
        <v>0.25</v>
      </c>
      <c r="AJ455" s="65">
        <v>0.25</v>
      </c>
      <c r="AK455" s="65"/>
      <c r="AL455" s="65"/>
      <c r="AM455" s="13">
        <f t="shared" si="7"/>
        <v>4.5</v>
      </c>
      <c r="AN455" s="33">
        <v>0</v>
      </c>
      <c r="AO455" s="14">
        <v>0</v>
      </c>
      <c r="AP455" s="60"/>
      <c r="AQ455" s="60"/>
      <c r="AR455" s="60"/>
      <c r="AS455" s="58"/>
    </row>
    <row r="456" spans="1:45" ht="15.75">
      <c r="A456" s="73"/>
      <c r="B456" s="63"/>
      <c r="C456" s="26"/>
      <c r="D456" s="30"/>
      <c r="E456" s="32"/>
      <c r="F456" s="28"/>
      <c r="G456" s="28"/>
      <c r="H456" s="23">
        <v>1.75</v>
      </c>
      <c r="I456" s="23">
        <v>1.75</v>
      </c>
      <c r="J456" s="64"/>
      <c r="K456" s="23"/>
      <c r="L456" s="23">
        <v>1.75</v>
      </c>
      <c r="M456" s="23"/>
      <c r="N456" s="18">
        <v>1</v>
      </c>
      <c r="O456" s="23"/>
      <c r="P456" s="23">
        <v>1.75</v>
      </c>
      <c r="Q456" s="64">
        <v>1.75</v>
      </c>
      <c r="R456" s="23">
        <v>1.75</v>
      </c>
      <c r="S456" s="23">
        <v>1.5</v>
      </c>
      <c r="T456" s="23"/>
      <c r="U456" s="70"/>
      <c r="V456" s="23">
        <v>1.75</v>
      </c>
      <c r="W456" s="65">
        <v>1.75</v>
      </c>
      <c r="X456" s="64">
        <v>1.75</v>
      </c>
      <c r="Y456" s="23">
        <v>1.75</v>
      </c>
      <c r="Z456" s="23">
        <v>1.75</v>
      </c>
      <c r="AA456" s="23"/>
      <c r="AB456" s="18"/>
      <c r="AC456" s="23">
        <v>1.75</v>
      </c>
      <c r="AD456" s="23">
        <v>1.75</v>
      </c>
      <c r="AE456" s="64">
        <v>1.75</v>
      </c>
      <c r="AF456" s="23">
        <v>1.75</v>
      </c>
      <c r="AG456" s="23">
        <v>1.75</v>
      </c>
      <c r="AH456" s="23"/>
      <c r="AI456" s="18">
        <v>1.75</v>
      </c>
      <c r="AJ456" s="65">
        <v>1.75</v>
      </c>
      <c r="AK456" s="65"/>
      <c r="AL456" s="65"/>
      <c r="AM456" s="16">
        <f t="shared" si="7"/>
        <v>34</v>
      </c>
      <c r="AN456" s="33">
        <v>0</v>
      </c>
      <c r="AO456" s="14">
        <v>0</v>
      </c>
      <c r="AP456" s="58"/>
      <c r="AQ456" s="57"/>
      <c r="AR456" s="58"/>
      <c r="AS456" s="58"/>
    </row>
    <row r="457" spans="1:45" ht="15.75">
      <c r="A457" s="72">
        <v>227</v>
      </c>
      <c r="B457" s="40" t="s">
        <v>735</v>
      </c>
      <c r="C457" s="21" t="s">
        <v>36</v>
      </c>
      <c r="D457" s="21" t="s">
        <v>37</v>
      </c>
      <c r="E457" s="32">
        <v>44061</v>
      </c>
      <c r="F457" s="21" t="s">
        <v>718</v>
      </c>
      <c r="G457" s="22" t="s">
        <v>752</v>
      </c>
      <c r="H457" s="23"/>
      <c r="I457" s="23"/>
      <c r="J457" s="64">
        <v>0.25</v>
      </c>
      <c r="K457" s="23">
        <v>0.25</v>
      </c>
      <c r="L457" s="23">
        <v>0.25</v>
      </c>
      <c r="M457" s="23">
        <v>0.25</v>
      </c>
      <c r="N457" s="18">
        <v>0.25</v>
      </c>
      <c r="O457" s="23">
        <v>0.25</v>
      </c>
      <c r="P457" s="23"/>
      <c r="Q457" s="64">
        <v>0.25</v>
      </c>
      <c r="R457" s="23">
        <v>0.25</v>
      </c>
      <c r="S457" s="23">
        <v>0.25</v>
      </c>
      <c r="T457" s="23">
        <v>0.25</v>
      </c>
      <c r="U457" s="70">
        <v>0.25</v>
      </c>
      <c r="V457" s="23">
        <v>0.25</v>
      </c>
      <c r="W457" s="65"/>
      <c r="X457" s="64">
        <v>0.25</v>
      </c>
      <c r="Y457" s="23">
        <v>0.25</v>
      </c>
      <c r="Z457" s="23">
        <v>0.25</v>
      </c>
      <c r="AA457" s="23">
        <v>0.25</v>
      </c>
      <c r="AB457" s="18">
        <v>0.25</v>
      </c>
      <c r="AC457" s="23">
        <v>0.25</v>
      </c>
      <c r="AD457" s="23"/>
      <c r="AE457" s="64">
        <v>0.25</v>
      </c>
      <c r="AF457" s="23">
        <v>0.25</v>
      </c>
      <c r="AG457" s="23"/>
      <c r="AH457" s="23"/>
      <c r="AI457" s="18"/>
      <c r="AJ457" s="65"/>
      <c r="AK457" s="65"/>
      <c r="AL457" s="65"/>
      <c r="AM457" s="13">
        <f t="shared" si="7"/>
        <v>5</v>
      </c>
      <c r="AN457" s="33">
        <v>0</v>
      </c>
      <c r="AO457" s="14">
        <v>0</v>
      </c>
      <c r="AP457" s="60"/>
      <c r="AQ457" s="60"/>
      <c r="AR457" s="60"/>
      <c r="AS457" s="58"/>
    </row>
    <row r="458" spans="1:45" ht="15.75">
      <c r="A458" s="73"/>
      <c r="B458" s="63"/>
      <c r="C458" s="26"/>
      <c r="D458" s="30"/>
      <c r="E458" s="32"/>
      <c r="F458" s="28"/>
      <c r="G458" s="28"/>
      <c r="H458" s="23">
        <v>1.5</v>
      </c>
      <c r="I458" s="23"/>
      <c r="J458" s="64">
        <v>1.75</v>
      </c>
      <c r="K458" s="23">
        <v>1.75</v>
      </c>
      <c r="L458" s="23">
        <v>1.75</v>
      </c>
      <c r="M458" s="23">
        <v>1.75</v>
      </c>
      <c r="N458" s="18">
        <v>1.75</v>
      </c>
      <c r="O458" s="23">
        <v>1.75</v>
      </c>
      <c r="P458" s="23"/>
      <c r="Q458" s="64">
        <v>1.75</v>
      </c>
      <c r="R458" s="23">
        <v>1.75</v>
      </c>
      <c r="S458" s="23">
        <v>1.75</v>
      </c>
      <c r="T458" s="23">
        <v>1.75</v>
      </c>
      <c r="U458" s="70">
        <v>1.75</v>
      </c>
      <c r="V458" s="23">
        <v>1.75</v>
      </c>
      <c r="W458" s="65"/>
      <c r="X458" s="64">
        <v>1.75</v>
      </c>
      <c r="Y458" s="23">
        <v>1.75</v>
      </c>
      <c r="Z458" s="23">
        <v>1.75</v>
      </c>
      <c r="AA458" s="23">
        <v>1.75</v>
      </c>
      <c r="AB458" s="18">
        <v>1.75</v>
      </c>
      <c r="AC458" s="23">
        <v>1.75</v>
      </c>
      <c r="AD458" s="23"/>
      <c r="AE458" s="64">
        <v>1.75</v>
      </c>
      <c r="AF458" s="23">
        <v>1.75</v>
      </c>
      <c r="AG458" s="23">
        <v>1</v>
      </c>
      <c r="AH458" s="23"/>
      <c r="AI458" s="18"/>
      <c r="AJ458" s="65"/>
      <c r="AK458" s="65"/>
      <c r="AL458" s="65"/>
      <c r="AM458" s="16">
        <f t="shared" si="7"/>
        <v>37.5</v>
      </c>
      <c r="AN458" s="33">
        <v>0</v>
      </c>
      <c r="AO458" s="14">
        <v>0</v>
      </c>
      <c r="AP458" s="58"/>
      <c r="AQ458" s="57"/>
      <c r="AR458" s="58"/>
      <c r="AS458" s="58"/>
    </row>
    <row r="459" spans="1:45" ht="15.75">
      <c r="A459" s="72">
        <v>228</v>
      </c>
      <c r="B459" s="40" t="s">
        <v>736</v>
      </c>
      <c r="C459" s="21" t="s">
        <v>36</v>
      </c>
      <c r="D459" s="21" t="s">
        <v>37</v>
      </c>
      <c r="E459" s="32">
        <v>44061</v>
      </c>
      <c r="F459" s="21" t="s">
        <v>719</v>
      </c>
      <c r="G459" s="22" t="s">
        <v>753</v>
      </c>
      <c r="H459" s="23"/>
      <c r="I459" s="23"/>
      <c r="J459" s="64"/>
      <c r="K459" s="23"/>
      <c r="L459" s="23"/>
      <c r="M459" s="23"/>
      <c r="N459" s="18"/>
      <c r="O459" s="23"/>
      <c r="P459" s="23"/>
      <c r="Q459" s="64"/>
      <c r="R459" s="23"/>
      <c r="S459" s="23"/>
      <c r="T459" s="23"/>
      <c r="U459" s="70"/>
      <c r="V459" s="23"/>
      <c r="W459" s="65"/>
      <c r="X459" s="64"/>
      <c r="Y459" s="23"/>
      <c r="Z459" s="23"/>
      <c r="AA459" s="23"/>
      <c r="AB459" s="18"/>
      <c r="AC459" s="23"/>
      <c r="AD459" s="23"/>
      <c r="AE459" s="64"/>
      <c r="AF459" s="23"/>
      <c r="AG459" s="23"/>
      <c r="AH459" s="23"/>
      <c r="AI459" s="18"/>
      <c r="AJ459" s="65"/>
      <c r="AK459" s="65"/>
      <c r="AL459" s="65"/>
      <c r="AM459" s="13">
        <f t="shared" si="7"/>
        <v>0</v>
      </c>
      <c r="AN459" s="33">
        <v>0</v>
      </c>
      <c r="AO459" s="14">
        <v>0</v>
      </c>
      <c r="AP459" s="60"/>
      <c r="AQ459" s="60"/>
      <c r="AR459" s="60"/>
      <c r="AS459" s="58"/>
    </row>
    <row r="460" spans="1:45" ht="15.75">
      <c r="A460" s="73"/>
      <c r="B460" s="63"/>
      <c r="C460" s="26"/>
      <c r="D460" s="30"/>
      <c r="E460" s="32"/>
      <c r="F460" s="28"/>
      <c r="G460" s="28"/>
      <c r="H460" s="23"/>
      <c r="I460" s="23"/>
      <c r="J460" s="64"/>
      <c r="K460" s="23"/>
      <c r="L460" s="23"/>
      <c r="M460" s="23"/>
      <c r="N460" s="18"/>
      <c r="O460" s="23"/>
      <c r="P460" s="23"/>
      <c r="Q460" s="64"/>
      <c r="R460" s="23"/>
      <c r="S460" s="23"/>
      <c r="T460" s="23"/>
      <c r="U460" s="70"/>
      <c r="V460" s="23"/>
      <c r="W460" s="65"/>
      <c r="X460" s="64"/>
      <c r="Y460" s="23"/>
      <c r="Z460" s="23"/>
      <c r="AA460" s="23"/>
      <c r="AB460" s="18"/>
      <c r="AC460" s="23"/>
      <c r="AD460" s="23"/>
      <c r="AE460" s="64"/>
      <c r="AF460" s="23"/>
      <c r="AG460" s="23"/>
      <c r="AH460" s="23"/>
      <c r="AI460" s="18"/>
      <c r="AJ460" s="65"/>
      <c r="AK460" s="65"/>
      <c r="AL460" s="65"/>
      <c r="AM460" s="16">
        <f t="shared" si="7"/>
        <v>0</v>
      </c>
      <c r="AN460" s="33">
        <v>0</v>
      </c>
      <c r="AO460" s="14">
        <v>0</v>
      </c>
      <c r="AP460" s="58"/>
      <c r="AQ460" s="57"/>
      <c r="AR460" s="58"/>
      <c r="AS460" s="58"/>
    </row>
    <row r="461" spans="1:45" ht="15.75">
      <c r="A461" s="72">
        <v>229</v>
      </c>
      <c r="B461" s="40" t="s">
        <v>737</v>
      </c>
      <c r="C461" s="21" t="s">
        <v>36</v>
      </c>
      <c r="D461" s="21" t="s">
        <v>37</v>
      </c>
      <c r="E461" s="32">
        <v>44061</v>
      </c>
      <c r="F461" s="21" t="s">
        <v>720</v>
      </c>
      <c r="G461" s="22" t="s">
        <v>754</v>
      </c>
      <c r="H461" s="23"/>
      <c r="I461" s="23">
        <v>0.25</v>
      </c>
      <c r="J461" s="64"/>
      <c r="K461" s="23"/>
      <c r="L461" s="23">
        <v>0.25</v>
      </c>
      <c r="M461" s="23"/>
      <c r="N461" s="18"/>
      <c r="O461" s="23">
        <v>0.25</v>
      </c>
      <c r="P461" s="23">
        <v>0.25</v>
      </c>
      <c r="Q461" s="64">
        <v>0.25</v>
      </c>
      <c r="R461" s="23">
        <v>0.25</v>
      </c>
      <c r="S461" s="23">
        <v>0.25</v>
      </c>
      <c r="T461" s="23"/>
      <c r="U461" s="70"/>
      <c r="V461" s="23"/>
      <c r="W461" s="65"/>
      <c r="X461" s="64">
        <v>0.25</v>
      </c>
      <c r="Y461" s="23">
        <v>0.25</v>
      </c>
      <c r="Z461" s="23">
        <v>0.25</v>
      </c>
      <c r="AA461" s="23">
        <v>0.25</v>
      </c>
      <c r="AB461" s="18"/>
      <c r="AC461" s="23">
        <v>0.25</v>
      </c>
      <c r="AD461" s="23">
        <v>0.25</v>
      </c>
      <c r="AE461" s="64">
        <v>0.25</v>
      </c>
      <c r="AF461" s="23">
        <v>0.25</v>
      </c>
      <c r="AG461" s="23">
        <v>0.25</v>
      </c>
      <c r="AH461" s="23">
        <v>0.25</v>
      </c>
      <c r="AI461" s="18"/>
      <c r="AJ461" s="65">
        <v>0.25</v>
      </c>
      <c r="AK461" s="65"/>
      <c r="AL461" s="65"/>
      <c r="AM461" s="13">
        <f t="shared" si="7"/>
        <v>4.5</v>
      </c>
      <c r="AN461" s="33">
        <v>0</v>
      </c>
      <c r="AO461" s="14">
        <v>0</v>
      </c>
      <c r="AP461" s="60"/>
      <c r="AQ461" s="60"/>
      <c r="AR461" s="60"/>
      <c r="AS461" s="58"/>
    </row>
    <row r="462" spans="1:45" ht="15.75">
      <c r="A462" s="73"/>
      <c r="B462" s="63"/>
      <c r="C462" s="26"/>
      <c r="D462" s="30"/>
      <c r="E462" s="32"/>
      <c r="F462" s="28"/>
      <c r="G462" s="28"/>
      <c r="H462" s="23"/>
      <c r="I462" s="23">
        <v>1.75</v>
      </c>
      <c r="J462" s="64"/>
      <c r="K462" s="23"/>
      <c r="L462" s="23">
        <v>1.75</v>
      </c>
      <c r="M462" s="23"/>
      <c r="N462" s="18"/>
      <c r="O462" s="23">
        <v>1.75</v>
      </c>
      <c r="P462" s="23">
        <v>1.75</v>
      </c>
      <c r="Q462" s="64">
        <v>1.75</v>
      </c>
      <c r="R462" s="23">
        <v>1.75</v>
      </c>
      <c r="S462" s="23">
        <v>1.75</v>
      </c>
      <c r="T462" s="23"/>
      <c r="U462" s="70"/>
      <c r="V462" s="23"/>
      <c r="W462" s="65"/>
      <c r="X462" s="64">
        <v>1.75</v>
      </c>
      <c r="Y462" s="23">
        <v>1.75</v>
      </c>
      <c r="Z462" s="23">
        <v>1.75</v>
      </c>
      <c r="AA462" s="23">
        <v>1.75</v>
      </c>
      <c r="AB462" s="18"/>
      <c r="AC462" s="23">
        <v>1.75</v>
      </c>
      <c r="AD462" s="23">
        <v>1.75</v>
      </c>
      <c r="AE462" s="64">
        <v>1.75</v>
      </c>
      <c r="AF462" s="23">
        <v>1.75</v>
      </c>
      <c r="AG462" s="23">
        <v>1.75</v>
      </c>
      <c r="AH462" s="23">
        <v>1.75</v>
      </c>
      <c r="AI462" s="18"/>
      <c r="AJ462" s="65">
        <v>1.75</v>
      </c>
      <c r="AK462" s="65"/>
      <c r="AL462" s="65"/>
      <c r="AM462" s="16">
        <f t="shared" si="7"/>
        <v>31.5</v>
      </c>
      <c r="AN462" s="33">
        <v>0</v>
      </c>
      <c r="AO462" s="14">
        <v>0</v>
      </c>
      <c r="AP462" s="58"/>
      <c r="AQ462" s="57"/>
      <c r="AR462" s="58"/>
      <c r="AS462" s="58"/>
    </row>
    <row r="463" spans="1:45" ht="15.75">
      <c r="A463" s="72">
        <v>230</v>
      </c>
      <c r="B463" s="40" t="s">
        <v>738</v>
      </c>
      <c r="C463" s="21" t="s">
        <v>36</v>
      </c>
      <c r="D463" s="21" t="s">
        <v>37</v>
      </c>
      <c r="E463" s="32">
        <v>44061</v>
      </c>
      <c r="F463" s="21" t="s">
        <v>721</v>
      </c>
      <c r="G463" s="22" t="s">
        <v>755</v>
      </c>
      <c r="H463" s="23"/>
      <c r="I463" s="23">
        <v>2</v>
      </c>
      <c r="J463" s="64">
        <v>2</v>
      </c>
      <c r="K463" s="23">
        <v>2</v>
      </c>
      <c r="L463" s="23">
        <v>2</v>
      </c>
      <c r="M463" s="23">
        <v>2</v>
      </c>
      <c r="N463" s="18"/>
      <c r="O463" s="23"/>
      <c r="P463" s="23">
        <v>2</v>
      </c>
      <c r="Q463" s="64">
        <v>2</v>
      </c>
      <c r="R463" s="23">
        <v>2</v>
      </c>
      <c r="S463" s="23">
        <v>2</v>
      </c>
      <c r="T463" s="23">
        <v>2</v>
      </c>
      <c r="U463" s="70">
        <v>2</v>
      </c>
      <c r="V463" s="23"/>
      <c r="W463" s="65">
        <v>2</v>
      </c>
      <c r="X463" s="64">
        <v>2</v>
      </c>
      <c r="Y463" s="23">
        <v>2</v>
      </c>
      <c r="Z463" s="23">
        <v>2</v>
      </c>
      <c r="AA463" s="23">
        <v>2</v>
      </c>
      <c r="AB463" s="18">
        <v>2</v>
      </c>
      <c r="AC463" s="23"/>
      <c r="AD463" s="23">
        <v>2</v>
      </c>
      <c r="AE463" s="64">
        <v>2</v>
      </c>
      <c r="AF463" s="23">
        <v>2</v>
      </c>
      <c r="AG463" s="23">
        <v>2</v>
      </c>
      <c r="AH463" s="23">
        <v>2</v>
      </c>
      <c r="AI463" s="18">
        <v>2</v>
      </c>
      <c r="AJ463" s="65"/>
      <c r="AK463" s="65"/>
      <c r="AL463" s="65"/>
      <c r="AM463" s="13">
        <f t="shared" si="7"/>
        <v>46</v>
      </c>
      <c r="AN463" s="33">
        <v>0</v>
      </c>
      <c r="AO463" s="14">
        <v>0</v>
      </c>
      <c r="AP463" s="60"/>
      <c r="AQ463" s="60"/>
      <c r="AR463" s="60"/>
      <c r="AS463" s="58"/>
    </row>
    <row r="464" spans="1:45" ht="15.75">
      <c r="A464" s="73"/>
      <c r="B464" s="63"/>
      <c r="C464" s="26"/>
      <c r="D464" s="30"/>
      <c r="E464" s="32"/>
      <c r="F464" s="28"/>
      <c r="G464" s="28"/>
      <c r="H464" s="23"/>
      <c r="I464" s="23"/>
      <c r="J464" s="64"/>
      <c r="K464" s="23"/>
      <c r="L464" s="23"/>
      <c r="M464" s="23"/>
      <c r="N464" s="18"/>
      <c r="O464" s="23"/>
      <c r="P464" s="23"/>
      <c r="Q464" s="64"/>
      <c r="R464" s="23"/>
      <c r="S464" s="23"/>
      <c r="T464" s="23"/>
      <c r="U464" s="70"/>
      <c r="V464" s="23"/>
      <c r="W464" s="65"/>
      <c r="X464" s="64"/>
      <c r="Y464" s="23"/>
      <c r="Z464" s="23"/>
      <c r="AA464" s="23"/>
      <c r="AB464" s="18"/>
      <c r="AC464" s="23"/>
      <c r="AD464" s="23"/>
      <c r="AE464" s="64"/>
      <c r="AF464" s="23"/>
      <c r="AG464" s="23"/>
      <c r="AH464" s="23"/>
      <c r="AI464" s="18"/>
      <c r="AJ464" s="65"/>
      <c r="AK464" s="65"/>
      <c r="AL464" s="65"/>
      <c r="AM464" s="16">
        <f t="shared" si="7"/>
        <v>0</v>
      </c>
      <c r="AN464" s="33">
        <v>0</v>
      </c>
      <c r="AO464" s="14">
        <v>0</v>
      </c>
      <c r="AP464" s="58"/>
      <c r="AQ464" s="57"/>
      <c r="AR464" s="58"/>
      <c r="AS464" s="58"/>
    </row>
    <row r="465" spans="1:45" ht="15.75">
      <c r="A465" s="72">
        <v>231</v>
      </c>
      <c r="B465" s="40" t="s">
        <v>739</v>
      </c>
      <c r="C465" s="21" t="s">
        <v>36</v>
      </c>
      <c r="D465" s="21" t="s">
        <v>37</v>
      </c>
      <c r="E465" s="32">
        <v>44061</v>
      </c>
      <c r="F465" s="21" t="s">
        <v>722</v>
      </c>
      <c r="G465" s="22" t="s">
        <v>756</v>
      </c>
      <c r="H465" s="23">
        <v>1.5</v>
      </c>
      <c r="I465" s="23">
        <v>1.5</v>
      </c>
      <c r="J465" s="64">
        <v>1.5</v>
      </c>
      <c r="K465" s="23">
        <v>2</v>
      </c>
      <c r="L465" s="23">
        <v>2</v>
      </c>
      <c r="M465" s="23"/>
      <c r="N465" s="18"/>
      <c r="O465" s="23">
        <v>2</v>
      </c>
      <c r="P465" s="23">
        <v>2</v>
      </c>
      <c r="Q465" s="64">
        <v>2</v>
      </c>
      <c r="R465" s="23">
        <v>2</v>
      </c>
      <c r="S465" s="23">
        <v>1.5</v>
      </c>
      <c r="T465" s="23"/>
      <c r="U465" s="70"/>
      <c r="V465" s="23">
        <v>2</v>
      </c>
      <c r="W465" s="65">
        <v>2</v>
      </c>
      <c r="X465" s="64">
        <v>2</v>
      </c>
      <c r="Y465" s="23">
        <v>2</v>
      </c>
      <c r="Z465" s="23">
        <v>2</v>
      </c>
      <c r="AA465" s="23">
        <v>2</v>
      </c>
      <c r="AB465" s="18"/>
      <c r="AC465" s="23">
        <v>2</v>
      </c>
      <c r="AD465" s="23">
        <v>2</v>
      </c>
      <c r="AE465" s="64">
        <v>2</v>
      </c>
      <c r="AF465" s="23">
        <v>2</v>
      </c>
      <c r="AG465" s="23">
        <v>2</v>
      </c>
      <c r="AH465" s="23"/>
      <c r="AI465" s="18"/>
      <c r="AJ465" s="65">
        <v>2</v>
      </c>
      <c r="AK465" s="65"/>
      <c r="AL465" s="65"/>
      <c r="AM465" s="13">
        <f t="shared" si="7"/>
        <v>42</v>
      </c>
      <c r="AN465" s="33">
        <v>0</v>
      </c>
      <c r="AO465" s="14">
        <v>0</v>
      </c>
      <c r="AP465" s="60"/>
      <c r="AQ465" s="60"/>
      <c r="AR465" s="60"/>
      <c r="AS465" s="58"/>
    </row>
    <row r="466" spans="1:45" ht="15.75">
      <c r="A466" s="73"/>
      <c r="B466" s="63"/>
      <c r="C466" s="26"/>
      <c r="D466" s="30"/>
      <c r="E466" s="32"/>
      <c r="F466" s="28"/>
      <c r="G466" s="28"/>
      <c r="H466" s="23"/>
      <c r="I466" s="23"/>
      <c r="J466" s="64"/>
      <c r="K466" s="23"/>
      <c r="L466" s="23"/>
      <c r="M466" s="23"/>
      <c r="N466" s="18"/>
      <c r="O466" s="23"/>
      <c r="P466" s="23"/>
      <c r="Q466" s="64"/>
      <c r="R466" s="23"/>
      <c r="S466" s="23"/>
      <c r="T466" s="23"/>
      <c r="U466" s="70"/>
      <c r="V466" s="23"/>
      <c r="W466" s="65"/>
      <c r="X466" s="64"/>
      <c r="Y466" s="23"/>
      <c r="Z466" s="23"/>
      <c r="AA466" s="23"/>
      <c r="AB466" s="18"/>
      <c r="AC466" s="23"/>
      <c r="AD466" s="23"/>
      <c r="AE466" s="64"/>
      <c r="AF466" s="23"/>
      <c r="AG466" s="23"/>
      <c r="AH466" s="23"/>
      <c r="AI466" s="18"/>
      <c r="AJ466" s="65"/>
      <c r="AK466" s="65"/>
      <c r="AL466" s="65"/>
      <c r="AM466" s="16">
        <f t="shared" si="7"/>
        <v>0</v>
      </c>
      <c r="AN466" s="33">
        <v>0</v>
      </c>
      <c r="AO466" s="14">
        <v>0</v>
      </c>
      <c r="AP466" s="58"/>
      <c r="AQ466" s="57"/>
      <c r="AR466" s="58"/>
      <c r="AS466" s="58"/>
    </row>
    <row r="467" spans="1:45" ht="15.75">
      <c r="A467" s="72">
        <v>232</v>
      </c>
      <c r="B467" s="40" t="s">
        <v>740</v>
      </c>
      <c r="C467" s="21" t="s">
        <v>36</v>
      </c>
      <c r="D467" s="21" t="s">
        <v>37</v>
      </c>
      <c r="E467" s="32">
        <v>44061</v>
      </c>
      <c r="F467" s="21" t="s">
        <v>723</v>
      </c>
      <c r="G467" s="22" t="s">
        <v>757</v>
      </c>
      <c r="H467" s="23"/>
      <c r="I467" s="23">
        <v>0.25</v>
      </c>
      <c r="J467" s="64"/>
      <c r="K467" s="23">
        <v>0.25</v>
      </c>
      <c r="L467" s="23">
        <v>0.25</v>
      </c>
      <c r="M467" s="23">
        <v>0.25</v>
      </c>
      <c r="N467" s="18">
        <v>0.25</v>
      </c>
      <c r="O467" s="23">
        <v>0.25</v>
      </c>
      <c r="P467" s="23">
        <v>0.25</v>
      </c>
      <c r="Q467" s="64"/>
      <c r="R467" s="23">
        <v>0.25</v>
      </c>
      <c r="S467" s="23"/>
      <c r="T467" s="23">
        <v>0.25</v>
      </c>
      <c r="U467" s="70">
        <v>0.25</v>
      </c>
      <c r="V467" s="23">
        <v>0.25</v>
      </c>
      <c r="W467" s="65">
        <v>0.25</v>
      </c>
      <c r="X467" s="64"/>
      <c r="Y467" s="23">
        <v>0.25</v>
      </c>
      <c r="Z467" s="23">
        <v>0.25</v>
      </c>
      <c r="AA467" s="23">
        <v>0.25</v>
      </c>
      <c r="AB467" s="18">
        <v>0.25</v>
      </c>
      <c r="AC467" s="23">
        <v>0.25</v>
      </c>
      <c r="AD467" s="23">
        <v>0.25</v>
      </c>
      <c r="AE467" s="64"/>
      <c r="AF467" s="23">
        <v>0.25</v>
      </c>
      <c r="AG467" s="23">
        <v>0.25</v>
      </c>
      <c r="AH467" s="23">
        <v>0.25</v>
      </c>
      <c r="AI467" s="18">
        <v>0.25</v>
      </c>
      <c r="AJ467" s="65">
        <v>0.25</v>
      </c>
      <c r="AK467" s="65"/>
      <c r="AL467" s="65"/>
      <c r="AM467" s="13">
        <f t="shared" si="7"/>
        <v>5.75</v>
      </c>
      <c r="AN467" s="33">
        <v>0</v>
      </c>
      <c r="AO467" s="14">
        <v>0</v>
      </c>
      <c r="AP467" s="60"/>
      <c r="AQ467" s="60"/>
      <c r="AR467" s="60"/>
      <c r="AS467" s="58"/>
    </row>
    <row r="468" spans="1:45" ht="15.75">
      <c r="A468" s="73"/>
      <c r="B468" s="63"/>
      <c r="C468" s="26"/>
      <c r="D468" s="30"/>
      <c r="E468" s="32"/>
      <c r="F468" s="28"/>
      <c r="G468" s="28"/>
      <c r="H468" s="23">
        <v>1.5</v>
      </c>
      <c r="I468" s="23">
        <v>1.75</v>
      </c>
      <c r="J468" s="64"/>
      <c r="K468" s="23">
        <v>1.75</v>
      </c>
      <c r="L468" s="23">
        <v>1.75</v>
      </c>
      <c r="M468" s="23">
        <v>1.75</v>
      </c>
      <c r="N468" s="18">
        <v>1.75</v>
      </c>
      <c r="O468" s="23">
        <v>1.75</v>
      </c>
      <c r="P468" s="23">
        <v>1.75</v>
      </c>
      <c r="Q468" s="64"/>
      <c r="R468" s="23">
        <v>1.75</v>
      </c>
      <c r="S468" s="23"/>
      <c r="T468" s="23">
        <v>1.75</v>
      </c>
      <c r="U468" s="70">
        <v>1.75</v>
      </c>
      <c r="V468" s="23">
        <v>1.75</v>
      </c>
      <c r="W468" s="65">
        <v>1.75</v>
      </c>
      <c r="X468" s="64"/>
      <c r="Y468" s="23">
        <v>1.75</v>
      </c>
      <c r="Z468" s="23">
        <v>1.75</v>
      </c>
      <c r="AA468" s="23">
        <v>1.75</v>
      </c>
      <c r="AB468" s="18">
        <v>1.75</v>
      </c>
      <c r="AC468" s="23">
        <v>1.75</v>
      </c>
      <c r="AD468" s="23">
        <v>1.75</v>
      </c>
      <c r="AE468" s="64"/>
      <c r="AF468" s="23">
        <v>1.75</v>
      </c>
      <c r="AG468" s="23">
        <v>1.75</v>
      </c>
      <c r="AH468" s="23">
        <v>1.75</v>
      </c>
      <c r="AI468" s="18">
        <v>1.75</v>
      </c>
      <c r="AJ468" s="65">
        <v>1.75</v>
      </c>
      <c r="AK468" s="65"/>
      <c r="AL468" s="65"/>
      <c r="AM468" s="16">
        <f t="shared" si="7"/>
        <v>41.75</v>
      </c>
      <c r="AN468" s="33">
        <v>0</v>
      </c>
      <c r="AO468" s="14">
        <v>0</v>
      </c>
      <c r="AP468" s="58"/>
      <c r="AQ468" s="57"/>
      <c r="AR468" s="58"/>
      <c r="AS468" s="58"/>
    </row>
    <row r="469" spans="1:45" ht="15.75">
      <c r="A469" s="72">
        <v>233</v>
      </c>
      <c r="B469" s="40" t="s">
        <v>741</v>
      </c>
      <c r="C469" s="21" t="s">
        <v>36</v>
      </c>
      <c r="D469" s="21" t="s">
        <v>37</v>
      </c>
      <c r="E469" s="32">
        <v>44061</v>
      </c>
      <c r="F469" s="21" t="s">
        <v>724</v>
      </c>
      <c r="G469" s="22" t="s">
        <v>758</v>
      </c>
      <c r="H469" s="23">
        <v>1.5</v>
      </c>
      <c r="I469" s="23"/>
      <c r="J469" s="64">
        <v>1.5</v>
      </c>
      <c r="K469" s="23">
        <v>2</v>
      </c>
      <c r="L469" s="23">
        <v>2</v>
      </c>
      <c r="M469" s="23">
        <v>2</v>
      </c>
      <c r="N469" s="18">
        <v>2</v>
      </c>
      <c r="O469" s="23">
        <v>2</v>
      </c>
      <c r="P469" s="23"/>
      <c r="Q469" s="64">
        <v>2</v>
      </c>
      <c r="R469" s="23">
        <v>2</v>
      </c>
      <c r="S469" s="23">
        <v>1.5</v>
      </c>
      <c r="T469" s="23">
        <v>1.5</v>
      </c>
      <c r="U469" s="70">
        <v>2</v>
      </c>
      <c r="V469" s="23">
        <v>2</v>
      </c>
      <c r="W469" s="65"/>
      <c r="X469" s="64">
        <v>2</v>
      </c>
      <c r="Y469" s="23">
        <v>2</v>
      </c>
      <c r="Z469" s="23">
        <v>2</v>
      </c>
      <c r="AA469" s="23">
        <v>2</v>
      </c>
      <c r="AB469" s="18">
        <v>2</v>
      </c>
      <c r="AC469" s="23">
        <v>2</v>
      </c>
      <c r="AD469" s="23"/>
      <c r="AE469" s="64">
        <v>2</v>
      </c>
      <c r="AF469" s="23">
        <v>2</v>
      </c>
      <c r="AG469" s="23">
        <v>2</v>
      </c>
      <c r="AH469" s="23">
        <v>2</v>
      </c>
      <c r="AI469" s="18"/>
      <c r="AJ469" s="65">
        <v>2</v>
      </c>
      <c r="AK469" s="65"/>
      <c r="AL469" s="65"/>
      <c r="AM469" s="13">
        <f t="shared" si="7"/>
        <v>46</v>
      </c>
      <c r="AN469" s="33">
        <v>0</v>
      </c>
      <c r="AO469" s="14">
        <v>0</v>
      </c>
      <c r="AP469" s="60"/>
      <c r="AQ469" s="60"/>
      <c r="AR469" s="60"/>
      <c r="AS469" s="58"/>
    </row>
    <row r="470" spans="1:45" ht="15.75">
      <c r="A470" s="73"/>
      <c r="B470" s="63"/>
      <c r="C470" s="26"/>
      <c r="D470" s="30"/>
      <c r="E470" s="32"/>
      <c r="F470" s="28"/>
      <c r="G470" s="28"/>
      <c r="H470" s="23"/>
      <c r="I470" s="23"/>
      <c r="J470" s="64"/>
      <c r="K470" s="23"/>
      <c r="L470" s="23"/>
      <c r="M470" s="23"/>
      <c r="N470" s="18"/>
      <c r="O470" s="23"/>
      <c r="P470" s="23"/>
      <c r="Q470" s="64"/>
      <c r="R470" s="23"/>
      <c r="S470" s="23"/>
      <c r="T470" s="23"/>
      <c r="U470" s="70"/>
      <c r="V470" s="23"/>
      <c r="W470" s="65"/>
      <c r="X470" s="64"/>
      <c r="Y470" s="23"/>
      <c r="Z470" s="23"/>
      <c r="AA470" s="23"/>
      <c r="AB470" s="18"/>
      <c r="AC470" s="23"/>
      <c r="AD470" s="23"/>
      <c r="AE470" s="64"/>
      <c r="AF470" s="23"/>
      <c r="AG470" s="23"/>
      <c r="AH470" s="23"/>
      <c r="AI470" s="18"/>
      <c r="AJ470" s="65"/>
      <c r="AK470" s="65"/>
      <c r="AL470" s="65"/>
      <c r="AM470" s="16">
        <f t="shared" si="7"/>
        <v>0</v>
      </c>
      <c r="AN470" s="33">
        <v>0</v>
      </c>
      <c r="AO470" s="14">
        <v>0</v>
      </c>
      <c r="AP470" s="58"/>
      <c r="AQ470" s="57"/>
      <c r="AR470" s="58"/>
      <c r="AS470" s="58"/>
    </row>
    <row r="471" spans="1:45" ht="15.75">
      <c r="A471" s="72">
        <v>234</v>
      </c>
      <c r="B471" s="40" t="s">
        <v>742</v>
      </c>
      <c r="C471" s="21" t="s">
        <v>36</v>
      </c>
      <c r="D471" s="21" t="s">
        <v>37</v>
      </c>
      <c r="E471" s="32">
        <v>44061</v>
      </c>
      <c r="F471" s="21" t="s">
        <v>725</v>
      </c>
      <c r="G471" s="22" t="s">
        <v>759</v>
      </c>
      <c r="H471" s="23">
        <v>1.5</v>
      </c>
      <c r="I471" s="23">
        <v>2</v>
      </c>
      <c r="J471" s="64">
        <v>2</v>
      </c>
      <c r="K471" s="23"/>
      <c r="L471" s="23">
        <v>2</v>
      </c>
      <c r="M471" s="23">
        <v>2</v>
      </c>
      <c r="N471" s="18">
        <v>2</v>
      </c>
      <c r="O471" s="23">
        <v>2</v>
      </c>
      <c r="P471" s="23">
        <v>2</v>
      </c>
      <c r="Q471" s="64">
        <v>2</v>
      </c>
      <c r="R471" s="23"/>
      <c r="S471" s="23">
        <v>2</v>
      </c>
      <c r="T471" s="23">
        <v>2</v>
      </c>
      <c r="U471" s="70">
        <v>2</v>
      </c>
      <c r="V471" s="23">
        <v>2</v>
      </c>
      <c r="W471" s="65">
        <v>2</v>
      </c>
      <c r="X471" s="64">
        <v>2</v>
      </c>
      <c r="Y471" s="23"/>
      <c r="Z471" s="23">
        <v>2</v>
      </c>
      <c r="AA471" s="23">
        <v>2</v>
      </c>
      <c r="AB471" s="18">
        <v>2</v>
      </c>
      <c r="AC471" s="23">
        <v>2</v>
      </c>
      <c r="AD471" s="23">
        <v>2</v>
      </c>
      <c r="AE471" s="64">
        <v>2</v>
      </c>
      <c r="AF471" s="23"/>
      <c r="AG471" s="23">
        <v>1.5</v>
      </c>
      <c r="AH471" s="23"/>
      <c r="AI471" s="18"/>
      <c r="AJ471" s="65"/>
      <c r="AK471" s="65"/>
      <c r="AL471" s="65"/>
      <c r="AM471" s="13">
        <f t="shared" si="7"/>
        <v>43</v>
      </c>
      <c r="AN471" s="33">
        <v>0</v>
      </c>
      <c r="AO471" s="14">
        <v>0</v>
      </c>
      <c r="AP471" s="60"/>
      <c r="AQ471" s="60"/>
      <c r="AR471" s="60"/>
      <c r="AS471" s="58"/>
    </row>
    <row r="472" spans="1:45" ht="15.75">
      <c r="A472" s="73"/>
      <c r="B472" s="63"/>
      <c r="C472" s="26"/>
      <c r="D472" s="30"/>
      <c r="E472" s="32"/>
      <c r="F472" s="28"/>
      <c r="G472" s="28"/>
      <c r="H472" s="23"/>
      <c r="I472" s="23"/>
      <c r="J472" s="64"/>
      <c r="K472" s="23"/>
      <c r="L472" s="23"/>
      <c r="M472" s="23"/>
      <c r="N472" s="18"/>
      <c r="O472" s="23"/>
      <c r="P472" s="23"/>
      <c r="Q472" s="64"/>
      <c r="R472" s="23"/>
      <c r="S472" s="23"/>
      <c r="T472" s="23"/>
      <c r="U472" s="70"/>
      <c r="V472" s="23"/>
      <c r="W472" s="65"/>
      <c r="X472" s="64"/>
      <c r="Y472" s="23"/>
      <c r="Z472" s="23"/>
      <c r="AA472" s="23"/>
      <c r="AB472" s="18"/>
      <c r="AC472" s="23"/>
      <c r="AD472" s="23"/>
      <c r="AE472" s="64"/>
      <c r="AF472" s="23"/>
      <c r="AG472" s="23"/>
      <c r="AH472" s="23"/>
      <c r="AI472" s="18"/>
      <c r="AJ472" s="65"/>
      <c r="AK472" s="65"/>
      <c r="AL472" s="65"/>
      <c r="AM472" s="16">
        <f t="shared" si="7"/>
        <v>0</v>
      </c>
      <c r="AN472" s="33">
        <v>0</v>
      </c>
      <c r="AO472" s="14">
        <v>0</v>
      </c>
      <c r="AP472" s="58"/>
      <c r="AQ472" s="57"/>
      <c r="AR472" s="58"/>
      <c r="AS472" s="58"/>
    </row>
    <row r="473" spans="1:45" ht="15.75">
      <c r="A473" s="72">
        <v>235</v>
      </c>
      <c r="B473" s="40" t="s">
        <v>743</v>
      </c>
      <c r="C473" s="21" t="s">
        <v>36</v>
      </c>
      <c r="D473" s="21" t="s">
        <v>37</v>
      </c>
      <c r="E473" s="32">
        <v>44061</v>
      </c>
      <c r="F473" s="21" t="s">
        <v>726</v>
      </c>
      <c r="G473" s="22" t="s">
        <v>760</v>
      </c>
      <c r="H473" s="23"/>
      <c r="I473" s="23">
        <v>1.5</v>
      </c>
      <c r="J473" s="64">
        <v>1.5</v>
      </c>
      <c r="K473" s="23">
        <v>2</v>
      </c>
      <c r="L473" s="23">
        <v>2</v>
      </c>
      <c r="M473" s="23">
        <v>2</v>
      </c>
      <c r="N473" s="18">
        <v>2</v>
      </c>
      <c r="O473" s="23">
        <v>2</v>
      </c>
      <c r="P473" s="23">
        <v>1.5</v>
      </c>
      <c r="Q473" s="64">
        <v>2</v>
      </c>
      <c r="R473" s="23">
        <v>2</v>
      </c>
      <c r="S473" s="23">
        <v>1.5</v>
      </c>
      <c r="T473" s="23">
        <v>1.5</v>
      </c>
      <c r="U473" s="70">
        <v>2</v>
      </c>
      <c r="V473" s="23"/>
      <c r="W473" s="65">
        <v>2</v>
      </c>
      <c r="X473" s="64">
        <v>2</v>
      </c>
      <c r="Y473" s="23">
        <v>2</v>
      </c>
      <c r="Z473" s="23">
        <v>2</v>
      </c>
      <c r="AA473" s="23">
        <v>2</v>
      </c>
      <c r="AB473" s="18">
        <v>2</v>
      </c>
      <c r="AC473" s="23"/>
      <c r="AD473" s="23">
        <v>2</v>
      </c>
      <c r="AE473" s="64"/>
      <c r="AF473" s="23">
        <v>2</v>
      </c>
      <c r="AG473" s="23">
        <v>2</v>
      </c>
      <c r="AH473" s="23">
        <v>2</v>
      </c>
      <c r="AI473" s="18">
        <v>2</v>
      </c>
      <c r="AJ473" s="65"/>
      <c r="AK473" s="65"/>
      <c r="AL473" s="65"/>
      <c r="AM473" s="13">
        <f t="shared" si="7"/>
        <v>45.5</v>
      </c>
      <c r="AN473" s="33">
        <v>0</v>
      </c>
      <c r="AO473" s="14">
        <v>0</v>
      </c>
      <c r="AP473" s="60"/>
      <c r="AQ473" s="60"/>
      <c r="AR473" s="60"/>
      <c r="AS473" s="58"/>
    </row>
    <row r="474" spans="1:45" ht="15.75">
      <c r="A474" s="73"/>
      <c r="B474" s="63"/>
      <c r="C474" s="26"/>
      <c r="D474" s="30"/>
      <c r="E474" s="32"/>
      <c r="F474" s="28"/>
      <c r="G474" s="28"/>
      <c r="H474" s="23"/>
      <c r="I474" s="23"/>
      <c r="J474" s="64"/>
      <c r="K474" s="23"/>
      <c r="L474" s="23"/>
      <c r="M474" s="23"/>
      <c r="N474" s="18"/>
      <c r="O474" s="23"/>
      <c r="P474" s="23"/>
      <c r="Q474" s="64"/>
      <c r="R474" s="23"/>
      <c r="S474" s="23"/>
      <c r="T474" s="23"/>
      <c r="U474" s="70"/>
      <c r="V474" s="23"/>
      <c r="W474" s="65"/>
      <c r="X474" s="64"/>
      <c r="Y474" s="23"/>
      <c r="Z474" s="23"/>
      <c r="AA474" s="23"/>
      <c r="AB474" s="18"/>
      <c r="AC474" s="23"/>
      <c r="AD474" s="23"/>
      <c r="AE474" s="64"/>
      <c r="AF474" s="23"/>
      <c r="AG474" s="23"/>
      <c r="AH474" s="23"/>
      <c r="AI474" s="18"/>
      <c r="AJ474" s="65"/>
      <c r="AK474" s="65"/>
      <c r="AL474" s="65"/>
      <c r="AM474" s="16">
        <f t="shared" si="7"/>
        <v>0</v>
      </c>
      <c r="AN474" s="33">
        <v>0</v>
      </c>
      <c r="AO474" s="14">
        <v>0</v>
      </c>
      <c r="AP474" s="58"/>
      <c r="AQ474" s="57"/>
      <c r="AR474" s="58"/>
      <c r="AS474" s="58"/>
    </row>
    <row r="475" spans="1:45" ht="15.75">
      <c r="A475" s="72">
        <v>236</v>
      </c>
      <c r="B475" s="40" t="s">
        <v>744</v>
      </c>
      <c r="C475" s="21" t="s">
        <v>36</v>
      </c>
      <c r="D475" s="21" t="s">
        <v>37</v>
      </c>
      <c r="E475" s="32">
        <v>44061</v>
      </c>
      <c r="F475" s="21" t="s">
        <v>727</v>
      </c>
      <c r="G475" s="22" t="s">
        <v>761</v>
      </c>
      <c r="H475" s="23"/>
      <c r="I475" s="23">
        <v>0.25</v>
      </c>
      <c r="J475" s="64"/>
      <c r="K475" s="23"/>
      <c r="L475" s="23">
        <v>0.25</v>
      </c>
      <c r="M475" s="23">
        <v>0.25</v>
      </c>
      <c r="N475" s="18"/>
      <c r="O475" s="23"/>
      <c r="P475" s="23">
        <v>0.25</v>
      </c>
      <c r="Q475" s="64">
        <v>0.25</v>
      </c>
      <c r="R475" s="23">
        <v>0.25</v>
      </c>
      <c r="S475" s="23">
        <v>0.25</v>
      </c>
      <c r="T475" s="23">
        <v>0.25</v>
      </c>
      <c r="U475" s="70"/>
      <c r="V475" s="23"/>
      <c r="W475" s="65">
        <v>0.25</v>
      </c>
      <c r="X475" s="64">
        <v>0.25</v>
      </c>
      <c r="Y475" s="23"/>
      <c r="Z475" s="23">
        <v>0.25</v>
      </c>
      <c r="AA475" s="23">
        <v>0.25</v>
      </c>
      <c r="AB475" s="18"/>
      <c r="AC475" s="23"/>
      <c r="AD475" s="23"/>
      <c r="AE475" s="64">
        <v>0.25</v>
      </c>
      <c r="AF475" s="23">
        <v>0.25</v>
      </c>
      <c r="AG475" s="23">
        <v>0.25</v>
      </c>
      <c r="AH475" s="23">
        <v>0.25</v>
      </c>
      <c r="AI475" s="18">
        <v>0.25</v>
      </c>
      <c r="AJ475" s="65"/>
      <c r="AK475" s="65"/>
      <c r="AL475" s="65"/>
      <c r="AM475" s="13">
        <f t="shared" si="7"/>
        <v>4.25</v>
      </c>
      <c r="AN475" s="33">
        <v>0</v>
      </c>
      <c r="AO475" s="14">
        <v>0</v>
      </c>
      <c r="AP475" s="60"/>
      <c r="AQ475" s="60"/>
      <c r="AR475" s="60"/>
      <c r="AS475" s="58"/>
    </row>
    <row r="476" spans="1:45" ht="15.75">
      <c r="A476" s="73"/>
      <c r="B476" s="63"/>
      <c r="C476" s="26"/>
      <c r="D476" s="30"/>
      <c r="E476" s="32"/>
      <c r="F476" s="28"/>
      <c r="G476" s="28"/>
      <c r="H476" s="23"/>
      <c r="I476" s="23">
        <v>1.75</v>
      </c>
      <c r="J476" s="64"/>
      <c r="K476" s="23"/>
      <c r="L476" s="23">
        <v>1.75</v>
      </c>
      <c r="M476" s="23">
        <v>1.75</v>
      </c>
      <c r="N476" s="18">
        <v>1</v>
      </c>
      <c r="O476" s="23"/>
      <c r="P476" s="23">
        <v>1.75</v>
      </c>
      <c r="Q476" s="64">
        <v>1.75</v>
      </c>
      <c r="R476" s="23">
        <v>1.75</v>
      </c>
      <c r="S476" s="23">
        <v>1.75</v>
      </c>
      <c r="T476" s="23">
        <v>1.75</v>
      </c>
      <c r="U476" s="70"/>
      <c r="V476" s="23"/>
      <c r="W476" s="65">
        <v>1.75</v>
      </c>
      <c r="X476" s="64">
        <v>1.75</v>
      </c>
      <c r="Y476" s="23"/>
      <c r="Z476" s="23">
        <v>1.75</v>
      </c>
      <c r="AA476" s="23">
        <v>1.75</v>
      </c>
      <c r="AB476" s="18"/>
      <c r="AC476" s="23"/>
      <c r="AD476" s="23"/>
      <c r="AE476" s="64">
        <v>1.75</v>
      </c>
      <c r="AF476" s="23">
        <v>1.75</v>
      </c>
      <c r="AG476" s="23">
        <v>1.75</v>
      </c>
      <c r="AH476" s="23">
        <v>1.75</v>
      </c>
      <c r="AI476" s="18">
        <v>1.75</v>
      </c>
      <c r="AJ476" s="65"/>
      <c r="AK476" s="65"/>
      <c r="AL476" s="65"/>
      <c r="AM476" s="16">
        <f t="shared" si="7"/>
        <v>30.75</v>
      </c>
      <c r="AN476" s="33">
        <v>0</v>
      </c>
      <c r="AO476" s="14">
        <v>0</v>
      </c>
      <c r="AP476" s="58"/>
      <c r="AQ476" s="57"/>
      <c r="AR476" s="58"/>
      <c r="AS476" s="58"/>
    </row>
    <row r="477" spans="1:45" ht="15.75">
      <c r="A477" s="72">
        <v>237</v>
      </c>
      <c r="B477" s="40" t="s">
        <v>745</v>
      </c>
      <c r="C477" s="21" t="s">
        <v>36</v>
      </c>
      <c r="D477" s="21" t="s">
        <v>37</v>
      </c>
      <c r="E477" s="32">
        <v>44061</v>
      </c>
      <c r="F477" s="21" t="s">
        <v>728</v>
      </c>
      <c r="G477" s="22" t="s">
        <v>762</v>
      </c>
      <c r="H477" s="23">
        <v>1.5</v>
      </c>
      <c r="I477" s="23">
        <v>2</v>
      </c>
      <c r="J477" s="64">
        <v>2</v>
      </c>
      <c r="K477" s="23"/>
      <c r="L477" s="23">
        <v>2</v>
      </c>
      <c r="M477" s="23">
        <v>2</v>
      </c>
      <c r="N477" s="18">
        <v>2</v>
      </c>
      <c r="O477" s="23">
        <v>2</v>
      </c>
      <c r="P477" s="23">
        <v>2</v>
      </c>
      <c r="Q477" s="64">
        <v>2</v>
      </c>
      <c r="R477" s="23"/>
      <c r="S477" s="23">
        <v>2</v>
      </c>
      <c r="T477" s="23">
        <v>2</v>
      </c>
      <c r="U477" s="70">
        <v>1</v>
      </c>
      <c r="V477" s="23">
        <v>2</v>
      </c>
      <c r="W477" s="65">
        <v>2</v>
      </c>
      <c r="X477" s="64">
        <v>2</v>
      </c>
      <c r="Y477" s="23"/>
      <c r="Z477" s="23">
        <v>2</v>
      </c>
      <c r="AA477" s="23">
        <v>2</v>
      </c>
      <c r="AB477" s="18"/>
      <c r="AC477" s="23">
        <v>2</v>
      </c>
      <c r="AD477" s="23">
        <v>2</v>
      </c>
      <c r="AE477" s="64">
        <v>2</v>
      </c>
      <c r="AF477" s="23"/>
      <c r="AG477" s="23">
        <v>2</v>
      </c>
      <c r="AH477" s="23">
        <v>2</v>
      </c>
      <c r="AI477" s="18">
        <v>2</v>
      </c>
      <c r="AJ477" s="65">
        <v>2</v>
      </c>
      <c r="AK477" s="65"/>
      <c r="AL477" s="65"/>
      <c r="AM477" s="13">
        <f t="shared" si="7"/>
        <v>46.5</v>
      </c>
      <c r="AN477" s="33">
        <v>0</v>
      </c>
      <c r="AO477" s="14">
        <v>0</v>
      </c>
      <c r="AP477" s="60"/>
      <c r="AQ477" s="60"/>
      <c r="AR477" s="60"/>
      <c r="AS477" s="58"/>
    </row>
    <row r="478" spans="1:45" ht="15.75">
      <c r="A478" s="73"/>
      <c r="B478" s="63"/>
      <c r="C478" s="26"/>
      <c r="D478" s="30"/>
      <c r="E478" s="32"/>
      <c r="F478" s="28"/>
      <c r="G478" s="28"/>
      <c r="H478" s="23"/>
      <c r="I478" s="23"/>
      <c r="J478" s="64"/>
      <c r="K478" s="23"/>
      <c r="L478" s="23"/>
      <c r="M478" s="23"/>
      <c r="N478" s="18"/>
      <c r="O478" s="23"/>
      <c r="P478" s="23"/>
      <c r="Q478" s="64"/>
      <c r="R478" s="23"/>
      <c r="S478" s="23"/>
      <c r="T478" s="23"/>
      <c r="U478" s="70"/>
      <c r="V478" s="23"/>
      <c r="W478" s="65"/>
      <c r="X478" s="64"/>
      <c r="Y478" s="23"/>
      <c r="Z478" s="23"/>
      <c r="AA478" s="23"/>
      <c r="AB478" s="18"/>
      <c r="AC478" s="23"/>
      <c r="AD478" s="23"/>
      <c r="AE478" s="64"/>
      <c r="AF478" s="23"/>
      <c r="AG478" s="23"/>
      <c r="AH478" s="23"/>
      <c r="AI478" s="18"/>
      <c r="AJ478" s="65"/>
      <c r="AK478" s="65"/>
      <c r="AL478" s="65"/>
      <c r="AM478" s="16">
        <f t="shared" si="7"/>
        <v>0</v>
      </c>
      <c r="AN478" s="33">
        <v>0</v>
      </c>
      <c r="AO478" s="14">
        <v>0</v>
      </c>
      <c r="AP478" s="58"/>
      <c r="AQ478" s="57"/>
      <c r="AR478" s="58"/>
      <c r="AS478" s="58"/>
    </row>
    <row r="479" spans="1:45" ht="15.75">
      <c r="A479" s="72">
        <v>238</v>
      </c>
      <c r="B479" s="40" t="s">
        <v>746</v>
      </c>
      <c r="C479" s="21" t="s">
        <v>36</v>
      </c>
      <c r="D479" s="21" t="s">
        <v>37</v>
      </c>
      <c r="E479" s="32">
        <v>44061</v>
      </c>
      <c r="F479" s="21" t="s">
        <v>729</v>
      </c>
      <c r="G479" s="22" t="s">
        <v>763</v>
      </c>
      <c r="H479" s="23"/>
      <c r="I479" s="23"/>
      <c r="J479" s="64"/>
      <c r="K479" s="23"/>
      <c r="L479" s="23"/>
      <c r="M479" s="23">
        <v>2</v>
      </c>
      <c r="N479" s="18">
        <v>2</v>
      </c>
      <c r="O479" s="23">
        <v>2</v>
      </c>
      <c r="P479" s="23"/>
      <c r="Q479" s="64">
        <v>0.5</v>
      </c>
      <c r="R479" s="23"/>
      <c r="S479" s="23"/>
      <c r="T479" s="23">
        <v>2</v>
      </c>
      <c r="U479" s="70"/>
      <c r="V479" s="23">
        <v>2</v>
      </c>
      <c r="W479" s="65">
        <v>2</v>
      </c>
      <c r="X479" s="64">
        <v>2</v>
      </c>
      <c r="Y479" s="23"/>
      <c r="Z479" s="23"/>
      <c r="AA479" s="23">
        <v>2</v>
      </c>
      <c r="AB479" s="18">
        <v>2</v>
      </c>
      <c r="AC479" s="23">
        <v>2</v>
      </c>
      <c r="AD479" s="23">
        <v>2</v>
      </c>
      <c r="AE479" s="64">
        <v>2</v>
      </c>
      <c r="AF479" s="23"/>
      <c r="AG479" s="23"/>
      <c r="AH479" s="23">
        <v>2</v>
      </c>
      <c r="AI479" s="18"/>
      <c r="AJ479" s="65">
        <v>2</v>
      </c>
      <c r="AK479" s="65"/>
      <c r="AL479" s="65"/>
      <c r="AM479" s="13">
        <f t="shared" si="7"/>
        <v>28.5</v>
      </c>
      <c r="AN479" s="33">
        <v>0</v>
      </c>
      <c r="AO479" s="14">
        <v>0</v>
      </c>
      <c r="AP479" s="60"/>
      <c r="AQ479" s="60"/>
      <c r="AR479" s="60"/>
      <c r="AS479" s="58"/>
    </row>
    <row r="480" spans="1:45" ht="15.75">
      <c r="A480" s="73"/>
      <c r="B480" s="63"/>
      <c r="C480" s="26"/>
      <c r="D480" s="30"/>
      <c r="E480" s="32"/>
      <c r="F480" s="28"/>
      <c r="G480" s="28"/>
      <c r="H480" s="23"/>
      <c r="I480" s="23"/>
      <c r="J480" s="64"/>
      <c r="K480" s="23"/>
      <c r="L480" s="23"/>
      <c r="M480" s="23"/>
      <c r="N480" s="18"/>
      <c r="O480" s="23"/>
      <c r="P480" s="23"/>
      <c r="Q480" s="64"/>
      <c r="R480" s="23"/>
      <c r="S480" s="23"/>
      <c r="T480" s="23"/>
      <c r="U480" s="70"/>
      <c r="V480" s="23"/>
      <c r="W480" s="65"/>
      <c r="X480" s="64"/>
      <c r="Y480" s="23"/>
      <c r="Z480" s="23"/>
      <c r="AA480" s="23"/>
      <c r="AB480" s="18"/>
      <c r="AC480" s="23"/>
      <c r="AD480" s="23"/>
      <c r="AE480" s="64"/>
      <c r="AF480" s="23"/>
      <c r="AG480" s="23"/>
      <c r="AH480" s="23"/>
      <c r="AI480" s="18"/>
      <c r="AJ480" s="65"/>
      <c r="AK480" s="65"/>
      <c r="AL480" s="65"/>
      <c r="AM480" s="16">
        <f t="shared" si="7"/>
        <v>0</v>
      </c>
      <c r="AN480" s="33">
        <v>0</v>
      </c>
      <c r="AO480" s="14">
        <v>0</v>
      </c>
      <c r="AP480" s="58"/>
      <c r="AQ480" s="57"/>
      <c r="AR480" s="58"/>
      <c r="AS480" s="58"/>
    </row>
    <row r="481" spans="1:45" ht="15.75">
      <c r="A481" s="72">
        <v>239</v>
      </c>
      <c r="B481" s="40" t="s">
        <v>747</v>
      </c>
      <c r="C481" s="21" t="s">
        <v>36</v>
      </c>
      <c r="D481" s="21" t="s">
        <v>37</v>
      </c>
      <c r="E481" s="32">
        <v>44061</v>
      </c>
      <c r="F481" s="21" t="s">
        <v>730</v>
      </c>
      <c r="G481" s="22" t="s">
        <v>764</v>
      </c>
      <c r="H481" s="23"/>
      <c r="I481" s="23">
        <v>0.25</v>
      </c>
      <c r="J481" s="64"/>
      <c r="K481" s="23"/>
      <c r="L481" s="23">
        <v>0.25</v>
      </c>
      <c r="M481" s="23">
        <v>0.25</v>
      </c>
      <c r="N481" s="18">
        <v>0.25</v>
      </c>
      <c r="O481" s="23">
        <v>0.25</v>
      </c>
      <c r="P481" s="23">
        <v>0.25</v>
      </c>
      <c r="Q481" s="64">
        <v>0.25</v>
      </c>
      <c r="R481" s="23">
        <v>0.25</v>
      </c>
      <c r="S481" s="23">
        <v>0.25</v>
      </c>
      <c r="T481" s="23">
        <v>0.25</v>
      </c>
      <c r="U481" s="70">
        <v>0.25</v>
      </c>
      <c r="V481" s="23"/>
      <c r="W481" s="65">
        <v>0.25</v>
      </c>
      <c r="X481" s="64">
        <v>0.25</v>
      </c>
      <c r="Y481" s="23">
        <v>0.25</v>
      </c>
      <c r="Z481" s="23">
        <v>0.25</v>
      </c>
      <c r="AA481" s="23">
        <v>0.25</v>
      </c>
      <c r="AB481" s="18">
        <v>0.25</v>
      </c>
      <c r="AC481" s="23"/>
      <c r="AD481" s="23">
        <v>0.25</v>
      </c>
      <c r="AE481" s="64">
        <v>0.25</v>
      </c>
      <c r="AF481" s="23">
        <v>0.25</v>
      </c>
      <c r="AG481" s="23">
        <v>0.25</v>
      </c>
      <c r="AH481" s="23">
        <v>0.25</v>
      </c>
      <c r="AI481" s="18">
        <v>0.25</v>
      </c>
      <c r="AJ481" s="65"/>
      <c r="AK481" s="65"/>
      <c r="AL481" s="65"/>
      <c r="AM481" s="13">
        <f t="shared" si="7"/>
        <v>5.75</v>
      </c>
      <c r="AN481" s="33">
        <v>0</v>
      </c>
      <c r="AO481" s="14">
        <v>0</v>
      </c>
      <c r="AP481" s="60"/>
      <c r="AQ481" s="60"/>
      <c r="AR481" s="60"/>
      <c r="AS481" s="58"/>
    </row>
    <row r="482" spans="1:45" ht="15.75">
      <c r="A482" s="73"/>
      <c r="B482" s="63"/>
      <c r="C482" s="26"/>
      <c r="D482" s="30"/>
      <c r="E482" s="32"/>
      <c r="F482" s="28"/>
      <c r="G482" s="28"/>
      <c r="H482" s="23"/>
      <c r="I482" s="23">
        <v>1.75</v>
      </c>
      <c r="J482" s="64"/>
      <c r="K482" s="23"/>
      <c r="L482" s="23">
        <v>1.75</v>
      </c>
      <c r="M482" s="23">
        <v>1.75</v>
      </c>
      <c r="N482" s="18">
        <v>1.75</v>
      </c>
      <c r="O482" s="23">
        <v>1.75</v>
      </c>
      <c r="P482" s="23">
        <v>1.75</v>
      </c>
      <c r="Q482" s="64">
        <v>1.75</v>
      </c>
      <c r="R482" s="23">
        <v>1.75</v>
      </c>
      <c r="S482" s="23">
        <v>1.75</v>
      </c>
      <c r="T482" s="23">
        <v>1.75</v>
      </c>
      <c r="U482" s="70">
        <v>1.75</v>
      </c>
      <c r="V482" s="23"/>
      <c r="W482" s="65">
        <v>1.75</v>
      </c>
      <c r="X482" s="64">
        <v>1.75</v>
      </c>
      <c r="Y482" s="23">
        <v>1.75</v>
      </c>
      <c r="Z482" s="23">
        <v>1.75</v>
      </c>
      <c r="AA482" s="23">
        <v>1.75</v>
      </c>
      <c r="AB482" s="18">
        <v>1.75</v>
      </c>
      <c r="AC482" s="23"/>
      <c r="AD482" s="23">
        <v>1.75</v>
      </c>
      <c r="AE482" s="64">
        <v>1.75</v>
      </c>
      <c r="AF482" s="23">
        <v>1.75</v>
      </c>
      <c r="AG482" s="23">
        <v>1.75</v>
      </c>
      <c r="AH482" s="23">
        <v>1.75</v>
      </c>
      <c r="AI482" s="18">
        <v>1.75</v>
      </c>
      <c r="AJ482" s="65"/>
      <c r="AK482" s="65"/>
      <c r="AL482" s="65"/>
      <c r="AM482" s="16">
        <f t="shared" si="7"/>
        <v>40.25</v>
      </c>
      <c r="AN482" s="33">
        <v>0</v>
      </c>
      <c r="AO482" s="14">
        <v>0</v>
      </c>
      <c r="AP482" s="58"/>
      <c r="AQ482" s="57"/>
      <c r="AR482" s="58"/>
      <c r="AS482" s="58"/>
    </row>
    <row r="483" spans="1:45" ht="15.75">
      <c r="A483" s="72">
        <v>240</v>
      </c>
      <c r="B483" s="21" t="s">
        <v>748</v>
      </c>
      <c r="C483" s="21" t="s">
        <v>36</v>
      </c>
      <c r="D483" s="21" t="s">
        <v>37</v>
      </c>
      <c r="E483" s="32">
        <v>44061</v>
      </c>
      <c r="F483" s="21" t="s">
        <v>731</v>
      </c>
      <c r="G483" s="22" t="s">
        <v>765</v>
      </c>
      <c r="H483" s="23"/>
      <c r="I483" s="23">
        <v>0.25</v>
      </c>
      <c r="J483" s="64">
        <v>0.25</v>
      </c>
      <c r="K483" s="23">
        <v>0.25</v>
      </c>
      <c r="L483" s="23">
        <v>0.25</v>
      </c>
      <c r="M483" s="23">
        <v>0.25</v>
      </c>
      <c r="N483" s="18">
        <v>0.25</v>
      </c>
      <c r="O483" s="23"/>
      <c r="P483" s="23">
        <v>0.25</v>
      </c>
      <c r="Q483" s="64">
        <v>0.25</v>
      </c>
      <c r="R483" s="23">
        <v>0.25</v>
      </c>
      <c r="S483" s="23">
        <v>0.25</v>
      </c>
      <c r="T483" s="23">
        <v>0.25</v>
      </c>
      <c r="U483" s="70">
        <v>0.25</v>
      </c>
      <c r="V483" s="23"/>
      <c r="W483" s="65">
        <v>0.25</v>
      </c>
      <c r="X483" s="64">
        <v>0.25</v>
      </c>
      <c r="Y483" s="23">
        <v>0.25</v>
      </c>
      <c r="Z483" s="23">
        <v>0.25</v>
      </c>
      <c r="AA483" s="23">
        <v>0.25</v>
      </c>
      <c r="AB483" s="18">
        <v>0.25</v>
      </c>
      <c r="AC483" s="23"/>
      <c r="AD483" s="23">
        <v>0.25</v>
      </c>
      <c r="AE483" s="64">
        <v>0.25</v>
      </c>
      <c r="AF483" s="23">
        <v>0.25</v>
      </c>
      <c r="AG483" s="23"/>
      <c r="AH483" s="23">
        <v>0.25</v>
      </c>
      <c r="AI483" s="18"/>
      <c r="AJ483" s="65"/>
      <c r="AK483" s="65"/>
      <c r="AL483" s="65"/>
      <c r="AM483" s="13">
        <f t="shared" si="7"/>
        <v>5.5</v>
      </c>
      <c r="AN483" s="33">
        <v>0</v>
      </c>
      <c r="AO483" s="14">
        <v>0</v>
      </c>
      <c r="AP483" s="60"/>
      <c r="AQ483" s="60"/>
      <c r="AR483" s="60"/>
      <c r="AS483" s="58"/>
    </row>
    <row r="484" spans="1:45" ht="15.75">
      <c r="A484" s="73"/>
      <c r="B484" s="63"/>
      <c r="C484" s="26"/>
      <c r="D484" s="30"/>
      <c r="E484" s="32"/>
      <c r="F484" s="28"/>
      <c r="G484" s="28"/>
      <c r="H484" s="23"/>
      <c r="I484" s="23">
        <v>1.75</v>
      </c>
      <c r="J484" s="64">
        <v>1.75</v>
      </c>
      <c r="K484" s="23">
        <v>1.75</v>
      </c>
      <c r="L484" s="23">
        <v>1.75</v>
      </c>
      <c r="M484" s="23">
        <v>1.75</v>
      </c>
      <c r="N484" s="18">
        <v>1.75</v>
      </c>
      <c r="O484" s="23"/>
      <c r="P484" s="23">
        <v>1.75</v>
      </c>
      <c r="Q484" s="64">
        <v>1.75</v>
      </c>
      <c r="R484" s="23">
        <v>1.75</v>
      </c>
      <c r="S484" s="23">
        <v>1.75</v>
      </c>
      <c r="T484" s="23">
        <v>1.75</v>
      </c>
      <c r="U484" s="70">
        <v>1.75</v>
      </c>
      <c r="V484" s="23"/>
      <c r="W484" s="65">
        <v>1.75</v>
      </c>
      <c r="X484" s="64">
        <v>1.75</v>
      </c>
      <c r="Y484" s="23">
        <v>1.75</v>
      </c>
      <c r="Z484" s="23">
        <v>1.75</v>
      </c>
      <c r="AA484" s="23">
        <v>1.75</v>
      </c>
      <c r="AB484" s="18">
        <v>1.75</v>
      </c>
      <c r="AC484" s="23"/>
      <c r="AD484" s="23">
        <v>1.75</v>
      </c>
      <c r="AE484" s="64">
        <v>1.75</v>
      </c>
      <c r="AF484" s="23">
        <v>1.75</v>
      </c>
      <c r="AG484" s="23"/>
      <c r="AH484" s="23">
        <v>1.75</v>
      </c>
      <c r="AI484" s="18"/>
      <c r="AJ484" s="65"/>
      <c r="AK484" s="65"/>
      <c r="AL484" s="65"/>
      <c r="AM484" s="16">
        <f t="shared" si="7"/>
        <v>38.5</v>
      </c>
      <c r="AN484" s="33">
        <v>0</v>
      </c>
      <c r="AO484" s="14">
        <v>0</v>
      </c>
      <c r="AP484" s="58"/>
      <c r="AQ484" s="57"/>
      <c r="AR484" s="58"/>
      <c r="AS484" s="58"/>
    </row>
    <row r="485" spans="1:45" ht="15.75">
      <c r="A485" s="72">
        <v>241</v>
      </c>
      <c r="B485" s="40" t="s">
        <v>768</v>
      </c>
      <c r="C485" s="21" t="s">
        <v>36</v>
      </c>
      <c r="D485" s="21" t="s">
        <v>37</v>
      </c>
      <c r="E485" s="32" t="s">
        <v>767</v>
      </c>
      <c r="F485" s="21" t="s">
        <v>766</v>
      </c>
      <c r="G485" s="21" t="s">
        <v>769</v>
      </c>
      <c r="H485" s="23">
        <v>2</v>
      </c>
      <c r="I485" s="23">
        <v>2</v>
      </c>
      <c r="J485" s="64">
        <v>2</v>
      </c>
      <c r="K485" s="23">
        <v>2</v>
      </c>
      <c r="L485" s="23">
        <v>2</v>
      </c>
      <c r="M485" s="23"/>
      <c r="N485" s="18"/>
      <c r="O485" s="23">
        <v>2</v>
      </c>
      <c r="P485" s="23"/>
      <c r="Q485" s="64">
        <v>1</v>
      </c>
      <c r="R485" s="23">
        <v>1</v>
      </c>
      <c r="S485" s="23">
        <v>2</v>
      </c>
      <c r="T485" s="23">
        <v>1</v>
      </c>
      <c r="U485" s="70"/>
      <c r="V485" s="23">
        <v>1</v>
      </c>
      <c r="W485" s="65">
        <v>2</v>
      </c>
      <c r="X485" s="64">
        <v>2</v>
      </c>
      <c r="Y485" s="23">
        <v>2</v>
      </c>
      <c r="Z485" s="23">
        <v>2</v>
      </c>
      <c r="AA485" s="23"/>
      <c r="AB485" s="18"/>
      <c r="AC485" s="23"/>
      <c r="AD485" s="23"/>
      <c r="AE485" s="64">
        <v>2</v>
      </c>
      <c r="AF485" s="23">
        <v>1</v>
      </c>
      <c r="AG485" s="23">
        <v>2</v>
      </c>
      <c r="AH485" s="23"/>
      <c r="AI485" s="18"/>
      <c r="AJ485" s="65"/>
      <c r="AK485" s="65"/>
      <c r="AL485" s="65"/>
      <c r="AM485" s="13">
        <f t="shared" si="7"/>
        <v>31</v>
      </c>
      <c r="AN485" s="33">
        <v>0</v>
      </c>
      <c r="AO485" s="14">
        <v>0</v>
      </c>
      <c r="AP485" s="60"/>
      <c r="AQ485" s="60"/>
      <c r="AR485" s="60"/>
      <c r="AS485" s="58"/>
    </row>
    <row r="486" spans="1:45" ht="15.75">
      <c r="A486" s="73"/>
      <c r="B486" s="63"/>
      <c r="C486" s="26"/>
      <c r="D486" s="30"/>
      <c r="E486" s="32"/>
      <c r="F486" s="28"/>
      <c r="G486" s="28"/>
      <c r="H486" s="23"/>
      <c r="I486" s="23"/>
      <c r="J486" s="64"/>
      <c r="K486" s="23"/>
      <c r="L486" s="23"/>
      <c r="M486" s="23"/>
      <c r="N486" s="18"/>
      <c r="O486" s="23"/>
      <c r="P486" s="23"/>
      <c r="Q486" s="64"/>
      <c r="R486" s="23"/>
      <c r="S486" s="23"/>
      <c r="T486" s="23"/>
      <c r="U486" s="70"/>
      <c r="V486" s="23"/>
      <c r="W486" s="65"/>
      <c r="X486" s="64"/>
      <c r="Y486" s="23"/>
      <c r="Z486" s="23"/>
      <c r="AA486" s="23"/>
      <c r="AB486" s="18"/>
      <c r="AC486" s="23"/>
      <c r="AD486" s="23"/>
      <c r="AE486" s="64"/>
      <c r="AF486" s="23"/>
      <c r="AG486" s="23"/>
      <c r="AH486" s="23"/>
      <c r="AI486" s="18"/>
      <c r="AJ486" s="65"/>
      <c r="AK486" s="65"/>
      <c r="AL486" s="65"/>
      <c r="AM486" s="16">
        <f t="shared" si="7"/>
        <v>0</v>
      </c>
      <c r="AN486" s="33">
        <v>0</v>
      </c>
      <c r="AO486" s="14">
        <v>0</v>
      </c>
      <c r="AP486" s="58"/>
      <c r="AQ486" s="57"/>
      <c r="AR486" s="58"/>
      <c r="AS486" s="58"/>
    </row>
    <row r="487" spans="1:45" ht="15.75">
      <c r="A487" s="72">
        <v>242</v>
      </c>
      <c r="B487" s="40" t="s">
        <v>773</v>
      </c>
      <c r="C487" s="21" t="s">
        <v>36</v>
      </c>
      <c r="D487" s="21" t="s">
        <v>37</v>
      </c>
      <c r="E487" s="32" t="s">
        <v>776</v>
      </c>
      <c r="F487" s="21" t="s">
        <v>774</v>
      </c>
      <c r="G487" s="21" t="s">
        <v>772</v>
      </c>
      <c r="H487" s="23">
        <v>1.5</v>
      </c>
      <c r="I487" s="23"/>
      <c r="J487" s="64">
        <v>2</v>
      </c>
      <c r="K487" s="23">
        <v>2</v>
      </c>
      <c r="L487" s="23">
        <v>2</v>
      </c>
      <c r="M487" s="23">
        <v>2</v>
      </c>
      <c r="N487" s="18">
        <v>2</v>
      </c>
      <c r="O487" s="23">
        <v>2</v>
      </c>
      <c r="P487" s="23"/>
      <c r="Q487" s="64">
        <v>2</v>
      </c>
      <c r="R487" s="23">
        <v>2</v>
      </c>
      <c r="S487" s="23"/>
      <c r="T487" s="23">
        <v>2</v>
      </c>
      <c r="U487" s="70">
        <v>1</v>
      </c>
      <c r="V487" s="23">
        <v>2</v>
      </c>
      <c r="W487" s="65"/>
      <c r="X487" s="64">
        <v>2</v>
      </c>
      <c r="Y487" s="23">
        <v>2</v>
      </c>
      <c r="Z487" s="23">
        <v>2</v>
      </c>
      <c r="AA487" s="23">
        <v>2</v>
      </c>
      <c r="AB487" s="18">
        <v>2</v>
      </c>
      <c r="AC487" s="23">
        <v>2</v>
      </c>
      <c r="AD487" s="23"/>
      <c r="AE487" s="64">
        <v>2</v>
      </c>
      <c r="AF487" s="23">
        <v>2</v>
      </c>
      <c r="AG487" s="23">
        <v>2</v>
      </c>
      <c r="AH487" s="23">
        <v>2</v>
      </c>
      <c r="AI487" s="18">
        <v>2</v>
      </c>
      <c r="AJ487" s="65">
        <v>2</v>
      </c>
      <c r="AK487" s="65"/>
      <c r="AL487" s="65"/>
      <c r="AM487" s="13">
        <f t="shared" si="7"/>
        <v>46.5</v>
      </c>
      <c r="AN487" s="33">
        <v>0</v>
      </c>
      <c r="AO487" s="14">
        <v>0</v>
      </c>
      <c r="AP487" s="60"/>
      <c r="AQ487" s="60"/>
      <c r="AR487" s="60"/>
      <c r="AS487" s="58"/>
    </row>
    <row r="488" spans="1:45" ht="15.75">
      <c r="A488" s="73"/>
      <c r="B488" s="63"/>
      <c r="C488" s="26"/>
      <c r="D488" s="30"/>
      <c r="E488" s="32"/>
      <c r="F488" s="28"/>
      <c r="G488" s="28"/>
      <c r="H488" s="23"/>
      <c r="I488" s="23"/>
      <c r="J488" s="64"/>
      <c r="K488" s="23"/>
      <c r="L488" s="23"/>
      <c r="M488" s="23"/>
      <c r="N488" s="18"/>
      <c r="O488" s="23"/>
      <c r="P488" s="23"/>
      <c r="Q488" s="64"/>
      <c r="R488" s="23"/>
      <c r="S488" s="23"/>
      <c r="T488" s="23"/>
      <c r="U488" s="70"/>
      <c r="V488" s="23"/>
      <c r="W488" s="65"/>
      <c r="X488" s="64"/>
      <c r="Y488" s="23"/>
      <c r="Z488" s="23"/>
      <c r="AA488" s="23"/>
      <c r="AB488" s="18"/>
      <c r="AC488" s="23"/>
      <c r="AD488" s="23"/>
      <c r="AE488" s="64"/>
      <c r="AF488" s="23"/>
      <c r="AG488" s="23"/>
      <c r="AH488" s="23"/>
      <c r="AI488" s="18"/>
      <c r="AJ488" s="65"/>
      <c r="AK488" s="65"/>
      <c r="AL488" s="65"/>
      <c r="AM488" s="16">
        <f t="shared" si="7"/>
        <v>0</v>
      </c>
      <c r="AN488" s="33">
        <v>0</v>
      </c>
      <c r="AO488" s="14">
        <v>0</v>
      </c>
      <c r="AP488" s="58"/>
      <c r="AQ488" s="57"/>
      <c r="AR488" s="58"/>
      <c r="AS488" s="58"/>
    </row>
    <row r="489" spans="1:45" ht="15.75">
      <c r="A489" s="72">
        <v>243</v>
      </c>
      <c r="B489" s="40" t="s">
        <v>775</v>
      </c>
      <c r="C489" s="21" t="s">
        <v>36</v>
      </c>
      <c r="D489" s="21" t="s">
        <v>37</v>
      </c>
      <c r="E489" s="32" t="s">
        <v>777</v>
      </c>
      <c r="F489" s="21" t="s">
        <v>778</v>
      </c>
      <c r="G489" s="21" t="s">
        <v>779</v>
      </c>
      <c r="H489" s="23"/>
      <c r="I489" s="23"/>
      <c r="J489" s="64"/>
      <c r="K489" s="23"/>
      <c r="L489" s="23"/>
      <c r="M489" s="23"/>
      <c r="N489" s="18"/>
      <c r="O489" s="23"/>
      <c r="P489" s="23"/>
      <c r="Q489" s="64"/>
      <c r="R489" s="23"/>
      <c r="S489" s="23"/>
      <c r="T489" s="23"/>
      <c r="U489" s="70"/>
      <c r="V489" s="23"/>
      <c r="W489" s="65"/>
      <c r="X489" s="64"/>
      <c r="Y489" s="23"/>
      <c r="Z489" s="23"/>
      <c r="AA489" s="23"/>
      <c r="AB489" s="18"/>
      <c r="AC489" s="23"/>
      <c r="AD489" s="23"/>
      <c r="AE489" s="64"/>
      <c r="AF489" s="23"/>
      <c r="AG489" s="23"/>
      <c r="AH489" s="23"/>
      <c r="AI489" s="18"/>
      <c r="AJ489" s="65"/>
      <c r="AK489" s="65"/>
      <c r="AL489" s="65"/>
      <c r="AM489" s="13">
        <f t="shared" si="7"/>
        <v>0</v>
      </c>
      <c r="AN489" s="33">
        <v>0</v>
      </c>
      <c r="AO489" s="14">
        <v>0</v>
      </c>
      <c r="AP489" s="60"/>
      <c r="AQ489" s="60"/>
      <c r="AR489" s="60"/>
      <c r="AS489" s="58"/>
    </row>
    <row r="490" spans="1:45" ht="15.75">
      <c r="A490" s="73"/>
      <c r="B490" s="63"/>
      <c r="C490" s="26"/>
      <c r="D490" s="30"/>
      <c r="E490" s="32"/>
      <c r="F490" s="28"/>
      <c r="G490" s="28"/>
      <c r="H490" s="23"/>
      <c r="I490" s="23"/>
      <c r="J490" s="64"/>
      <c r="K490" s="23"/>
      <c r="L490" s="23"/>
      <c r="M490" s="23"/>
      <c r="N490" s="18"/>
      <c r="O490" s="23"/>
      <c r="P490" s="23"/>
      <c r="Q490" s="64"/>
      <c r="R490" s="23"/>
      <c r="S490" s="23"/>
      <c r="T490" s="23"/>
      <c r="U490" s="70"/>
      <c r="V490" s="23"/>
      <c r="W490" s="65"/>
      <c r="X490" s="64"/>
      <c r="Y490" s="23"/>
      <c r="Z490" s="23"/>
      <c r="AA490" s="23"/>
      <c r="AB490" s="18"/>
      <c r="AC490" s="23"/>
      <c r="AD490" s="23"/>
      <c r="AE490" s="64"/>
      <c r="AF490" s="23"/>
      <c r="AG490" s="23"/>
      <c r="AH490" s="23"/>
      <c r="AI490" s="18"/>
      <c r="AJ490" s="65"/>
      <c r="AK490" s="65"/>
      <c r="AL490" s="65"/>
      <c r="AM490" s="16">
        <f t="shared" si="7"/>
        <v>0</v>
      </c>
      <c r="AN490" s="33">
        <v>0</v>
      </c>
      <c r="AO490" s="14">
        <v>0</v>
      </c>
      <c r="AP490" s="58"/>
      <c r="AQ490" s="57"/>
      <c r="AR490" s="58"/>
      <c r="AS490" s="58"/>
    </row>
    <row r="491" spans="1:45" ht="15.75">
      <c r="A491" s="72">
        <v>244</v>
      </c>
      <c r="B491" s="40" t="s">
        <v>780</v>
      </c>
      <c r="C491" s="21" t="s">
        <v>36</v>
      </c>
      <c r="D491" s="21" t="s">
        <v>37</v>
      </c>
      <c r="E491" s="32"/>
      <c r="F491" s="21" t="s">
        <v>781</v>
      </c>
      <c r="G491" s="50" t="s">
        <v>782</v>
      </c>
      <c r="H491" s="23"/>
      <c r="I491" s="23">
        <v>0.25</v>
      </c>
      <c r="J491" s="64"/>
      <c r="K491" s="23">
        <v>0.25</v>
      </c>
      <c r="L491" s="23"/>
      <c r="M491" s="23"/>
      <c r="N491" s="18"/>
      <c r="O491" s="23"/>
      <c r="P491" s="23">
        <v>0.25</v>
      </c>
      <c r="Q491" s="64">
        <v>0.25</v>
      </c>
      <c r="R491" s="23">
        <v>0.25</v>
      </c>
      <c r="S491" s="23"/>
      <c r="T491" s="23">
        <v>0.25</v>
      </c>
      <c r="U491" s="70"/>
      <c r="V491" s="23">
        <v>0.25</v>
      </c>
      <c r="W491" s="65">
        <v>0.25</v>
      </c>
      <c r="X491" s="64">
        <v>0.25</v>
      </c>
      <c r="Y491" s="23">
        <v>0.25</v>
      </c>
      <c r="Z491" s="23"/>
      <c r="AA491" s="23"/>
      <c r="AB491" s="18"/>
      <c r="AC491" s="23">
        <v>0.25</v>
      </c>
      <c r="AD491" s="23">
        <v>0.25</v>
      </c>
      <c r="AE491" s="64">
        <v>0.25</v>
      </c>
      <c r="AF491" s="23">
        <v>0.25</v>
      </c>
      <c r="AG491" s="23"/>
      <c r="AH491" s="23"/>
      <c r="AI491" s="18"/>
      <c r="AJ491" s="65">
        <v>0.25</v>
      </c>
      <c r="AK491" s="65"/>
      <c r="AL491" s="65"/>
      <c r="AM491" s="13">
        <f t="shared" si="7"/>
        <v>3.75</v>
      </c>
      <c r="AN491" s="33">
        <v>0</v>
      </c>
      <c r="AO491" s="14">
        <v>0</v>
      </c>
      <c r="AP491" s="60"/>
      <c r="AQ491" s="60"/>
      <c r="AR491" s="60"/>
      <c r="AS491" s="58"/>
    </row>
    <row r="492" spans="1:45" ht="15.75">
      <c r="A492" s="73"/>
      <c r="B492" s="63"/>
      <c r="C492" s="26"/>
      <c r="D492" s="30"/>
      <c r="E492" s="32"/>
      <c r="F492" s="28"/>
      <c r="G492" s="28"/>
      <c r="H492" s="23">
        <v>1.5</v>
      </c>
      <c r="I492" s="23">
        <v>1.75</v>
      </c>
      <c r="J492" s="64"/>
      <c r="K492" s="23">
        <v>1.75</v>
      </c>
      <c r="L492" s="23"/>
      <c r="M492" s="23">
        <v>1</v>
      </c>
      <c r="N492" s="18">
        <v>1</v>
      </c>
      <c r="O492" s="23"/>
      <c r="P492" s="23">
        <v>1.75</v>
      </c>
      <c r="Q492" s="64">
        <v>1.75</v>
      </c>
      <c r="R492" s="23">
        <v>1.75</v>
      </c>
      <c r="S492" s="23"/>
      <c r="T492" s="23">
        <v>1.75</v>
      </c>
      <c r="U492" s="70"/>
      <c r="V492" s="23">
        <v>1.75</v>
      </c>
      <c r="W492" s="65">
        <v>1.75</v>
      </c>
      <c r="X492" s="64">
        <v>1.75</v>
      </c>
      <c r="Y492" s="23">
        <v>1.75</v>
      </c>
      <c r="Z492" s="23"/>
      <c r="AA492" s="23"/>
      <c r="AB492" s="18"/>
      <c r="AC492" s="23">
        <v>1.75</v>
      </c>
      <c r="AD492" s="23">
        <v>1.75</v>
      </c>
      <c r="AE492" s="64">
        <v>1.75</v>
      </c>
      <c r="AF492" s="23">
        <v>1.75</v>
      </c>
      <c r="AG492" s="23"/>
      <c r="AH492" s="23"/>
      <c r="AI492" s="18"/>
      <c r="AJ492" s="65">
        <v>1.75</v>
      </c>
      <c r="AK492" s="65"/>
      <c r="AL492" s="65"/>
      <c r="AM492" s="16">
        <f t="shared" si="7"/>
        <v>29.75</v>
      </c>
      <c r="AN492" s="33">
        <v>0</v>
      </c>
      <c r="AO492" s="14">
        <v>0</v>
      </c>
      <c r="AP492" s="58"/>
      <c r="AQ492" s="57"/>
      <c r="AR492" s="58"/>
      <c r="AS492" s="58"/>
    </row>
    <row r="493" spans="1:45" ht="15.75">
      <c r="A493" s="72">
        <v>245</v>
      </c>
      <c r="B493" s="40" t="s">
        <v>783</v>
      </c>
      <c r="C493" s="21" t="s">
        <v>36</v>
      </c>
      <c r="D493" s="21" t="s">
        <v>37</v>
      </c>
      <c r="E493" s="32"/>
      <c r="F493" s="21" t="s">
        <v>785</v>
      </c>
      <c r="G493" s="50" t="s">
        <v>784</v>
      </c>
      <c r="H493" s="23">
        <v>1.5</v>
      </c>
      <c r="I493" s="23"/>
      <c r="J493" s="64">
        <v>2</v>
      </c>
      <c r="K493" s="23">
        <v>2</v>
      </c>
      <c r="L493" s="23">
        <v>2</v>
      </c>
      <c r="M493" s="23"/>
      <c r="N493" s="18">
        <v>2</v>
      </c>
      <c r="O493" s="23"/>
      <c r="P493" s="23"/>
      <c r="Q493" s="64">
        <v>2</v>
      </c>
      <c r="R493" s="23">
        <v>2</v>
      </c>
      <c r="S493" s="23">
        <v>2</v>
      </c>
      <c r="T493" s="23">
        <v>2</v>
      </c>
      <c r="U493" s="70"/>
      <c r="V493" s="23"/>
      <c r="W493" s="65"/>
      <c r="X493" s="64"/>
      <c r="Y493" s="23"/>
      <c r="Z493" s="23"/>
      <c r="AA493" s="23"/>
      <c r="AB493" s="18"/>
      <c r="AC493" s="23"/>
      <c r="AD493" s="23"/>
      <c r="AE493" s="64"/>
      <c r="AF493" s="23"/>
      <c r="AG493" s="23"/>
      <c r="AH493" s="23">
        <v>2</v>
      </c>
      <c r="AI493" s="18">
        <v>2</v>
      </c>
      <c r="AJ493" s="65">
        <v>2</v>
      </c>
      <c r="AK493" s="65"/>
      <c r="AL493" s="65"/>
      <c r="AM493" s="13">
        <f t="shared" si="7"/>
        <v>23.5</v>
      </c>
      <c r="AN493" s="33">
        <v>0</v>
      </c>
      <c r="AO493" s="14">
        <v>0</v>
      </c>
      <c r="AP493" s="60"/>
      <c r="AQ493" s="60"/>
      <c r="AR493" s="60"/>
      <c r="AS493" s="58"/>
    </row>
    <row r="494" spans="1:45" ht="15.75">
      <c r="A494" s="73"/>
      <c r="B494" s="63"/>
      <c r="C494" s="26"/>
      <c r="D494" s="30"/>
      <c r="E494" s="32"/>
      <c r="F494" s="28"/>
      <c r="G494" s="28"/>
      <c r="H494" s="23"/>
      <c r="I494" s="23"/>
      <c r="J494" s="64"/>
      <c r="K494" s="23"/>
      <c r="L494" s="23"/>
      <c r="M494" s="23"/>
      <c r="N494" s="18"/>
      <c r="O494" s="23"/>
      <c r="P494" s="23"/>
      <c r="Q494" s="64"/>
      <c r="R494" s="23"/>
      <c r="S494" s="23"/>
      <c r="T494" s="23"/>
      <c r="U494" s="70"/>
      <c r="V494" s="23"/>
      <c r="W494" s="65"/>
      <c r="X494" s="64"/>
      <c r="Y494" s="23"/>
      <c r="Z494" s="23"/>
      <c r="AA494" s="23"/>
      <c r="AB494" s="18"/>
      <c r="AC494" s="23"/>
      <c r="AD494" s="23"/>
      <c r="AE494" s="64"/>
      <c r="AF494" s="23"/>
      <c r="AG494" s="23"/>
      <c r="AH494" s="23"/>
      <c r="AI494" s="18"/>
      <c r="AJ494" s="65"/>
      <c r="AK494" s="65"/>
      <c r="AL494" s="65"/>
      <c r="AM494" s="16">
        <f t="shared" si="7"/>
        <v>0</v>
      </c>
      <c r="AN494" s="33">
        <v>0</v>
      </c>
      <c r="AO494" s="14">
        <v>0</v>
      </c>
      <c r="AP494" s="58"/>
      <c r="AQ494" s="57"/>
      <c r="AR494" s="58"/>
      <c r="AS494" s="58"/>
    </row>
    <row r="495" spans="1:45" ht="15.75">
      <c r="A495" s="72">
        <v>246</v>
      </c>
      <c r="B495" s="40" t="s">
        <v>788</v>
      </c>
      <c r="C495" s="21" t="s">
        <v>36</v>
      </c>
      <c r="D495" s="21" t="s">
        <v>37</v>
      </c>
      <c r="E495" s="32">
        <v>44155</v>
      </c>
      <c r="F495" s="21" t="s">
        <v>790</v>
      </c>
      <c r="G495" s="51" t="s">
        <v>789</v>
      </c>
      <c r="H495" s="23"/>
      <c r="I495" s="23">
        <v>2</v>
      </c>
      <c r="J495" s="64">
        <v>2</v>
      </c>
      <c r="K495" s="23">
        <v>1</v>
      </c>
      <c r="L495" s="23"/>
      <c r="M495" s="23"/>
      <c r="N495" s="18">
        <v>2</v>
      </c>
      <c r="O495" s="23">
        <v>2</v>
      </c>
      <c r="P495" s="23">
        <v>2</v>
      </c>
      <c r="Q495" s="64">
        <v>2</v>
      </c>
      <c r="R495" s="23">
        <v>2</v>
      </c>
      <c r="S495" s="23"/>
      <c r="T495" s="23">
        <v>2</v>
      </c>
      <c r="U495" s="70"/>
      <c r="V495" s="23"/>
      <c r="W495" s="65"/>
      <c r="X495" s="64"/>
      <c r="Y495" s="23"/>
      <c r="Z495" s="23"/>
      <c r="AA495" s="23"/>
      <c r="AB495" s="18"/>
      <c r="AC495" s="23"/>
      <c r="AD495" s="23"/>
      <c r="AE495" s="64"/>
      <c r="AF495" s="23">
        <v>1.5</v>
      </c>
      <c r="AG495" s="23"/>
      <c r="AH495" s="23"/>
      <c r="AI495" s="18"/>
      <c r="AJ495" s="65"/>
      <c r="AK495" s="65"/>
      <c r="AL495" s="65"/>
      <c r="AM495" s="13">
        <f t="shared" si="7"/>
        <v>18.5</v>
      </c>
      <c r="AN495" s="33">
        <v>0</v>
      </c>
      <c r="AO495" s="14">
        <v>0</v>
      </c>
      <c r="AP495" s="60"/>
      <c r="AQ495" s="60"/>
      <c r="AR495" s="60"/>
      <c r="AS495" s="58"/>
    </row>
    <row r="496" spans="1:45" ht="15.75">
      <c r="A496" s="73"/>
      <c r="B496" s="63"/>
      <c r="C496" s="52"/>
      <c r="D496" s="30"/>
      <c r="E496" s="53"/>
      <c r="F496" s="28"/>
      <c r="G496" s="28"/>
      <c r="H496" s="23"/>
      <c r="I496" s="23"/>
      <c r="J496" s="64"/>
      <c r="K496" s="23"/>
      <c r="L496" s="23"/>
      <c r="M496" s="23"/>
      <c r="N496" s="18"/>
      <c r="O496" s="23"/>
      <c r="P496" s="23"/>
      <c r="Q496" s="64"/>
      <c r="R496" s="23"/>
      <c r="S496" s="23"/>
      <c r="T496" s="23"/>
      <c r="U496" s="70"/>
      <c r="V496" s="23"/>
      <c r="W496" s="65"/>
      <c r="X496" s="64"/>
      <c r="Y496" s="23"/>
      <c r="Z496" s="23"/>
      <c r="AA496" s="23"/>
      <c r="AB496" s="18"/>
      <c r="AC496" s="23"/>
      <c r="AD496" s="23"/>
      <c r="AE496" s="64"/>
      <c r="AF496" s="23"/>
      <c r="AG496" s="23"/>
      <c r="AH496" s="23"/>
      <c r="AI496" s="18"/>
      <c r="AJ496" s="65"/>
      <c r="AK496" s="65"/>
      <c r="AL496" s="65"/>
      <c r="AM496" s="16">
        <f t="shared" si="7"/>
        <v>0</v>
      </c>
      <c r="AN496" s="33">
        <v>0</v>
      </c>
      <c r="AO496" s="14">
        <v>0</v>
      </c>
      <c r="AP496" s="58"/>
      <c r="AQ496" s="57"/>
      <c r="AR496" s="58"/>
      <c r="AS496" s="58"/>
    </row>
    <row r="497" spans="1:45" ht="15.75">
      <c r="A497" s="72">
        <v>247</v>
      </c>
      <c r="B497" s="40" t="s">
        <v>798</v>
      </c>
      <c r="C497" s="21" t="s">
        <v>36</v>
      </c>
      <c r="D497" s="21" t="s">
        <v>37</v>
      </c>
      <c r="E497" s="32"/>
      <c r="F497" s="21" t="s">
        <v>809</v>
      </c>
      <c r="G497" s="51" t="s">
        <v>820</v>
      </c>
      <c r="H497" s="23">
        <v>1.5</v>
      </c>
      <c r="I497" s="23">
        <v>2</v>
      </c>
      <c r="J497" s="64"/>
      <c r="K497" s="23">
        <v>2</v>
      </c>
      <c r="L497" s="23">
        <v>2</v>
      </c>
      <c r="M497" s="23">
        <v>2</v>
      </c>
      <c r="N497" s="18">
        <v>2</v>
      </c>
      <c r="O497" s="23">
        <v>2</v>
      </c>
      <c r="P497" s="23">
        <v>2</v>
      </c>
      <c r="Q497" s="64"/>
      <c r="R497" s="23">
        <v>2</v>
      </c>
      <c r="S497" s="23">
        <v>2</v>
      </c>
      <c r="T497" s="23">
        <v>2</v>
      </c>
      <c r="U497" s="70">
        <v>1</v>
      </c>
      <c r="V497" s="23">
        <v>2</v>
      </c>
      <c r="W497" s="65">
        <v>2</v>
      </c>
      <c r="X497" s="64"/>
      <c r="Y497" s="23">
        <v>2</v>
      </c>
      <c r="Z497" s="23">
        <v>2</v>
      </c>
      <c r="AA497" s="23">
        <v>2</v>
      </c>
      <c r="AB497" s="18">
        <v>2</v>
      </c>
      <c r="AC497" s="23">
        <v>2</v>
      </c>
      <c r="AD497" s="23"/>
      <c r="AE497" s="64"/>
      <c r="AF497" s="23">
        <v>2</v>
      </c>
      <c r="AG497" s="23">
        <v>2</v>
      </c>
      <c r="AH497" s="23">
        <v>2</v>
      </c>
      <c r="AI497" s="18">
        <v>1</v>
      </c>
      <c r="AJ497" s="65">
        <v>2</v>
      </c>
      <c r="AK497" s="65"/>
      <c r="AL497" s="65"/>
      <c r="AM497" s="13">
        <f t="shared" si="7"/>
        <v>45.5</v>
      </c>
      <c r="AN497" s="33">
        <v>0</v>
      </c>
      <c r="AO497" s="14">
        <v>0</v>
      </c>
      <c r="AP497" s="60"/>
      <c r="AQ497" s="60"/>
      <c r="AR497" s="60"/>
      <c r="AS497" s="58"/>
    </row>
    <row r="498" spans="1:45" ht="15.75">
      <c r="A498" s="73"/>
      <c r="B498" s="63"/>
      <c r="C498" s="26"/>
      <c r="D498" s="30"/>
      <c r="E498" s="32"/>
      <c r="F498" s="28"/>
      <c r="G498" s="28"/>
      <c r="H498" s="23"/>
      <c r="I498" s="23"/>
      <c r="J498" s="64"/>
      <c r="K498" s="23"/>
      <c r="L498" s="23"/>
      <c r="M498" s="23"/>
      <c r="N498" s="18"/>
      <c r="O498" s="23"/>
      <c r="P498" s="23"/>
      <c r="Q498" s="64"/>
      <c r="R498" s="23"/>
      <c r="S498" s="23"/>
      <c r="T498" s="23"/>
      <c r="U498" s="70"/>
      <c r="V498" s="23"/>
      <c r="W498" s="65"/>
      <c r="X498" s="64"/>
      <c r="Y498" s="23"/>
      <c r="Z498" s="23"/>
      <c r="AA498" s="23"/>
      <c r="AB498" s="18"/>
      <c r="AC498" s="23"/>
      <c r="AD498" s="23"/>
      <c r="AE498" s="64"/>
      <c r="AF498" s="23"/>
      <c r="AG498" s="23"/>
      <c r="AH498" s="23"/>
      <c r="AI498" s="18"/>
      <c r="AJ498" s="65"/>
      <c r="AK498" s="65"/>
      <c r="AL498" s="65"/>
      <c r="AM498" s="16">
        <f t="shared" si="7"/>
        <v>0</v>
      </c>
      <c r="AN498" s="33">
        <v>0</v>
      </c>
      <c r="AO498" s="14">
        <v>0</v>
      </c>
      <c r="AP498" s="58"/>
      <c r="AQ498" s="57"/>
      <c r="AR498" s="58"/>
      <c r="AS498" s="58"/>
    </row>
    <row r="499" spans="1:45">
      <c r="A499" s="72">
        <v>248</v>
      </c>
      <c r="B499" s="40" t="s">
        <v>799</v>
      </c>
      <c r="C499" s="21" t="s">
        <v>36</v>
      </c>
      <c r="D499" s="21" t="s">
        <v>37</v>
      </c>
      <c r="E499" s="32"/>
      <c r="F499" s="21" t="s">
        <v>810</v>
      </c>
      <c r="G499" s="51" t="s">
        <v>821</v>
      </c>
      <c r="H499" s="23">
        <v>1.5</v>
      </c>
      <c r="I499" s="23"/>
      <c r="J499" s="64">
        <v>2</v>
      </c>
      <c r="K499" s="23">
        <v>2</v>
      </c>
      <c r="L499" s="23">
        <v>2</v>
      </c>
      <c r="M499" s="23">
        <v>2</v>
      </c>
      <c r="N499" s="18">
        <v>2</v>
      </c>
      <c r="O499" s="23"/>
      <c r="P499" s="23">
        <v>2</v>
      </c>
      <c r="Q499" s="64">
        <v>2</v>
      </c>
      <c r="R499" s="23">
        <v>1</v>
      </c>
      <c r="S499" s="23">
        <v>2</v>
      </c>
      <c r="T499" s="23">
        <v>2</v>
      </c>
      <c r="U499" s="70">
        <v>2</v>
      </c>
      <c r="V499" s="23"/>
      <c r="W499" s="65">
        <v>2</v>
      </c>
      <c r="X499" s="64">
        <v>2</v>
      </c>
      <c r="Y499" s="23">
        <v>2</v>
      </c>
      <c r="Z499" s="23">
        <v>2</v>
      </c>
      <c r="AA499" s="23">
        <v>2</v>
      </c>
      <c r="AB499" s="18">
        <v>2</v>
      </c>
      <c r="AC499" s="23"/>
      <c r="AD499" s="23">
        <v>2</v>
      </c>
      <c r="AE499" s="64">
        <v>2</v>
      </c>
      <c r="AF499" s="23"/>
      <c r="AG499" s="23">
        <v>2</v>
      </c>
      <c r="AH499" s="23">
        <v>2</v>
      </c>
      <c r="AI499" s="18">
        <v>2</v>
      </c>
      <c r="AJ499" s="65"/>
      <c r="AK499" s="65"/>
      <c r="AL499" s="65"/>
      <c r="AM499" s="13">
        <f t="shared" si="7"/>
        <v>44.5</v>
      </c>
      <c r="AN499" s="33">
        <v>0</v>
      </c>
      <c r="AO499" s="14">
        <v>0</v>
      </c>
      <c r="AP499" s="60"/>
      <c r="AQ499" s="60"/>
      <c r="AR499" s="60"/>
    </row>
    <row r="500" spans="1:45" ht="15.75">
      <c r="A500" s="73"/>
      <c r="B500" s="63"/>
      <c r="C500" s="26"/>
      <c r="D500" s="30"/>
      <c r="E500" s="32"/>
      <c r="F500" s="28"/>
      <c r="G500" s="28"/>
      <c r="H500" s="23"/>
      <c r="I500" s="23"/>
      <c r="J500" s="64"/>
      <c r="K500" s="23"/>
      <c r="L500" s="23"/>
      <c r="M500" s="23"/>
      <c r="N500" s="18"/>
      <c r="O500" s="23"/>
      <c r="P500" s="23"/>
      <c r="Q500" s="64"/>
      <c r="R500" s="23"/>
      <c r="S500" s="23"/>
      <c r="T500" s="23"/>
      <c r="U500" s="70"/>
      <c r="V500" s="23"/>
      <c r="W500" s="65"/>
      <c r="X500" s="64"/>
      <c r="Y500" s="23"/>
      <c r="Z500" s="23"/>
      <c r="AA500" s="23"/>
      <c r="AB500" s="18"/>
      <c r="AC500" s="23"/>
      <c r="AD500" s="23"/>
      <c r="AE500" s="64"/>
      <c r="AF500" s="23"/>
      <c r="AG500" s="23"/>
      <c r="AH500" s="23"/>
      <c r="AI500" s="18"/>
      <c r="AJ500" s="65"/>
      <c r="AK500" s="65"/>
      <c r="AL500" s="65"/>
      <c r="AM500" s="16">
        <f t="shared" si="7"/>
        <v>0</v>
      </c>
      <c r="AN500" s="33">
        <v>0</v>
      </c>
      <c r="AO500" s="14">
        <v>0</v>
      </c>
      <c r="AP500" s="58"/>
      <c r="AQ500" s="57"/>
      <c r="AR500" s="58"/>
      <c r="AS500" s="58"/>
    </row>
    <row r="501" spans="1:45">
      <c r="A501" s="72">
        <v>249</v>
      </c>
      <c r="B501" s="40" t="s">
        <v>800</v>
      </c>
      <c r="C501" s="21" t="s">
        <v>36</v>
      </c>
      <c r="D501" s="21" t="s">
        <v>37</v>
      </c>
      <c r="E501" s="32"/>
      <c r="F501" s="21" t="s">
        <v>811</v>
      </c>
      <c r="G501" s="51" t="s">
        <v>822</v>
      </c>
      <c r="H501" s="23">
        <v>1.5</v>
      </c>
      <c r="I501" s="23"/>
      <c r="J501" s="64"/>
      <c r="K501" s="23">
        <v>2</v>
      </c>
      <c r="L501" s="23">
        <v>2</v>
      </c>
      <c r="M501" s="23">
        <v>2</v>
      </c>
      <c r="N501" s="18">
        <v>2</v>
      </c>
      <c r="O501" s="23">
        <v>2</v>
      </c>
      <c r="P501" s="23"/>
      <c r="Q501" s="64">
        <v>2</v>
      </c>
      <c r="R501" s="23">
        <v>1</v>
      </c>
      <c r="S501" s="23">
        <v>2</v>
      </c>
      <c r="T501" s="23">
        <v>2</v>
      </c>
      <c r="U501" s="70">
        <v>1</v>
      </c>
      <c r="V501" s="23">
        <v>2</v>
      </c>
      <c r="W501" s="65"/>
      <c r="X501" s="64">
        <v>2</v>
      </c>
      <c r="Y501" s="23"/>
      <c r="Z501" s="23">
        <v>2</v>
      </c>
      <c r="AA501" s="23">
        <v>2</v>
      </c>
      <c r="AB501" s="18">
        <v>2</v>
      </c>
      <c r="AC501" s="23">
        <v>2</v>
      </c>
      <c r="AD501" s="23"/>
      <c r="AE501" s="64">
        <v>2</v>
      </c>
      <c r="AF501" s="23">
        <v>2</v>
      </c>
      <c r="AG501" s="23">
        <v>2</v>
      </c>
      <c r="AH501" s="23">
        <v>2</v>
      </c>
      <c r="AI501" s="18">
        <v>2</v>
      </c>
      <c r="AJ501" s="65">
        <v>2</v>
      </c>
      <c r="AK501" s="65"/>
      <c r="AL501" s="65"/>
      <c r="AM501" s="13">
        <f t="shared" si="7"/>
        <v>43.5</v>
      </c>
      <c r="AN501" s="33">
        <v>0</v>
      </c>
      <c r="AO501" s="14">
        <v>0</v>
      </c>
      <c r="AP501" s="60"/>
      <c r="AQ501" s="60"/>
      <c r="AR501" s="60"/>
    </row>
    <row r="502" spans="1:45" ht="15.75">
      <c r="A502" s="73"/>
      <c r="B502" s="63"/>
      <c r="C502" s="26"/>
      <c r="D502" s="30"/>
      <c r="E502" s="32"/>
      <c r="F502" s="28"/>
      <c r="G502" s="28"/>
      <c r="H502" s="23"/>
      <c r="I502" s="23"/>
      <c r="J502" s="64"/>
      <c r="K502" s="23"/>
      <c r="L502" s="23"/>
      <c r="M502" s="23"/>
      <c r="N502" s="18"/>
      <c r="O502" s="23"/>
      <c r="P502" s="23"/>
      <c r="Q502" s="64"/>
      <c r="R502" s="23"/>
      <c r="S502" s="23"/>
      <c r="T502" s="23"/>
      <c r="U502" s="70"/>
      <c r="V502" s="23"/>
      <c r="W502" s="65"/>
      <c r="X502" s="64"/>
      <c r="Y502" s="23"/>
      <c r="Z502" s="23"/>
      <c r="AA502" s="23"/>
      <c r="AB502" s="18"/>
      <c r="AC502" s="23"/>
      <c r="AD502" s="23"/>
      <c r="AE502" s="64"/>
      <c r="AF502" s="23"/>
      <c r="AG502" s="23"/>
      <c r="AH502" s="23"/>
      <c r="AI502" s="18"/>
      <c r="AJ502" s="65"/>
      <c r="AK502" s="65"/>
      <c r="AL502" s="65"/>
      <c r="AM502" s="16">
        <f t="shared" si="7"/>
        <v>0</v>
      </c>
      <c r="AN502" s="33">
        <v>0</v>
      </c>
      <c r="AO502" s="14">
        <v>0</v>
      </c>
      <c r="AP502" s="58"/>
      <c r="AQ502" s="57"/>
      <c r="AR502" s="58"/>
      <c r="AS502" s="58"/>
    </row>
    <row r="503" spans="1:45" ht="15.75">
      <c r="A503" s="72">
        <v>250</v>
      </c>
      <c r="B503" s="40" t="s">
        <v>801</v>
      </c>
      <c r="C503" s="21" t="s">
        <v>36</v>
      </c>
      <c r="D503" s="21" t="s">
        <v>37</v>
      </c>
      <c r="E503" s="32"/>
      <c r="F503" s="21" t="s">
        <v>812</v>
      </c>
      <c r="G503" s="51" t="s">
        <v>823</v>
      </c>
      <c r="H503" s="23">
        <v>1</v>
      </c>
      <c r="I503" s="23">
        <v>1</v>
      </c>
      <c r="J503" s="64">
        <v>1</v>
      </c>
      <c r="K503" s="23">
        <v>1</v>
      </c>
      <c r="L503" s="23"/>
      <c r="M503" s="23"/>
      <c r="N503" s="18">
        <v>1</v>
      </c>
      <c r="O503" s="23">
        <v>1</v>
      </c>
      <c r="P503" s="23">
        <v>1</v>
      </c>
      <c r="Q503" s="64">
        <v>1</v>
      </c>
      <c r="R503" s="23">
        <v>1</v>
      </c>
      <c r="S503" s="23"/>
      <c r="T503" s="23"/>
      <c r="U503" s="70">
        <v>1</v>
      </c>
      <c r="V503" s="23">
        <v>1</v>
      </c>
      <c r="W503" s="65">
        <v>1</v>
      </c>
      <c r="X503" s="64">
        <v>1</v>
      </c>
      <c r="Y503" s="23">
        <v>1</v>
      </c>
      <c r="Z503" s="23"/>
      <c r="AA503" s="23"/>
      <c r="AB503" s="18">
        <v>1</v>
      </c>
      <c r="AC503" s="23"/>
      <c r="AD503" s="23">
        <v>1</v>
      </c>
      <c r="AE503" s="64">
        <v>1</v>
      </c>
      <c r="AF503" s="23">
        <v>1</v>
      </c>
      <c r="AG503" s="23">
        <v>1</v>
      </c>
      <c r="AH503" s="23"/>
      <c r="AI503" s="18">
        <v>1</v>
      </c>
      <c r="AJ503" s="65"/>
      <c r="AK503" s="65"/>
      <c r="AL503" s="65"/>
      <c r="AM503" s="13">
        <f t="shared" si="7"/>
        <v>20</v>
      </c>
      <c r="AN503" s="33">
        <v>0</v>
      </c>
      <c r="AO503" s="14">
        <v>0</v>
      </c>
      <c r="AP503" s="60"/>
      <c r="AQ503" s="60"/>
      <c r="AR503" s="60"/>
      <c r="AS503" s="58"/>
    </row>
    <row r="504" spans="1:45" ht="15.75">
      <c r="A504" s="73"/>
      <c r="B504" s="63"/>
      <c r="C504" s="26"/>
      <c r="D504" s="30"/>
      <c r="E504" s="32"/>
      <c r="F504" s="28"/>
      <c r="G504" s="28"/>
      <c r="H504" s="23">
        <v>1</v>
      </c>
      <c r="I504" s="23">
        <v>1</v>
      </c>
      <c r="J504" s="64">
        <v>1</v>
      </c>
      <c r="K504" s="23">
        <v>1</v>
      </c>
      <c r="L504" s="23">
        <v>1.5</v>
      </c>
      <c r="M504" s="23"/>
      <c r="N504" s="18">
        <v>1</v>
      </c>
      <c r="O504" s="23">
        <v>1</v>
      </c>
      <c r="P504" s="23">
        <v>1</v>
      </c>
      <c r="Q504" s="64">
        <v>1</v>
      </c>
      <c r="R504" s="23">
        <v>1</v>
      </c>
      <c r="S504" s="23">
        <v>1.5</v>
      </c>
      <c r="T504" s="23"/>
      <c r="U504" s="70">
        <v>1</v>
      </c>
      <c r="V504" s="23">
        <v>1</v>
      </c>
      <c r="W504" s="65">
        <v>1</v>
      </c>
      <c r="X504" s="64">
        <v>1</v>
      </c>
      <c r="Y504" s="23">
        <v>1</v>
      </c>
      <c r="Z504" s="23">
        <v>1.5</v>
      </c>
      <c r="AA504" s="23"/>
      <c r="AB504" s="18">
        <v>1</v>
      </c>
      <c r="AC504" s="23">
        <v>1.5</v>
      </c>
      <c r="AD504" s="23">
        <v>1</v>
      </c>
      <c r="AE504" s="64">
        <v>1</v>
      </c>
      <c r="AF504" s="23">
        <v>1</v>
      </c>
      <c r="AG504" s="23">
        <v>1</v>
      </c>
      <c r="AH504" s="23"/>
      <c r="AI504" s="18">
        <v>1</v>
      </c>
      <c r="AJ504" s="65"/>
      <c r="AK504" s="65"/>
      <c r="AL504" s="65"/>
      <c r="AM504" s="16">
        <f t="shared" si="7"/>
        <v>26</v>
      </c>
      <c r="AN504" s="33">
        <v>0</v>
      </c>
      <c r="AO504" s="14">
        <v>0</v>
      </c>
      <c r="AP504" s="58"/>
      <c r="AQ504" s="57"/>
      <c r="AR504" s="58"/>
      <c r="AS504" s="58"/>
    </row>
    <row r="505" spans="1:45" ht="15.75">
      <c r="A505" s="72">
        <v>251</v>
      </c>
      <c r="B505" s="40" t="s">
        <v>802</v>
      </c>
      <c r="C505" s="21" t="s">
        <v>36</v>
      </c>
      <c r="D505" s="21" t="s">
        <v>37</v>
      </c>
      <c r="E505" s="32"/>
      <c r="F505" s="21" t="s">
        <v>813</v>
      </c>
      <c r="G505" s="51" t="s">
        <v>824</v>
      </c>
      <c r="H505" s="23"/>
      <c r="I505" s="23">
        <v>0.25</v>
      </c>
      <c r="J505" s="64">
        <v>0.25</v>
      </c>
      <c r="K505" s="23">
        <v>0.25</v>
      </c>
      <c r="L505" s="23">
        <v>0.25</v>
      </c>
      <c r="M505" s="23"/>
      <c r="N505" s="18">
        <v>0.25</v>
      </c>
      <c r="O505" s="23">
        <v>0.25</v>
      </c>
      <c r="P505" s="23">
        <v>0.25</v>
      </c>
      <c r="Q505" s="64">
        <v>0.25</v>
      </c>
      <c r="R505" s="23">
        <v>0.25</v>
      </c>
      <c r="S505" s="23"/>
      <c r="T505" s="23"/>
      <c r="U505" s="70"/>
      <c r="V505" s="23"/>
      <c r="W505" s="65">
        <v>0.25</v>
      </c>
      <c r="X505" s="64">
        <v>0.25</v>
      </c>
      <c r="Y505" s="23">
        <v>0.25</v>
      </c>
      <c r="Z505" s="23">
        <v>0.25</v>
      </c>
      <c r="AA505" s="23"/>
      <c r="AB505" s="18">
        <v>0.25</v>
      </c>
      <c r="AC505" s="23">
        <v>0.25</v>
      </c>
      <c r="AD505" s="23">
        <v>0.25</v>
      </c>
      <c r="AE505" s="64">
        <v>0.25</v>
      </c>
      <c r="AF505" s="23">
        <v>0.25</v>
      </c>
      <c r="AG505" s="23">
        <v>0.25</v>
      </c>
      <c r="AH505" s="23"/>
      <c r="AI505" s="18">
        <v>0.25</v>
      </c>
      <c r="AJ505" s="65">
        <v>0.25</v>
      </c>
      <c r="AK505" s="65"/>
      <c r="AL505" s="65"/>
      <c r="AM505" s="13">
        <f t="shared" si="7"/>
        <v>5.25</v>
      </c>
      <c r="AN505" s="33">
        <v>0</v>
      </c>
      <c r="AO505" s="14">
        <v>0</v>
      </c>
      <c r="AP505" s="60"/>
      <c r="AQ505" s="60"/>
      <c r="AR505" s="60"/>
      <c r="AS505" s="58"/>
    </row>
    <row r="506" spans="1:45" ht="15.75">
      <c r="A506" s="73"/>
      <c r="B506" s="29"/>
      <c r="C506" s="26"/>
      <c r="D506" s="30"/>
      <c r="E506" s="32"/>
      <c r="F506" s="28"/>
      <c r="G506" s="28"/>
      <c r="H506" s="23">
        <v>1.5</v>
      </c>
      <c r="I506" s="23">
        <v>1.75</v>
      </c>
      <c r="J506" s="64">
        <v>1.75</v>
      </c>
      <c r="K506" s="23">
        <v>1.75</v>
      </c>
      <c r="L506" s="23">
        <v>1.75</v>
      </c>
      <c r="M506" s="23"/>
      <c r="N506" s="18">
        <v>1.75</v>
      </c>
      <c r="O506" s="23">
        <v>1.75</v>
      </c>
      <c r="P506" s="23">
        <v>1.75</v>
      </c>
      <c r="Q506" s="64">
        <v>1.75</v>
      </c>
      <c r="R506" s="23">
        <v>1.75</v>
      </c>
      <c r="S506" s="23"/>
      <c r="T506" s="23"/>
      <c r="U506" s="70"/>
      <c r="V506" s="23">
        <v>1</v>
      </c>
      <c r="W506" s="65">
        <v>1.75</v>
      </c>
      <c r="X506" s="64">
        <v>1.75</v>
      </c>
      <c r="Y506" s="23">
        <v>1.75</v>
      </c>
      <c r="Z506" s="23">
        <v>1.75</v>
      </c>
      <c r="AA506" s="23"/>
      <c r="AB506" s="18">
        <v>1.75</v>
      </c>
      <c r="AC506" s="23">
        <v>1.75</v>
      </c>
      <c r="AD506" s="23">
        <v>1.75</v>
      </c>
      <c r="AE506" s="64">
        <v>1.75</v>
      </c>
      <c r="AF506" s="23">
        <v>1.75</v>
      </c>
      <c r="AG506" s="23">
        <v>1.75</v>
      </c>
      <c r="AH506" s="23"/>
      <c r="AI506" s="18">
        <v>1.75</v>
      </c>
      <c r="AJ506" s="65">
        <v>1.75</v>
      </c>
      <c r="AK506" s="65"/>
      <c r="AL506" s="65"/>
      <c r="AM506" s="16">
        <f t="shared" si="7"/>
        <v>39.25</v>
      </c>
      <c r="AN506" s="33">
        <v>0</v>
      </c>
      <c r="AO506" s="14">
        <v>0</v>
      </c>
      <c r="AP506" s="58"/>
      <c r="AQ506" s="57"/>
      <c r="AR506" s="58"/>
      <c r="AS506" s="58"/>
    </row>
    <row r="507" spans="1:45" ht="15.75">
      <c r="A507" s="72">
        <v>252</v>
      </c>
      <c r="B507" s="21" t="s">
        <v>803</v>
      </c>
      <c r="C507" s="21" t="s">
        <v>36</v>
      </c>
      <c r="D507" s="21" t="s">
        <v>37</v>
      </c>
      <c r="E507" s="32"/>
      <c r="F507" s="21" t="s">
        <v>814</v>
      </c>
      <c r="G507" s="51" t="s">
        <v>825</v>
      </c>
      <c r="H507" s="23"/>
      <c r="I507" s="23">
        <v>0.25</v>
      </c>
      <c r="J507" s="64"/>
      <c r="K507" s="23">
        <v>0.25</v>
      </c>
      <c r="L507" s="23">
        <v>0.25</v>
      </c>
      <c r="M507" s="23"/>
      <c r="N507" s="18">
        <v>0.25</v>
      </c>
      <c r="O507" s="23">
        <v>0.25</v>
      </c>
      <c r="P507" s="23">
        <v>0.25</v>
      </c>
      <c r="Q507" s="64"/>
      <c r="R507" s="23">
        <v>0.25</v>
      </c>
      <c r="S507" s="23">
        <v>0.25</v>
      </c>
      <c r="T507" s="23">
        <v>0.25</v>
      </c>
      <c r="U507" s="70">
        <v>0.25</v>
      </c>
      <c r="V507" s="23"/>
      <c r="W507" s="65">
        <v>0.25</v>
      </c>
      <c r="X507" s="64"/>
      <c r="Y507" s="23">
        <v>0.25</v>
      </c>
      <c r="Z507" s="23">
        <v>0.25</v>
      </c>
      <c r="AA507" s="23">
        <v>0.25</v>
      </c>
      <c r="AB507" s="18">
        <v>0.25</v>
      </c>
      <c r="AC507" s="23">
        <v>0.25</v>
      </c>
      <c r="AD507" s="23">
        <v>0.25</v>
      </c>
      <c r="AE507" s="64"/>
      <c r="AF507" s="23">
        <v>0.25</v>
      </c>
      <c r="AG507" s="23">
        <v>0.25</v>
      </c>
      <c r="AH507" s="23">
        <v>0.25</v>
      </c>
      <c r="AI507" s="18">
        <v>0.25</v>
      </c>
      <c r="AJ507" s="65">
        <v>0.25</v>
      </c>
      <c r="AK507" s="65"/>
      <c r="AL507" s="65"/>
      <c r="AM507" s="13">
        <f t="shared" si="7"/>
        <v>5.5</v>
      </c>
      <c r="AN507" s="33">
        <v>0</v>
      </c>
      <c r="AO507" s="14">
        <v>0</v>
      </c>
      <c r="AP507" s="60"/>
      <c r="AQ507" s="60"/>
      <c r="AR507" s="60"/>
      <c r="AS507" s="58"/>
    </row>
    <row r="508" spans="1:45" ht="15.75">
      <c r="A508" s="73"/>
      <c r="B508" s="29"/>
      <c r="C508" s="26"/>
      <c r="D508" s="30"/>
      <c r="E508" s="32"/>
      <c r="F508" s="28"/>
      <c r="G508" s="28"/>
      <c r="H508" s="23">
        <v>1.5</v>
      </c>
      <c r="I508" s="23">
        <v>1.75</v>
      </c>
      <c r="J508" s="64"/>
      <c r="K508" s="23">
        <v>1.75</v>
      </c>
      <c r="L508" s="23">
        <v>1.75</v>
      </c>
      <c r="M508" s="23"/>
      <c r="N508" s="18">
        <v>1.75</v>
      </c>
      <c r="O508" s="23">
        <v>1.75</v>
      </c>
      <c r="P508" s="23">
        <v>1.75</v>
      </c>
      <c r="Q508" s="64"/>
      <c r="R508" s="23">
        <v>1.75</v>
      </c>
      <c r="S508" s="23">
        <v>1.75</v>
      </c>
      <c r="T508" s="23">
        <v>1.75</v>
      </c>
      <c r="U508" s="70">
        <v>1.75</v>
      </c>
      <c r="V508" s="23"/>
      <c r="W508" s="65">
        <v>1.75</v>
      </c>
      <c r="X508" s="64"/>
      <c r="Y508" s="23">
        <v>1.75</v>
      </c>
      <c r="Z508" s="23">
        <v>1.75</v>
      </c>
      <c r="AA508" s="23">
        <v>1.75</v>
      </c>
      <c r="AB508" s="18">
        <v>1.75</v>
      </c>
      <c r="AC508" s="23">
        <v>1.75</v>
      </c>
      <c r="AD508" s="23">
        <v>1.75</v>
      </c>
      <c r="AE508" s="64"/>
      <c r="AF508" s="23">
        <v>1.75</v>
      </c>
      <c r="AG508" s="23">
        <v>1.75</v>
      </c>
      <c r="AH508" s="23">
        <v>1.75</v>
      </c>
      <c r="AI508" s="18">
        <v>1.75</v>
      </c>
      <c r="AJ508" s="65">
        <v>1.75</v>
      </c>
      <c r="AK508" s="65"/>
      <c r="AL508" s="65"/>
      <c r="AM508" s="16">
        <f t="shared" si="7"/>
        <v>40</v>
      </c>
      <c r="AN508" s="33">
        <v>0</v>
      </c>
      <c r="AO508" s="14">
        <v>0</v>
      </c>
      <c r="AP508" s="58"/>
      <c r="AQ508" s="57"/>
      <c r="AR508" s="58"/>
      <c r="AS508" s="58"/>
    </row>
    <row r="509" spans="1:45" ht="15.75">
      <c r="A509" s="72">
        <v>253</v>
      </c>
      <c r="B509" s="21" t="s">
        <v>804</v>
      </c>
      <c r="C509" s="21" t="s">
        <v>36</v>
      </c>
      <c r="D509" s="21" t="s">
        <v>37</v>
      </c>
      <c r="E509" s="32"/>
      <c r="F509" s="21" t="s">
        <v>815</v>
      </c>
      <c r="G509" s="51" t="s">
        <v>826</v>
      </c>
      <c r="H509" s="23"/>
      <c r="I509" s="23">
        <v>0.25</v>
      </c>
      <c r="J509" s="64">
        <v>0.25</v>
      </c>
      <c r="K509" s="23">
        <v>0.25</v>
      </c>
      <c r="L509" s="23">
        <v>0.25</v>
      </c>
      <c r="M509" s="23">
        <v>0.25</v>
      </c>
      <c r="N509" s="18"/>
      <c r="O509" s="23"/>
      <c r="P509" s="23">
        <v>0.25</v>
      </c>
      <c r="Q509" s="64">
        <v>0.25</v>
      </c>
      <c r="R509" s="23">
        <v>0.25</v>
      </c>
      <c r="S509" s="23">
        <v>0.25</v>
      </c>
      <c r="T509" s="23">
        <v>0.25</v>
      </c>
      <c r="U509" s="70"/>
      <c r="V509" s="23">
        <v>0.25</v>
      </c>
      <c r="W509" s="65">
        <v>0.25</v>
      </c>
      <c r="X509" s="64">
        <v>0.25</v>
      </c>
      <c r="Y509" s="23">
        <v>0.25</v>
      </c>
      <c r="Z509" s="23">
        <v>0.25</v>
      </c>
      <c r="AA509" s="23">
        <v>0.25</v>
      </c>
      <c r="AB509" s="18"/>
      <c r="AC509" s="23">
        <v>0.25</v>
      </c>
      <c r="AD509" s="23">
        <v>0.25</v>
      </c>
      <c r="AE509" s="64">
        <v>0.25</v>
      </c>
      <c r="AF509" s="23">
        <v>0.25</v>
      </c>
      <c r="AG509" s="23">
        <v>0.25</v>
      </c>
      <c r="AH509" s="23"/>
      <c r="AI509" s="18"/>
      <c r="AJ509" s="65"/>
      <c r="AK509" s="65"/>
      <c r="AL509" s="65"/>
      <c r="AM509" s="13">
        <f t="shared" si="7"/>
        <v>5.25</v>
      </c>
      <c r="AN509" s="33">
        <v>0</v>
      </c>
      <c r="AO509" s="14">
        <v>0</v>
      </c>
      <c r="AP509" s="60"/>
      <c r="AQ509" s="60"/>
      <c r="AR509" s="60"/>
      <c r="AS509" s="58"/>
    </row>
    <row r="510" spans="1:45" ht="15.75">
      <c r="A510" s="73"/>
      <c r="B510" s="29"/>
      <c r="C510" s="26"/>
      <c r="D510" s="30"/>
      <c r="E510" s="32"/>
      <c r="F510" s="28"/>
      <c r="G510" s="28"/>
      <c r="H510" s="23"/>
      <c r="I510" s="23">
        <v>1.75</v>
      </c>
      <c r="J510" s="64">
        <v>1.75</v>
      </c>
      <c r="K510" s="23">
        <v>1.75</v>
      </c>
      <c r="L510" s="23">
        <v>1.75</v>
      </c>
      <c r="M510" s="23">
        <v>1.75</v>
      </c>
      <c r="N510" s="18"/>
      <c r="O510" s="23"/>
      <c r="P510" s="23">
        <v>1.75</v>
      </c>
      <c r="Q510" s="64">
        <v>1.75</v>
      </c>
      <c r="R510" s="23">
        <v>1.75</v>
      </c>
      <c r="S510" s="23">
        <v>1.75</v>
      </c>
      <c r="T510" s="23">
        <v>1.75</v>
      </c>
      <c r="U510" s="70"/>
      <c r="V510" s="23">
        <v>1.75</v>
      </c>
      <c r="W510" s="65">
        <v>1.75</v>
      </c>
      <c r="X510" s="64">
        <v>1.75</v>
      </c>
      <c r="Y510" s="23">
        <v>1.75</v>
      </c>
      <c r="Z510" s="23">
        <v>1.75</v>
      </c>
      <c r="AA510" s="23">
        <v>1.75</v>
      </c>
      <c r="AB510" s="18"/>
      <c r="AC510" s="23">
        <v>1.75</v>
      </c>
      <c r="AD510" s="23">
        <v>1.75</v>
      </c>
      <c r="AE510" s="64">
        <v>1.75</v>
      </c>
      <c r="AF510" s="23">
        <v>1.75</v>
      </c>
      <c r="AG510" s="23">
        <v>1.75</v>
      </c>
      <c r="AH510" s="23">
        <v>1</v>
      </c>
      <c r="AI510" s="18"/>
      <c r="AJ510" s="65"/>
      <c r="AK510" s="65"/>
      <c r="AL510" s="65"/>
      <c r="AM510" s="16">
        <f t="shared" si="7"/>
        <v>37.75</v>
      </c>
      <c r="AN510" s="33">
        <v>0</v>
      </c>
      <c r="AO510" s="14">
        <v>0</v>
      </c>
      <c r="AP510" s="58"/>
      <c r="AQ510" s="57"/>
      <c r="AR510" s="58"/>
      <c r="AS510" s="58"/>
    </row>
    <row r="511" spans="1:45" ht="15.75">
      <c r="A511" s="72">
        <v>254</v>
      </c>
      <c r="B511" s="21" t="s">
        <v>805</v>
      </c>
      <c r="C511" s="21" t="s">
        <v>36</v>
      </c>
      <c r="D511" s="21" t="s">
        <v>37</v>
      </c>
      <c r="E511" s="32"/>
      <c r="F511" s="21" t="s">
        <v>816</v>
      </c>
      <c r="G511" s="51" t="s">
        <v>827</v>
      </c>
      <c r="H511" s="23"/>
      <c r="I511" s="23">
        <v>0.25</v>
      </c>
      <c r="J511" s="64">
        <v>0.25</v>
      </c>
      <c r="K511" s="23">
        <v>0.25</v>
      </c>
      <c r="L511" s="23"/>
      <c r="M511" s="23"/>
      <c r="N511" s="18">
        <v>0.25</v>
      </c>
      <c r="O511" s="23">
        <v>0.25</v>
      </c>
      <c r="P511" s="23">
        <v>0.25</v>
      </c>
      <c r="Q511" s="64"/>
      <c r="R511" s="23">
        <v>0.25</v>
      </c>
      <c r="S511" s="23"/>
      <c r="T511" s="23">
        <v>0.25</v>
      </c>
      <c r="U511" s="70">
        <v>0.25</v>
      </c>
      <c r="V511" s="23">
        <v>0.25</v>
      </c>
      <c r="W511" s="65">
        <v>0.25</v>
      </c>
      <c r="X511" s="64">
        <v>0.25</v>
      </c>
      <c r="Y511" s="23">
        <v>0.25</v>
      </c>
      <c r="Z511" s="23"/>
      <c r="AA511" s="23">
        <v>0.25</v>
      </c>
      <c r="AB511" s="18">
        <v>0.25</v>
      </c>
      <c r="AC511" s="23">
        <v>0.25</v>
      </c>
      <c r="AD511" s="23">
        <v>0.25</v>
      </c>
      <c r="AE511" s="64">
        <v>0.25</v>
      </c>
      <c r="AF511" s="23">
        <v>0.25</v>
      </c>
      <c r="AG511" s="23"/>
      <c r="AH511" s="23">
        <v>0.25</v>
      </c>
      <c r="AI511" s="18">
        <v>0.25</v>
      </c>
      <c r="AJ511" s="65">
        <v>0.25</v>
      </c>
      <c r="AK511" s="65"/>
      <c r="AL511" s="65"/>
      <c r="AM511" s="13">
        <f t="shared" si="7"/>
        <v>5.5</v>
      </c>
      <c r="AN511" s="33">
        <v>0</v>
      </c>
      <c r="AO511" s="14">
        <v>0</v>
      </c>
      <c r="AP511" s="60"/>
      <c r="AQ511" s="60"/>
      <c r="AR511" s="60"/>
      <c r="AS511" s="58"/>
    </row>
    <row r="512" spans="1:45" ht="17.25" customHeight="1">
      <c r="A512" s="73"/>
      <c r="B512" s="29"/>
      <c r="C512" s="26"/>
      <c r="D512" s="30"/>
      <c r="E512" s="32"/>
      <c r="F512" s="28"/>
      <c r="G512" s="28"/>
      <c r="H512" s="23">
        <v>1.5</v>
      </c>
      <c r="I512" s="23">
        <v>1.75</v>
      </c>
      <c r="J512" s="64">
        <v>1.75</v>
      </c>
      <c r="K512" s="23">
        <v>1.75</v>
      </c>
      <c r="L512" s="23"/>
      <c r="M512" s="23"/>
      <c r="N512" s="18">
        <v>1.75</v>
      </c>
      <c r="O512" s="23">
        <v>1.75</v>
      </c>
      <c r="P512" s="23">
        <v>1.75</v>
      </c>
      <c r="Q512" s="64"/>
      <c r="R512" s="23">
        <v>1.75</v>
      </c>
      <c r="S512" s="23"/>
      <c r="T512" s="23">
        <v>1.75</v>
      </c>
      <c r="U512" s="70">
        <v>1.75</v>
      </c>
      <c r="V512" s="23">
        <v>1.75</v>
      </c>
      <c r="W512" s="65">
        <v>1.75</v>
      </c>
      <c r="X512" s="64">
        <v>1.75</v>
      </c>
      <c r="Y512" s="23">
        <v>1.75</v>
      </c>
      <c r="Z512" s="23"/>
      <c r="AA512" s="23">
        <v>1.75</v>
      </c>
      <c r="AB512" s="18">
        <v>1.75</v>
      </c>
      <c r="AC512" s="23">
        <v>1.75</v>
      </c>
      <c r="AD512" s="23">
        <v>1.75</v>
      </c>
      <c r="AE512" s="64">
        <v>1.75</v>
      </c>
      <c r="AF512" s="23">
        <v>1.75</v>
      </c>
      <c r="AG512" s="23"/>
      <c r="AH512" s="23">
        <v>1.75</v>
      </c>
      <c r="AI512" s="18">
        <v>1.75</v>
      </c>
      <c r="AJ512" s="65">
        <v>1.75</v>
      </c>
      <c r="AK512" s="65"/>
      <c r="AL512" s="65"/>
      <c r="AM512" s="16">
        <f t="shared" si="7"/>
        <v>40</v>
      </c>
      <c r="AN512" s="33">
        <v>0</v>
      </c>
      <c r="AO512" s="14">
        <v>0</v>
      </c>
      <c r="AP512" s="58"/>
      <c r="AQ512" s="57"/>
      <c r="AR512" s="58"/>
      <c r="AS512" s="58"/>
    </row>
    <row r="513" spans="1:45" ht="15.75">
      <c r="A513" s="72">
        <v>255</v>
      </c>
      <c r="B513" s="21" t="s">
        <v>806</v>
      </c>
      <c r="C513" s="21" t="s">
        <v>36</v>
      </c>
      <c r="D513" s="21" t="s">
        <v>37</v>
      </c>
      <c r="E513" s="32"/>
      <c r="F513" s="21" t="s">
        <v>817</v>
      </c>
      <c r="G513" s="51" t="s">
        <v>828</v>
      </c>
      <c r="H513" s="23"/>
      <c r="I513" s="23">
        <v>0.25</v>
      </c>
      <c r="J513" s="64">
        <v>0.25</v>
      </c>
      <c r="K513" s="23"/>
      <c r="L513" s="23">
        <v>0.25</v>
      </c>
      <c r="M513" s="23">
        <v>0.25</v>
      </c>
      <c r="N513" s="18">
        <v>0.25</v>
      </c>
      <c r="O513" s="23">
        <v>0.25</v>
      </c>
      <c r="P513" s="23">
        <v>0.25</v>
      </c>
      <c r="Q513" s="64"/>
      <c r="R513" s="23"/>
      <c r="S513" s="23">
        <v>0.25</v>
      </c>
      <c r="T513" s="23">
        <v>0.25</v>
      </c>
      <c r="U513" s="70">
        <v>0.25</v>
      </c>
      <c r="V513" s="23">
        <v>0.25</v>
      </c>
      <c r="W513" s="65">
        <v>0.25</v>
      </c>
      <c r="X513" s="64">
        <v>0.25</v>
      </c>
      <c r="Y513" s="23"/>
      <c r="Z513" s="23">
        <v>0.25</v>
      </c>
      <c r="AA513" s="23">
        <v>0.25</v>
      </c>
      <c r="AB513" s="18">
        <v>0.25</v>
      </c>
      <c r="AC513" s="23">
        <v>0.25</v>
      </c>
      <c r="AD513" s="23">
        <v>0.25</v>
      </c>
      <c r="AE513" s="64"/>
      <c r="AF513" s="23"/>
      <c r="AG513" s="23">
        <v>0.25</v>
      </c>
      <c r="AH513" s="23">
        <v>0.25</v>
      </c>
      <c r="AI513" s="18">
        <v>0.25</v>
      </c>
      <c r="AJ513" s="65">
        <v>0.25</v>
      </c>
      <c r="AK513" s="65"/>
      <c r="AL513" s="65"/>
      <c r="AM513" s="13">
        <f t="shared" si="7"/>
        <v>5.5</v>
      </c>
      <c r="AN513" s="33">
        <v>0</v>
      </c>
      <c r="AO513" s="14">
        <v>0</v>
      </c>
      <c r="AP513" s="60"/>
      <c r="AQ513" s="60"/>
      <c r="AR513" s="60"/>
      <c r="AS513" s="58"/>
    </row>
    <row r="514" spans="1:45" ht="15.75">
      <c r="A514" s="73"/>
      <c r="B514" s="29"/>
      <c r="C514" s="26"/>
      <c r="D514" s="30"/>
      <c r="E514" s="32"/>
      <c r="F514" s="28"/>
      <c r="G514" s="28"/>
      <c r="H514" s="23">
        <v>1.5</v>
      </c>
      <c r="I514" s="23">
        <v>1.75</v>
      </c>
      <c r="J514" s="64">
        <v>1.75</v>
      </c>
      <c r="K514" s="23"/>
      <c r="L514" s="23">
        <v>1.75</v>
      </c>
      <c r="M514" s="23">
        <v>1.75</v>
      </c>
      <c r="N514" s="18">
        <v>1.75</v>
      </c>
      <c r="O514" s="23">
        <v>1.75</v>
      </c>
      <c r="P514" s="23">
        <v>1.75</v>
      </c>
      <c r="Q514" s="64"/>
      <c r="R514" s="23"/>
      <c r="S514" s="23">
        <v>1.75</v>
      </c>
      <c r="T514" s="23">
        <v>1.75</v>
      </c>
      <c r="U514" s="70">
        <v>1.75</v>
      </c>
      <c r="V514" s="23">
        <v>1.75</v>
      </c>
      <c r="W514" s="65">
        <v>1.75</v>
      </c>
      <c r="X514" s="64">
        <v>1.75</v>
      </c>
      <c r="Y514" s="23"/>
      <c r="Z514" s="23">
        <v>1.75</v>
      </c>
      <c r="AA514" s="23">
        <v>1.75</v>
      </c>
      <c r="AB514" s="18">
        <v>1.75</v>
      </c>
      <c r="AC514" s="23">
        <v>1.75</v>
      </c>
      <c r="AD514" s="23">
        <v>1.75</v>
      </c>
      <c r="AE514" s="64">
        <v>0.75</v>
      </c>
      <c r="AF514" s="23"/>
      <c r="AG514" s="23">
        <v>1.75</v>
      </c>
      <c r="AH514" s="23">
        <v>1.75</v>
      </c>
      <c r="AI514" s="18">
        <v>1.75</v>
      </c>
      <c r="AJ514" s="65">
        <v>1.75</v>
      </c>
      <c r="AK514" s="65"/>
      <c r="AL514" s="65"/>
      <c r="AM514" s="16">
        <f t="shared" si="7"/>
        <v>40.75</v>
      </c>
      <c r="AN514" s="33">
        <v>0</v>
      </c>
      <c r="AO514" s="14">
        <v>0</v>
      </c>
      <c r="AP514" s="58"/>
      <c r="AQ514" s="57"/>
      <c r="AR514" s="58"/>
      <c r="AS514" s="58"/>
    </row>
    <row r="515" spans="1:45">
      <c r="A515" s="72">
        <v>256</v>
      </c>
      <c r="B515" s="21" t="s">
        <v>807</v>
      </c>
      <c r="C515" s="21" t="s">
        <v>36</v>
      </c>
      <c r="D515" s="21" t="s">
        <v>37</v>
      </c>
      <c r="E515" s="32"/>
      <c r="F515" s="21" t="s">
        <v>818</v>
      </c>
      <c r="G515" s="51" t="s">
        <v>829</v>
      </c>
      <c r="H515" s="23"/>
      <c r="I515" s="23">
        <v>0.25</v>
      </c>
      <c r="J515" s="64">
        <v>0.25</v>
      </c>
      <c r="K515" s="23">
        <v>0.25</v>
      </c>
      <c r="L515" s="23">
        <v>0.25</v>
      </c>
      <c r="M515" s="23">
        <v>0.25</v>
      </c>
      <c r="N515" s="18">
        <v>0.25</v>
      </c>
      <c r="O515" s="23"/>
      <c r="P515" s="23">
        <v>0.25</v>
      </c>
      <c r="Q515" s="64">
        <v>0.25</v>
      </c>
      <c r="R515" s="23">
        <v>0.25</v>
      </c>
      <c r="S515" s="23">
        <v>0.25</v>
      </c>
      <c r="T515" s="23">
        <v>0.25</v>
      </c>
      <c r="U515" s="70"/>
      <c r="V515" s="23"/>
      <c r="W515" s="65">
        <v>0.25</v>
      </c>
      <c r="X515" s="64">
        <v>0.25</v>
      </c>
      <c r="Y515" s="23">
        <v>0.25</v>
      </c>
      <c r="Z515" s="23">
        <v>0.25</v>
      </c>
      <c r="AA515" s="23"/>
      <c r="AB515" s="18">
        <v>0.25</v>
      </c>
      <c r="AC515" s="23"/>
      <c r="AD515" s="23">
        <v>0.25</v>
      </c>
      <c r="AE515" s="64">
        <v>0.25</v>
      </c>
      <c r="AF515" s="23">
        <v>0.25</v>
      </c>
      <c r="AG515" s="23">
        <v>0.25</v>
      </c>
      <c r="AH515" s="23">
        <v>0.25</v>
      </c>
      <c r="AI515" s="18">
        <v>0.25</v>
      </c>
      <c r="AJ515" s="65"/>
      <c r="AK515" s="65"/>
      <c r="AL515" s="65"/>
      <c r="AM515" s="13">
        <f t="shared" ref="AM515:AM522" si="8">+SUM(H515:AL515)-AN515-AO515</f>
        <v>5.5</v>
      </c>
      <c r="AN515" s="33">
        <v>0</v>
      </c>
      <c r="AO515" s="14">
        <v>0</v>
      </c>
      <c r="AP515" s="60"/>
      <c r="AQ515" s="60"/>
      <c r="AR515" s="60"/>
    </row>
    <row r="516" spans="1:45" ht="15.75">
      <c r="A516" s="73"/>
      <c r="B516" s="29"/>
      <c r="C516" s="26"/>
      <c r="D516" s="30"/>
      <c r="E516" s="32"/>
      <c r="F516" s="28"/>
      <c r="G516" s="28"/>
      <c r="H516" s="23"/>
      <c r="I516" s="23">
        <v>1.75</v>
      </c>
      <c r="J516" s="64">
        <v>1.75</v>
      </c>
      <c r="K516" s="23">
        <v>1.75</v>
      </c>
      <c r="L516" s="23">
        <v>1.75</v>
      </c>
      <c r="M516" s="23">
        <v>1.75</v>
      </c>
      <c r="N516" s="18">
        <v>1.75</v>
      </c>
      <c r="O516" s="23"/>
      <c r="P516" s="23">
        <v>1.75</v>
      </c>
      <c r="Q516" s="64">
        <v>1.75</v>
      </c>
      <c r="R516" s="23">
        <v>1.75</v>
      </c>
      <c r="S516" s="23">
        <v>1.75</v>
      </c>
      <c r="T516" s="23">
        <v>1.75</v>
      </c>
      <c r="U516" s="70"/>
      <c r="V516" s="23"/>
      <c r="W516" s="65">
        <v>1.75</v>
      </c>
      <c r="X516" s="64">
        <v>1.75</v>
      </c>
      <c r="Y516" s="23">
        <v>1.75</v>
      </c>
      <c r="Z516" s="23">
        <v>1.75</v>
      </c>
      <c r="AA516" s="23"/>
      <c r="AB516" s="18">
        <v>1.75</v>
      </c>
      <c r="AC516" s="23"/>
      <c r="AD516" s="23">
        <v>1.75</v>
      </c>
      <c r="AE516" s="64">
        <v>1.75</v>
      </c>
      <c r="AF516" s="23">
        <v>1.75</v>
      </c>
      <c r="AG516" s="23">
        <v>1.75</v>
      </c>
      <c r="AH516" s="23">
        <v>1.75</v>
      </c>
      <c r="AI516" s="18">
        <v>1.75</v>
      </c>
      <c r="AJ516" s="65"/>
      <c r="AK516" s="65"/>
      <c r="AL516" s="65"/>
      <c r="AM516" s="16">
        <f t="shared" si="8"/>
        <v>38.5</v>
      </c>
      <c r="AN516" s="33">
        <v>0</v>
      </c>
      <c r="AO516" s="14">
        <v>0</v>
      </c>
      <c r="AP516" s="58"/>
      <c r="AQ516" s="57"/>
      <c r="AR516" s="58"/>
      <c r="AS516" s="58"/>
    </row>
    <row r="517" spans="1:45" ht="15.75">
      <c r="A517" s="72">
        <v>257</v>
      </c>
      <c r="B517" s="21" t="s">
        <v>808</v>
      </c>
      <c r="C517" s="21" t="s">
        <v>36</v>
      </c>
      <c r="D517" s="21" t="s">
        <v>37</v>
      </c>
      <c r="E517" s="32"/>
      <c r="F517" s="21" t="s">
        <v>819</v>
      </c>
      <c r="G517" s="51" t="s">
        <v>830</v>
      </c>
      <c r="H517" s="23">
        <v>1</v>
      </c>
      <c r="I517" s="23"/>
      <c r="J517" s="64">
        <v>1.5</v>
      </c>
      <c r="K517" s="23">
        <v>2</v>
      </c>
      <c r="L517" s="23">
        <v>2</v>
      </c>
      <c r="M517" s="23">
        <v>2</v>
      </c>
      <c r="N517" s="18"/>
      <c r="O517" s="23">
        <v>1</v>
      </c>
      <c r="P517" s="23"/>
      <c r="Q517" s="64">
        <v>1.5</v>
      </c>
      <c r="R517" s="23">
        <v>2</v>
      </c>
      <c r="S517" s="23"/>
      <c r="T517" s="23">
        <v>1</v>
      </c>
      <c r="U517" s="70"/>
      <c r="V517" s="23"/>
      <c r="W517" s="65"/>
      <c r="X517" s="64"/>
      <c r="Y517" s="23"/>
      <c r="Z517" s="23"/>
      <c r="AA517" s="23"/>
      <c r="AB517" s="18"/>
      <c r="AC517" s="23"/>
      <c r="AD517" s="23"/>
      <c r="AE517" s="64"/>
      <c r="AF517" s="23">
        <v>1</v>
      </c>
      <c r="AG517" s="23"/>
      <c r="AH517" s="23"/>
      <c r="AI517" s="18"/>
      <c r="AJ517" s="65"/>
      <c r="AK517" s="65"/>
      <c r="AL517" s="65"/>
      <c r="AM517" s="13">
        <f t="shared" si="8"/>
        <v>15</v>
      </c>
      <c r="AN517" s="33">
        <v>0</v>
      </c>
      <c r="AO517" s="14">
        <v>0</v>
      </c>
      <c r="AP517" s="60"/>
      <c r="AQ517" s="60"/>
      <c r="AR517" s="60"/>
      <c r="AS517" s="58"/>
    </row>
    <row r="518" spans="1:45" ht="15.75">
      <c r="A518" s="73"/>
      <c r="B518" s="29"/>
      <c r="C518" s="52"/>
      <c r="D518" s="30"/>
      <c r="E518" s="53"/>
      <c r="F518" s="28"/>
      <c r="G518" s="28"/>
      <c r="H518" s="23"/>
      <c r="I518" s="23"/>
      <c r="J518" s="64"/>
      <c r="K518" s="23"/>
      <c r="L518" s="23"/>
      <c r="M518" s="23"/>
      <c r="N518" s="18"/>
      <c r="O518" s="23"/>
      <c r="P518" s="23"/>
      <c r="Q518" s="64"/>
      <c r="R518" s="23"/>
      <c r="S518" s="23"/>
      <c r="T518" s="23"/>
      <c r="U518" s="70"/>
      <c r="V518" s="23"/>
      <c r="W518" s="65"/>
      <c r="X518" s="64"/>
      <c r="Y518" s="23"/>
      <c r="Z518" s="23"/>
      <c r="AA518" s="23"/>
      <c r="AB518" s="18"/>
      <c r="AC518" s="23"/>
      <c r="AD518" s="23"/>
      <c r="AE518" s="64"/>
      <c r="AF518" s="23"/>
      <c r="AG518" s="23"/>
      <c r="AH518" s="23"/>
      <c r="AI518" s="18"/>
      <c r="AJ518" s="65"/>
      <c r="AK518" s="65"/>
      <c r="AL518" s="65"/>
      <c r="AM518" s="16">
        <f t="shared" si="8"/>
        <v>0</v>
      </c>
      <c r="AN518" s="33">
        <v>0</v>
      </c>
      <c r="AO518" s="14">
        <v>0</v>
      </c>
      <c r="AP518" s="58"/>
      <c r="AQ518" s="57"/>
      <c r="AR518" s="58"/>
      <c r="AS518" s="58"/>
    </row>
    <row r="519" spans="1:45" s="54" customFormat="1" ht="15.75">
      <c r="A519" s="72">
        <v>258</v>
      </c>
      <c r="B519" s="21" t="s">
        <v>835</v>
      </c>
      <c r="C519" s="21" t="s">
        <v>36</v>
      </c>
      <c r="D519" s="21" t="s">
        <v>37</v>
      </c>
      <c r="E519" s="32">
        <v>44249</v>
      </c>
      <c r="F519" s="21" t="s">
        <v>840</v>
      </c>
      <c r="G519" s="51" t="s">
        <v>837</v>
      </c>
      <c r="H519" s="23"/>
      <c r="I519" s="23"/>
      <c r="J519" s="64"/>
      <c r="K519" s="23"/>
      <c r="L519" s="23"/>
      <c r="M519" s="23"/>
      <c r="N519" s="18"/>
      <c r="O519" s="23"/>
      <c r="P519" s="23"/>
      <c r="Q519" s="64"/>
      <c r="R519" s="23">
        <v>1</v>
      </c>
      <c r="S519" s="23"/>
      <c r="T519" s="23"/>
      <c r="U519" s="70"/>
      <c r="V519" s="23">
        <v>1</v>
      </c>
      <c r="W519" s="65">
        <v>0.5</v>
      </c>
      <c r="X519" s="64"/>
      <c r="Y519" s="23"/>
      <c r="Z519" s="23"/>
      <c r="AA519" s="23"/>
      <c r="AB519" s="18"/>
      <c r="AC519" s="23"/>
      <c r="AD519" s="23"/>
      <c r="AE519" s="64"/>
      <c r="AF519" s="23"/>
      <c r="AG519" s="23"/>
      <c r="AH519" s="23"/>
      <c r="AI519" s="18"/>
      <c r="AJ519" s="65">
        <v>1</v>
      </c>
      <c r="AK519" s="65"/>
      <c r="AL519" s="65"/>
      <c r="AM519" s="13">
        <f t="shared" si="8"/>
        <v>3.5</v>
      </c>
      <c r="AN519" s="33">
        <v>0</v>
      </c>
      <c r="AO519" s="14">
        <v>0</v>
      </c>
      <c r="AP519" s="60"/>
      <c r="AQ519" s="60"/>
      <c r="AR519" s="60"/>
      <c r="AS519" s="58"/>
    </row>
    <row r="520" spans="1:45" s="54" customFormat="1" ht="15.75">
      <c r="A520" s="73"/>
      <c r="B520" s="29"/>
      <c r="C520" s="52"/>
      <c r="D520" s="30"/>
      <c r="E520" s="53"/>
      <c r="F520" s="28"/>
      <c r="G520" s="28"/>
      <c r="H520" s="23"/>
      <c r="I520" s="23"/>
      <c r="J520" s="64"/>
      <c r="K520" s="23"/>
      <c r="L520" s="23"/>
      <c r="M520" s="23"/>
      <c r="N520" s="18"/>
      <c r="O520" s="23"/>
      <c r="P520" s="23"/>
      <c r="Q520" s="64"/>
      <c r="R520" s="23"/>
      <c r="S520" s="23"/>
      <c r="T520" s="23"/>
      <c r="U520" s="70"/>
      <c r="V520" s="23"/>
      <c r="W520" s="65"/>
      <c r="X520" s="64"/>
      <c r="Y520" s="23"/>
      <c r="Z520" s="23"/>
      <c r="AA520" s="23"/>
      <c r="AB520" s="18"/>
      <c r="AC520" s="23"/>
      <c r="AD520" s="23"/>
      <c r="AE520" s="64"/>
      <c r="AF520" s="23"/>
      <c r="AG520" s="23"/>
      <c r="AH520" s="23"/>
      <c r="AI520" s="18"/>
      <c r="AJ520" s="65"/>
      <c r="AK520" s="65"/>
      <c r="AL520" s="65"/>
      <c r="AM520" s="16">
        <f t="shared" si="8"/>
        <v>0</v>
      </c>
      <c r="AN520" s="33">
        <v>0</v>
      </c>
      <c r="AO520" s="14">
        <v>0</v>
      </c>
      <c r="AP520" s="58"/>
      <c r="AQ520" s="57"/>
      <c r="AR520" s="58"/>
      <c r="AS520" s="58"/>
    </row>
    <row r="521" spans="1:45">
      <c r="A521" s="72">
        <v>259</v>
      </c>
      <c r="B521" s="21" t="s">
        <v>839</v>
      </c>
      <c r="C521" s="21" t="s">
        <v>36</v>
      </c>
      <c r="D521" s="21" t="s">
        <v>37</v>
      </c>
      <c r="E521" s="32"/>
      <c r="F521" s="21" t="s">
        <v>841</v>
      </c>
      <c r="G521" s="51" t="s">
        <v>241</v>
      </c>
      <c r="H521" s="23"/>
      <c r="I521" s="23"/>
      <c r="J521" s="64">
        <v>0.25</v>
      </c>
      <c r="K521" s="23">
        <v>0.25</v>
      </c>
      <c r="L521" s="23"/>
      <c r="M521" s="23">
        <v>0.25</v>
      </c>
      <c r="N521" s="18">
        <v>0.25</v>
      </c>
      <c r="O521" s="23">
        <v>0.25</v>
      </c>
      <c r="P521" s="23">
        <v>0.25</v>
      </c>
      <c r="Q521" s="64">
        <v>0.25</v>
      </c>
      <c r="R521" s="23">
        <v>0.25</v>
      </c>
      <c r="S521" s="23"/>
      <c r="T521" s="23">
        <v>0.25</v>
      </c>
      <c r="U521" s="70">
        <v>0.25</v>
      </c>
      <c r="V521" s="23">
        <v>0.25</v>
      </c>
      <c r="W521" s="65"/>
      <c r="X521" s="64"/>
      <c r="Y521" s="23">
        <v>0.25</v>
      </c>
      <c r="Z521" s="23"/>
      <c r="AA521" s="23">
        <v>0.25</v>
      </c>
      <c r="AB521" s="18">
        <v>0.25</v>
      </c>
      <c r="AC521" s="23">
        <v>0.25</v>
      </c>
      <c r="AD521" s="23">
        <v>0.25</v>
      </c>
      <c r="AE521" s="64"/>
      <c r="AF521" s="23"/>
      <c r="AG521" s="23"/>
      <c r="AH521" s="23">
        <v>0.25</v>
      </c>
      <c r="AI521" s="18"/>
      <c r="AJ521" s="65">
        <v>0.25</v>
      </c>
      <c r="AK521" s="65"/>
      <c r="AL521" s="65"/>
      <c r="AM521" s="13">
        <f t="shared" si="8"/>
        <v>4.5</v>
      </c>
      <c r="AN521" s="33">
        <v>0</v>
      </c>
      <c r="AO521" s="14">
        <v>0</v>
      </c>
      <c r="AP521" s="60"/>
      <c r="AQ521" s="60"/>
    </row>
    <row r="522" spans="1:45" ht="15.75">
      <c r="A522" s="73"/>
      <c r="B522" s="21"/>
      <c r="C522" s="26"/>
      <c r="D522" s="30"/>
      <c r="E522" s="32"/>
      <c r="F522" s="21"/>
      <c r="G522" s="28"/>
      <c r="H522" s="23">
        <v>1.5</v>
      </c>
      <c r="I522" s="23">
        <v>1.5</v>
      </c>
      <c r="J522" s="64">
        <v>1.75</v>
      </c>
      <c r="K522" s="23">
        <v>1.75</v>
      </c>
      <c r="L522" s="23"/>
      <c r="M522" s="23">
        <v>1.75</v>
      </c>
      <c r="N522" s="18">
        <v>1.75</v>
      </c>
      <c r="O522" s="23">
        <v>1.75</v>
      </c>
      <c r="P522" s="23">
        <v>1.75</v>
      </c>
      <c r="Q522" s="64">
        <v>1.75</v>
      </c>
      <c r="R522" s="23">
        <v>1.75</v>
      </c>
      <c r="S522" s="23"/>
      <c r="T522" s="23">
        <v>1.75</v>
      </c>
      <c r="U522" s="70">
        <v>1.75</v>
      </c>
      <c r="V522" s="23">
        <v>1.75</v>
      </c>
      <c r="W522" s="65"/>
      <c r="X522" s="64"/>
      <c r="Y522" s="23">
        <v>1.75</v>
      </c>
      <c r="Z522" s="23"/>
      <c r="AA522" s="23">
        <v>1.75</v>
      </c>
      <c r="AB522" s="18">
        <v>1.75</v>
      </c>
      <c r="AC522" s="23">
        <v>1.75</v>
      </c>
      <c r="AD522" s="23">
        <v>1.75</v>
      </c>
      <c r="AE522" s="64"/>
      <c r="AF522" s="23"/>
      <c r="AG522" s="23"/>
      <c r="AH522" s="23">
        <v>1.75</v>
      </c>
      <c r="AI522" s="18"/>
      <c r="AJ522" s="65">
        <v>1.75</v>
      </c>
      <c r="AK522" s="65"/>
      <c r="AL522" s="65"/>
      <c r="AM522" s="16">
        <f t="shared" si="8"/>
        <v>34.5</v>
      </c>
      <c r="AN522" s="33">
        <v>0</v>
      </c>
      <c r="AO522" s="14">
        <v>0</v>
      </c>
      <c r="AP522" s="58"/>
      <c r="AQ522" s="57"/>
    </row>
  </sheetData>
  <autoFilter ref="A4:BL522" xr:uid="{00000000-0009-0000-0000-000001000000}">
    <filterColumn colId="5" showButton="0"/>
  </autoFilter>
  <mergeCells count="272">
    <mergeCell ref="A453:A454"/>
    <mergeCell ref="A487:A488"/>
    <mergeCell ref="A515:A516"/>
    <mergeCell ref="A517:A518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451:A452"/>
    <mergeCell ref="A447:A44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9:A450"/>
    <mergeCell ref="A413:A414"/>
    <mergeCell ref="A415:A416"/>
    <mergeCell ref="A417:A418"/>
    <mergeCell ref="A369:A370"/>
    <mergeCell ref="A401:A402"/>
    <mergeCell ref="A377:A378"/>
    <mergeCell ref="A379:A380"/>
    <mergeCell ref="A381:A382"/>
    <mergeCell ref="A383:A384"/>
    <mergeCell ref="A399:A400"/>
    <mergeCell ref="A385:A386"/>
    <mergeCell ref="A387:A388"/>
    <mergeCell ref="A389:A390"/>
    <mergeCell ref="A391:A392"/>
    <mergeCell ref="A393:A394"/>
    <mergeCell ref="A403:A404"/>
    <mergeCell ref="A405:A406"/>
    <mergeCell ref="A407:A408"/>
    <mergeCell ref="A395:A396"/>
    <mergeCell ref="A397:A398"/>
    <mergeCell ref="A367:A368"/>
    <mergeCell ref="A363:A364"/>
    <mergeCell ref="A365:A366"/>
    <mergeCell ref="A361:A362"/>
    <mergeCell ref="A371:A372"/>
    <mergeCell ref="A373:A374"/>
    <mergeCell ref="A375:A376"/>
    <mergeCell ref="A409:A410"/>
    <mergeCell ref="A411:A412"/>
    <mergeCell ref="A333:A334"/>
    <mergeCell ref="A335:A336"/>
    <mergeCell ref="A337:A338"/>
    <mergeCell ref="A339:A340"/>
    <mergeCell ref="A325:A326"/>
    <mergeCell ref="A327:A328"/>
    <mergeCell ref="A329:A330"/>
    <mergeCell ref="A331:A332"/>
    <mergeCell ref="A359:A360"/>
    <mergeCell ref="A357:A358"/>
    <mergeCell ref="A351:A352"/>
    <mergeCell ref="A353:A354"/>
    <mergeCell ref="A355:A356"/>
    <mergeCell ref="A349:A350"/>
    <mergeCell ref="A341:A342"/>
    <mergeCell ref="A343:A344"/>
    <mergeCell ref="A345:A346"/>
    <mergeCell ref="A347:A348"/>
    <mergeCell ref="A323:A324"/>
    <mergeCell ref="A313:A314"/>
    <mergeCell ref="A315:A316"/>
    <mergeCell ref="A317:A318"/>
    <mergeCell ref="A319:A320"/>
    <mergeCell ref="A303:A304"/>
    <mergeCell ref="A305:A306"/>
    <mergeCell ref="A307:A308"/>
    <mergeCell ref="A309:A310"/>
    <mergeCell ref="A299:A300"/>
    <mergeCell ref="A301:A302"/>
    <mergeCell ref="A287:A288"/>
    <mergeCell ref="A289:A290"/>
    <mergeCell ref="A291:A292"/>
    <mergeCell ref="A293:A294"/>
    <mergeCell ref="A311:A312"/>
    <mergeCell ref="A321:A322"/>
    <mergeCell ref="A285:A286"/>
    <mergeCell ref="A277:A278"/>
    <mergeCell ref="A265:A266"/>
    <mergeCell ref="A267:A268"/>
    <mergeCell ref="A263:A264"/>
    <mergeCell ref="A279:A280"/>
    <mergeCell ref="A271:A272"/>
    <mergeCell ref="A295:A296"/>
    <mergeCell ref="A297:A298"/>
    <mergeCell ref="A273:A274"/>
    <mergeCell ref="A275:A276"/>
    <mergeCell ref="A269:A270"/>
    <mergeCell ref="A281:A282"/>
    <mergeCell ref="A283:A284"/>
    <mergeCell ref="A219:A220"/>
    <mergeCell ref="A221:A222"/>
    <mergeCell ref="A223:A224"/>
    <mergeCell ref="A257:A258"/>
    <mergeCell ref="A259:A260"/>
    <mergeCell ref="A241:A242"/>
    <mergeCell ref="A251:A252"/>
    <mergeCell ref="A243:A244"/>
    <mergeCell ref="A245:A246"/>
    <mergeCell ref="A247:A248"/>
    <mergeCell ref="A249:A250"/>
    <mergeCell ref="A237:A238"/>
    <mergeCell ref="A239:A240"/>
    <mergeCell ref="A261:A262"/>
    <mergeCell ref="A253:A254"/>
    <mergeCell ref="A255:A256"/>
    <mergeCell ref="A197:A198"/>
    <mergeCell ref="A199:A200"/>
    <mergeCell ref="A185:A186"/>
    <mergeCell ref="A187:A188"/>
    <mergeCell ref="A189:A190"/>
    <mergeCell ref="A191:A192"/>
    <mergeCell ref="A211:A212"/>
    <mergeCell ref="A213:A214"/>
    <mergeCell ref="A215:A216"/>
    <mergeCell ref="A201:A202"/>
    <mergeCell ref="A203:A204"/>
    <mergeCell ref="A205:A206"/>
    <mergeCell ref="A207:A208"/>
    <mergeCell ref="A209:A210"/>
    <mergeCell ref="A225:A226"/>
    <mergeCell ref="A233:A234"/>
    <mergeCell ref="A235:A236"/>
    <mergeCell ref="A227:A228"/>
    <mergeCell ref="A229:A230"/>
    <mergeCell ref="A231:A232"/>
    <mergeCell ref="A217:A218"/>
    <mergeCell ref="A181:A182"/>
    <mergeCell ref="A183:A184"/>
    <mergeCell ref="A165:A166"/>
    <mergeCell ref="A167:A168"/>
    <mergeCell ref="A169:A170"/>
    <mergeCell ref="A171:A172"/>
    <mergeCell ref="A173:A174"/>
    <mergeCell ref="A193:A194"/>
    <mergeCell ref="A195:A196"/>
    <mergeCell ref="A163:A164"/>
    <mergeCell ref="A149:A150"/>
    <mergeCell ref="A151:A152"/>
    <mergeCell ref="A153:A154"/>
    <mergeCell ref="A155:A156"/>
    <mergeCell ref="A157:A158"/>
    <mergeCell ref="A175:A176"/>
    <mergeCell ref="A177:A178"/>
    <mergeCell ref="A179:A180"/>
    <mergeCell ref="A143:A144"/>
    <mergeCell ref="A145:A146"/>
    <mergeCell ref="A147:A148"/>
    <mergeCell ref="A135:A136"/>
    <mergeCell ref="A137:A138"/>
    <mergeCell ref="A139:A140"/>
    <mergeCell ref="A141:A142"/>
    <mergeCell ref="A161:A162"/>
    <mergeCell ref="A159:A160"/>
    <mergeCell ref="A125:A126"/>
    <mergeCell ref="A127:A128"/>
    <mergeCell ref="A129:A130"/>
    <mergeCell ref="A131:A132"/>
    <mergeCell ref="A133:A134"/>
    <mergeCell ref="A115:A116"/>
    <mergeCell ref="A117:A118"/>
    <mergeCell ref="A119:A120"/>
    <mergeCell ref="A121:A122"/>
    <mergeCell ref="A123:A124"/>
    <mergeCell ref="A107:A108"/>
    <mergeCell ref="A109:A110"/>
    <mergeCell ref="A111:A112"/>
    <mergeCell ref="A113:A114"/>
    <mergeCell ref="A97:A98"/>
    <mergeCell ref="A99:A100"/>
    <mergeCell ref="A101:A102"/>
    <mergeCell ref="A103:A104"/>
    <mergeCell ref="A105:A106"/>
    <mergeCell ref="A87:A88"/>
    <mergeCell ref="A89:A90"/>
    <mergeCell ref="A91:A92"/>
    <mergeCell ref="A93:A94"/>
    <mergeCell ref="A95:A96"/>
    <mergeCell ref="A79:A80"/>
    <mergeCell ref="A81:A82"/>
    <mergeCell ref="A83:A84"/>
    <mergeCell ref="A85:A86"/>
    <mergeCell ref="A69:A70"/>
    <mergeCell ref="A71:A72"/>
    <mergeCell ref="A31:A32"/>
    <mergeCell ref="A73:A74"/>
    <mergeCell ref="A75:A76"/>
    <mergeCell ref="A77:A78"/>
    <mergeCell ref="A59:A60"/>
    <mergeCell ref="A61:A62"/>
    <mergeCell ref="A63:A64"/>
    <mergeCell ref="A65:A66"/>
    <mergeCell ref="A67:A68"/>
    <mergeCell ref="A55:A56"/>
    <mergeCell ref="A57:A58"/>
    <mergeCell ref="AM3:AM4"/>
    <mergeCell ref="AN3:AN4"/>
    <mergeCell ref="AO3:AO4"/>
    <mergeCell ref="A5:A6"/>
    <mergeCell ref="B1:E1"/>
    <mergeCell ref="B2:D2"/>
    <mergeCell ref="F2:AO2"/>
    <mergeCell ref="A3:A4"/>
    <mergeCell ref="B3:B4"/>
    <mergeCell ref="C3:C4"/>
    <mergeCell ref="D3:D4"/>
    <mergeCell ref="E3:E4"/>
    <mergeCell ref="F3:G4"/>
    <mergeCell ref="F1:AL1"/>
    <mergeCell ref="A7:A8"/>
    <mergeCell ref="A9:A10"/>
    <mergeCell ref="A11:A12"/>
    <mergeCell ref="A13:A14"/>
    <mergeCell ref="A15:A16"/>
    <mergeCell ref="A17:A18"/>
    <mergeCell ref="A49:A50"/>
    <mergeCell ref="A51:A52"/>
    <mergeCell ref="A53:A54"/>
    <mergeCell ref="A19:A20"/>
    <mergeCell ref="A21:A22"/>
    <mergeCell ref="A23:A24"/>
    <mergeCell ref="A41:A42"/>
    <mergeCell ref="A43:A44"/>
    <mergeCell ref="A45:A46"/>
    <mergeCell ref="A47:A48"/>
    <mergeCell ref="A33:A34"/>
    <mergeCell ref="A35:A36"/>
    <mergeCell ref="A37:A38"/>
    <mergeCell ref="A39:A40"/>
    <mergeCell ref="A25:A26"/>
    <mergeCell ref="A27:A28"/>
    <mergeCell ref="A29:A30"/>
    <mergeCell ref="A521:A522"/>
    <mergeCell ref="A519:A520"/>
    <mergeCell ref="A455:A456"/>
    <mergeCell ref="A457:A458"/>
    <mergeCell ref="A459:A460"/>
    <mergeCell ref="A461:A462"/>
    <mergeCell ref="A463:A464"/>
    <mergeCell ref="A465:A466"/>
    <mergeCell ref="A467:A468"/>
    <mergeCell ref="A485:A486"/>
    <mergeCell ref="A471:A472"/>
    <mergeCell ref="A473:A474"/>
    <mergeCell ref="A475:A476"/>
    <mergeCell ref="A477:A478"/>
    <mergeCell ref="A479:A480"/>
    <mergeCell ref="A481:A482"/>
    <mergeCell ref="A483:A484"/>
    <mergeCell ref="A493:A494"/>
    <mergeCell ref="A495:A496"/>
    <mergeCell ref="A489:A490"/>
    <mergeCell ref="A491:A492"/>
    <mergeCell ref="A469:A470"/>
  </mergeCells>
  <phoneticPr fontId="5" type="noConversion"/>
  <conditionalFormatting sqref="H3:AL4 Y5:AA496 AF5:AH496 H5:M496 X5:X518 AE5:AE518 J3:J518 Q3:Q296 AC5:AD496 AJ5:AK496 N5:N518 AB5:AB518 AL5:AL522 AI5:AI522 O5:W522">
    <cfRule type="cellIs" dxfId="142" priority="1792" stopIfTrue="1" operator="equal">
      <formula>"L"</formula>
    </cfRule>
    <cfRule type="cellIs" dxfId="141" priority="1793" stopIfTrue="1" operator="equal">
      <formula>"N"</formula>
    </cfRule>
    <cfRule type="cellIs" dxfId="140" priority="1794" stopIfTrue="1" operator="equal">
      <formula>"B"</formula>
    </cfRule>
  </conditionalFormatting>
  <conditionalFormatting sqref="A3:F3">
    <cfRule type="cellIs" dxfId="139" priority="1789" stopIfTrue="1" operator="equal">
      <formula>"N"</formula>
    </cfRule>
    <cfRule type="cellIs" dxfId="138" priority="1790" stopIfTrue="1" operator="equal">
      <formula>"B"</formula>
    </cfRule>
    <cfRule type="cellIs" dxfId="137" priority="1791" stopIfTrue="1" operator="equal">
      <formula>"L"</formula>
    </cfRule>
  </conditionalFormatting>
  <conditionalFormatting sqref="H3:AL4 M5:M496 T5:T496 AA5:AA496 AH5:AH496 X5:X518 AE5:AE518 J3:J518 Q3:Q518 AJ5:AK496 N5:N518 AB5:AB518 AL5:AL522 AI5:AI522 U5:U522">
    <cfRule type="cellIs" dxfId="136" priority="1787" operator="equal">
      <formula>"LP"</formula>
    </cfRule>
    <cfRule type="cellIs" dxfId="135" priority="1788" operator="equal">
      <formula>"LP"</formula>
    </cfRule>
  </conditionalFormatting>
  <conditionalFormatting sqref="H3:AL4 M5:M496 T5:T496 AA5:AA496 AH5:AH496 X5:X518 AE5:AE518 J3:J518 Q3:Q518 AJ5:AK496 N5:N518 AB5:AB518 AL5:AL522 AI5:AI522 U5:U522">
    <cfRule type="cellIs" dxfId="134" priority="1782" stopIfTrue="1" operator="equal">
      <formula>"L"</formula>
    </cfRule>
  </conditionalFormatting>
  <conditionalFormatting sqref="H3:AL4 M5:M496 T5:T496 AA5:AA496 AH5:AH496 X5:X518 AE5:AE518 J3:J518 Q3:Q518 AJ5:AK496 N5:N518 AB5:AB518 AL5:AL522 AI5:AI522 U5:U522">
    <cfRule type="cellIs" dxfId="133" priority="1781" stopIfTrue="1" operator="equal">
      <formula>"N"</formula>
    </cfRule>
  </conditionalFormatting>
  <conditionalFormatting sqref="H497:M498 Y497:AA498 AF497:AH498 AC497:AD498 AJ497:AK498">
    <cfRule type="cellIs" dxfId="132" priority="264" stopIfTrue="1" operator="equal">
      <formula>"L"</formula>
    </cfRule>
    <cfRule type="cellIs" dxfId="131" priority="265" stopIfTrue="1" operator="equal">
      <formula>"N"</formula>
    </cfRule>
    <cfRule type="cellIs" dxfId="130" priority="266" stopIfTrue="1" operator="equal">
      <formula>"B"</formula>
    </cfRule>
  </conditionalFormatting>
  <conditionalFormatting sqref="M497:M498 T497:T498 AA497:AA498 AH497:AH498 AJ497:AK498">
    <cfRule type="cellIs" dxfId="129" priority="262" operator="equal">
      <formula>"LP"</formula>
    </cfRule>
    <cfRule type="cellIs" dxfId="128" priority="263" operator="equal">
      <formula>"LP"</formula>
    </cfRule>
  </conditionalFormatting>
  <conditionalFormatting sqref="M497:M498 T497:T498 AA497:AA498 AH497:AH498 AJ497:AK498">
    <cfRule type="cellIs" dxfId="127" priority="261" stopIfTrue="1" operator="equal">
      <formula>"L"</formula>
    </cfRule>
  </conditionalFormatting>
  <conditionalFormatting sqref="M497:M498 T497:T498 AA497:AA498 AH497:AH498 AJ497:AK498">
    <cfRule type="cellIs" dxfId="126" priority="260" stopIfTrue="1" operator="equal">
      <formula>"N"</formula>
    </cfRule>
  </conditionalFormatting>
  <conditionalFormatting sqref="H499:M500 Y499:AA500 AF499:AH500 AC499:AD500 AJ499:AK500">
    <cfRule type="cellIs" dxfId="125" priority="254" stopIfTrue="1" operator="equal">
      <formula>"L"</formula>
    </cfRule>
    <cfRule type="cellIs" dxfId="124" priority="255" stopIfTrue="1" operator="equal">
      <formula>"N"</formula>
    </cfRule>
    <cfRule type="cellIs" dxfId="123" priority="256" stopIfTrue="1" operator="equal">
      <formula>"B"</formula>
    </cfRule>
  </conditionalFormatting>
  <conditionalFormatting sqref="M499:M500 T499:T500 AA499:AA500 AH499:AH500 AJ499:AK500">
    <cfRule type="cellIs" dxfId="122" priority="252" operator="equal">
      <formula>"LP"</formula>
    </cfRule>
    <cfRule type="cellIs" dxfId="121" priority="253" operator="equal">
      <formula>"LP"</formula>
    </cfRule>
  </conditionalFormatting>
  <conditionalFormatting sqref="M499:M500 T499:T500 AA499:AA500 AH499:AH500 AJ499:AK500">
    <cfRule type="cellIs" dxfId="120" priority="251" stopIfTrue="1" operator="equal">
      <formula>"L"</formula>
    </cfRule>
  </conditionalFormatting>
  <conditionalFormatting sqref="M499:M500 T499:T500 AA499:AA500 AH499:AH500 AJ499:AK500">
    <cfRule type="cellIs" dxfId="119" priority="250" stopIfTrue="1" operator="equal">
      <formula>"N"</formula>
    </cfRule>
  </conditionalFormatting>
  <conditionalFormatting sqref="H501:M502 Y501:AA502 AF501:AH502 AC501:AD502 AJ501:AK502">
    <cfRule type="cellIs" dxfId="118" priority="244" stopIfTrue="1" operator="equal">
      <formula>"L"</formula>
    </cfRule>
    <cfRule type="cellIs" dxfId="117" priority="245" stopIfTrue="1" operator="equal">
      <formula>"N"</formula>
    </cfRule>
    <cfRule type="cellIs" dxfId="116" priority="246" stopIfTrue="1" operator="equal">
      <formula>"B"</formula>
    </cfRule>
  </conditionalFormatting>
  <conditionalFormatting sqref="M501:M502 T501:T502 AA501:AA502 AH501:AH502 AJ501:AK502">
    <cfRule type="cellIs" dxfId="115" priority="242" operator="equal">
      <formula>"LP"</formula>
    </cfRule>
    <cfRule type="cellIs" dxfId="114" priority="243" operator="equal">
      <formula>"LP"</formula>
    </cfRule>
  </conditionalFormatting>
  <conditionalFormatting sqref="M501:M502 T501:T502 AA501:AA502 AH501:AH502 AJ501:AK502">
    <cfRule type="cellIs" dxfId="113" priority="241" stopIfTrue="1" operator="equal">
      <formula>"L"</formula>
    </cfRule>
  </conditionalFormatting>
  <conditionalFormatting sqref="M501:M502 T501:T502 AA501:AA502 AH501:AH502 AJ501:AK502">
    <cfRule type="cellIs" dxfId="112" priority="240" stopIfTrue="1" operator="equal">
      <formula>"N"</formula>
    </cfRule>
  </conditionalFormatting>
  <conditionalFormatting sqref="H503:M504 Y503:AA504 AF503:AH504 AC503:AD504 AJ503:AK504">
    <cfRule type="cellIs" dxfId="111" priority="234" stopIfTrue="1" operator="equal">
      <formula>"L"</formula>
    </cfRule>
    <cfRule type="cellIs" dxfId="110" priority="235" stopIfTrue="1" operator="equal">
      <formula>"N"</formula>
    </cfRule>
    <cfRule type="cellIs" dxfId="109" priority="236" stopIfTrue="1" operator="equal">
      <formula>"B"</formula>
    </cfRule>
  </conditionalFormatting>
  <conditionalFormatting sqref="M503:M504 T503:T504 AA503:AA504 AH503:AH504 AJ503:AK504">
    <cfRule type="cellIs" dxfId="108" priority="232" operator="equal">
      <formula>"LP"</formula>
    </cfRule>
    <cfRule type="cellIs" dxfId="107" priority="233" operator="equal">
      <formula>"LP"</formula>
    </cfRule>
  </conditionalFormatting>
  <conditionalFormatting sqref="M503:M504 T503:T504 AA503:AA504 AH503:AH504 AJ503:AK504">
    <cfRule type="cellIs" dxfId="106" priority="231" stopIfTrue="1" operator="equal">
      <formula>"L"</formula>
    </cfRule>
  </conditionalFormatting>
  <conditionalFormatting sqref="M503:M504 T503:T504 AA503:AA504 AH503:AH504 AJ503:AK504">
    <cfRule type="cellIs" dxfId="105" priority="230" stopIfTrue="1" operator="equal">
      <formula>"N"</formula>
    </cfRule>
  </conditionalFormatting>
  <conditionalFormatting sqref="H505:M506 Y505:AA506 AF505:AH506 AC505:AD506 AJ505:AK506">
    <cfRule type="cellIs" dxfId="104" priority="224" stopIfTrue="1" operator="equal">
      <formula>"L"</formula>
    </cfRule>
    <cfRule type="cellIs" dxfId="103" priority="225" stopIfTrue="1" operator="equal">
      <formula>"N"</formula>
    </cfRule>
    <cfRule type="cellIs" dxfId="102" priority="226" stopIfTrue="1" operator="equal">
      <formula>"B"</formula>
    </cfRule>
  </conditionalFormatting>
  <conditionalFormatting sqref="M505:M506 T505:T506 AA505:AA506 AH505:AH506 AJ505:AK506">
    <cfRule type="cellIs" dxfId="101" priority="222" operator="equal">
      <formula>"LP"</formula>
    </cfRule>
    <cfRule type="cellIs" dxfId="100" priority="223" operator="equal">
      <formula>"LP"</formula>
    </cfRule>
  </conditionalFormatting>
  <conditionalFormatting sqref="M505:M506 T505:T506 AA505:AA506 AH505:AH506 AJ505:AK506">
    <cfRule type="cellIs" dxfId="99" priority="221" stopIfTrue="1" operator="equal">
      <formula>"L"</formula>
    </cfRule>
  </conditionalFormatting>
  <conditionalFormatting sqref="M505:M506 T505:T506 AA505:AA506 AH505:AH506 AJ505:AK506">
    <cfRule type="cellIs" dxfId="98" priority="220" stopIfTrue="1" operator="equal">
      <formula>"N"</formula>
    </cfRule>
  </conditionalFormatting>
  <conditionalFormatting sqref="H507:M508 Y507:AA508 AF507:AH508 AC507:AD508 AJ507:AK508">
    <cfRule type="cellIs" dxfId="97" priority="214" stopIfTrue="1" operator="equal">
      <formula>"L"</formula>
    </cfRule>
    <cfRule type="cellIs" dxfId="96" priority="215" stopIfTrue="1" operator="equal">
      <formula>"N"</formula>
    </cfRule>
    <cfRule type="cellIs" dxfId="95" priority="216" stopIfTrue="1" operator="equal">
      <formula>"B"</formula>
    </cfRule>
  </conditionalFormatting>
  <conditionalFormatting sqref="M507:M508 T507:T508 AA507:AA508 AH507:AH508 AJ507:AK508">
    <cfRule type="cellIs" dxfId="94" priority="212" operator="equal">
      <formula>"LP"</formula>
    </cfRule>
    <cfRule type="cellIs" dxfId="93" priority="213" operator="equal">
      <formula>"LP"</formula>
    </cfRule>
  </conditionalFormatting>
  <conditionalFormatting sqref="M507:M508 T507:T508 AA507:AA508 AH507:AH508 AJ507:AK508">
    <cfRule type="cellIs" dxfId="92" priority="211" stopIfTrue="1" operator="equal">
      <formula>"L"</formula>
    </cfRule>
  </conditionalFormatting>
  <conditionalFormatting sqref="M507:M508 T507:T508 AA507:AA508 AH507:AH508 AJ507:AK508">
    <cfRule type="cellIs" dxfId="91" priority="210" stopIfTrue="1" operator="equal">
      <formula>"N"</formula>
    </cfRule>
  </conditionalFormatting>
  <conditionalFormatting sqref="H509:M510 Y509:AA510 AF509:AH510 AC509:AD510 AJ509:AK510">
    <cfRule type="cellIs" dxfId="90" priority="204" stopIfTrue="1" operator="equal">
      <formula>"L"</formula>
    </cfRule>
    <cfRule type="cellIs" dxfId="89" priority="205" stopIfTrue="1" operator="equal">
      <formula>"N"</formula>
    </cfRule>
    <cfRule type="cellIs" dxfId="88" priority="206" stopIfTrue="1" operator="equal">
      <formula>"B"</formula>
    </cfRule>
  </conditionalFormatting>
  <conditionalFormatting sqref="M509:M510 T509:T510 AA509:AA510 AH509:AH510 AJ509:AK510">
    <cfRule type="cellIs" dxfId="87" priority="202" operator="equal">
      <formula>"LP"</formula>
    </cfRule>
    <cfRule type="cellIs" dxfId="86" priority="203" operator="equal">
      <formula>"LP"</formula>
    </cfRule>
  </conditionalFormatting>
  <conditionalFormatting sqref="M509:M510 T509:T510 AA509:AA510 AH509:AH510 AJ509:AK510">
    <cfRule type="cellIs" dxfId="85" priority="201" stopIfTrue="1" operator="equal">
      <formula>"L"</formula>
    </cfRule>
  </conditionalFormatting>
  <conditionalFormatting sqref="M509:M510 T509:T510 AA509:AA510 AH509:AH510 AJ509:AK510">
    <cfRule type="cellIs" dxfId="84" priority="200" stopIfTrue="1" operator="equal">
      <formula>"N"</formula>
    </cfRule>
  </conditionalFormatting>
  <conditionalFormatting sqref="H511:M512 Y511:AA512 AF511:AH512 AC511:AD512 AJ511:AK512">
    <cfRule type="cellIs" dxfId="83" priority="194" stopIfTrue="1" operator="equal">
      <formula>"L"</formula>
    </cfRule>
    <cfRule type="cellIs" dxfId="82" priority="195" stopIfTrue="1" operator="equal">
      <formula>"N"</formula>
    </cfRule>
    <cfRule type="cellIs" dxfId="81" priority="196" stopIfTrue="1" operator="equal">
      <formula>"B"</formula>
    </cfRule>
  </conditionalFormatting>
  <conditionalFormatting sqref="M511:M512 T511:T512 AA511:AA512 AH511:AH512 AJ511:AK512">
    <cfRule type="cellIs" dxfId="80" priority="192" operator="equal">
      <formula>"LP"</formula>
    </cfRule>
    <cfRule type="cellIs" dxfId="79" priority="193" operator="equal">
      <formula>"LP"</formula>
    </cfRule>
  </conditionalFormatting>
  <conditionalFormatting sqref="M511:M512 T511:T512 AA511:AA512 AH511:AH512 AJ511:AK512">
    <cfRule type="cellIs" dxfId="78" priority="191" stopIfTrue="1" operator="equal">
      <formula>"L"</formula>
    </cfRule>
  </conditionalFormatting>
  <conditionalFormatting sqref="M511:M512 T511:T512 AA511:AA512 AH511:AH512 AJ511:AK512">
    <cfRule type="cellIs" dxfId="77" priority="190" stopIfTrue="1" operator="equal">
      <formula>"N"</formula>
    </cfRule>
  </conditionalFormatting>
  <conditionalFormatting sqref="H513:M514 Y513:AA514 AF513:AH514 AC513:AD514 AJ513:AK514">
    <cfRule type="cellIs" dxfId="76" priority="184" stopIfTrue="1" operator="equal">
      <formula>"L"</formula>
    </cfRule>
    <cfRule type="cellIs" dxfId="75" priority="185" stopIfTrue="1" operator="equal">
      <formula>"N"</formula>
    </cfRule>
    <cfRule type="cellIs" dxfId="74" priority="186" stopIfTrue="1" operator="equal">
      <formula>"B"</formula>
    </cfRule>
  </conditionalFormatting>
  <conditionalFormatting sqref="M513:M514 T513:T514 AA513:AA514 AH513:AH514 AJ513:AK514">
    <cfRule type="cellIs" dxfId="73" priority="182" operator="equal">
      <formula>"LP"</formula>
    </cfRule>
    <cfRule type="cellIs" dxfId="72" priority="183" operator="equal">
      <formula>"LP"</formula>
    </cfRule>
  </conditionalFormatting>
  <conditionalFormatting sqref="M513:M514 T513:T514 AA513:AA514 AH513:AH514 AJ513:AK514">
    <cfRule type="cellIs" dxfId="71" priority="181" stopIfTrue="1" operator="equal">
      <formula>"L"</formula>
    </cfRule>
  </conditionalFormatting>
  <conditionalFormatting sqref="M513:M514 T513:T514 AA513:AA514 AH513:AH514 AJ513:AK514">
    <cfRule type="cellIs" dxfId="70" priority="180" stopIfTrue="1" operator="equal">
      <formula>"N"</formula>
    </cfRule>
  </conditionalFormatting>
  <conditionalFormatting sqref="H515:M516 Y515:AA516 AF515:AH516 AC515:AD516 AJ515:AK516">
    <cfRule type="cellIs" dxfId="69" priority="174" stopIfTrue="1" operator="equal">
      <formula>"L"</formula>
    </cfRule>
    <cfRule type="cellIs" dxfId="68" priority="175" stopIfTrue="1" operator="equal">
      <formula>"N"</formula>
    </cfRule>
    <cfRule type="cellIs" dxfId="67" priority="176" stopIfTrue="1" operator="equal">
      <formula>"B"</formula>
    </cfRule>
  </conditionalFormatting>
  <conditionalFormatting sqref="M515:M516 T515:T516 AA515:AA516 AH515:AH516 AJ515:AK516">
    <cfRule type="cellIs" dxfId="66" priority="172" operator="equal">
      <formula>"LP"</formula>
    </cfRule>
    <cfRule type="cellIs" dxfId="65" priority="173" operator="equal">
      <formula>"LP"</formula>
    </cfRule>
  </conditionalFormatting>
  <conditionalFormatting sqref="M515:M516 T515:T516 AA515:AA516 AH515:AH516 AJ515:AK516">
    <cfRule type="cellIs" dxfId="64" priority="171" stopIfTrue="1" operator="equal">
      <formula>"L"</formula>
    </cfRule>
  </conditionalFormatting>
  <conditionalFormatting sqref="M515:M516 T515:T516 AA515:AA516 AH515:AH516 AJ515:AK516">
    <cfRule type="cellIs" dxfId="63" priority="170" stopIfTrue="1" operator="equal">
      <formula>"N"</formula>
    </cfRule>
  </conditionalFormatting>
  <conditionalFormatting sqref="H517:M518 Y517:AA518 AF517:AH518 AC517:AD518 AJ517:AK518">
    <cfRule type="cellIs" dxfId="62" priority="164" stopIfTrue="1" operator="equal">
      <formula>"L"</formula>
    </cfRule>
    <cfRule type="cellIs" dxfId="61" priority="165" stopIfTrue="1" operator="equal">
      <formula>"N"</formula>
    </cfRule>
    <cfRule type="cellIs" dxfId="60" priority="166" stopIfTrue="1" operator="equal">
      <formula>"B"</formula>
    </cfRule>
  </conditionalFormatting>
  <conditionalFormatting sqref="M517:M518 T517:T518 AA517:AA518 AH517:AH518 AJ517:AK518">
    <cfRule type="cellIs" dxfId="59" priority="162" operator="equal">
      <formula>"LP"</formula>
    </cfRule>
    <cfRule type="cellIs" dxfId="58" priority="163" operator="equal">
      <formula>"LP"</formula>
    </cfRule>
  </conditionalFormatting>
  <conditionalFormatting sqref="M517:M518 T517:T518 AA517:AA518 AH517:AH518 AJ517:AK518">
    <cfRule type="cellIs" dxfId="57" priority="161" stopIfTrue="1" operator="equal">
      <formula>"L"</formula>
    </cfRule>
  </conditionalFormatting>
  <conditionalFormatting sqref="M517:M518 T517:T518 AA517:AA518 AH517:AH518 AJ517:AK518">
    <cfRule type="cellIs" dxfId="56" priority="160" stopIfTrue="1" operator="equal">
      <formula>"N"</formula>
    </cfRule>
  </conditionalFormatting>
  <conditionalFormatting sqref="X519:X520 AE519:AE520 J519:J520 Q519:Q520">
    <cfRule type="cellIs" dxfId="55" priority="105" stopIfTrue="1" operator="equal">
      <formula>"L"</formula>
    </cfRule>
    <cfRule type="cellIs" dxfId="54" priority="106" stopIfTrue="1" operator="equal">
      <formula>"N"</formula>
    </cfRule>
    <cfRule type="cellIs" dxfId="53" priority="107" stopIfTrue="1" operator="equal">
      <formula>"B"</formula>
    </cfRule>
  </conditionalFormatting>
  <conditionalFormatting sqref="X519:X520 AE519:AE520 J519:J520 Q519:Q520">
    <cfRule type="cellIs" dxfId="52" priority="103" operator="equal">
      <formula>"LP"</formula>
    </cfRule>
    <cfRule type="cellIs" dxfId="51" priority="104" operator="equal">
      <formula>"LP"</formula>
    </cfRule>
  </conditionalFormatting>
  <conditionalFormatting sqref="X519:X520 AE519:AE520 J519:J520 Q519:Q520">
    <cfRule type="cellIs" dxfId="50" priority="102" stopIfTrue="1" operator="equal">
      <formula>"L"</formula>
    </cfRule>
  </conditionalFormatting>
  <conditionalFormatting sqref="X519:X520 AE519:AE520 J519:J520 Q519:Q520">
    <cfRule type="cellIs" dxfId="49" priority="101" stopIfTrue="1" operator="equal">
      <formula>"N"</formula>
    </cfRule>
  </conditionalFormatting>
  <conditionalFormatting sqref="H519:M520 Y519:AA520 AF519:AH520 AC519:AD520 AJ519:AK520">
    <cfRule type="cellIs" dxfId="48" priority="98" stopIfTrue="1" operator="equal">
      <formula>"L"</formula>
    </cfRule>
    <cfRule type="cellIs" dxfId="47" priority="99" stopIfTrue="1" operator="equal">
      <formula>"N"</formula>
    </cfRule>
    <cfRule type="cellIs" dxfId="46" priority="100" stopIfTrue="1" operator="equal">
      <formula>"B"</formula>
    </cfRule>
  </conditionalFormatting>
  <conditionalFormatting sqref="M519:M520 T519:T520 AA519:AA520 AH519:AH520 AJ519:AK520">
    <cfRule type="cellIs" dxfId="45" priority="96" operator="equal">
      <formula>"LP"</formula>
    </cfRule>
    <cfRule type="cellIs" dxfId="44" priority="97" operator="equal">
      <formula>"LP"</formula>
    </cfRule>
  </conditionalFormatting>
  <conditionalFormatting sqref="M519:M520 T519:T520 AA519:AA520 AH519:AH520 AJ519:AK520">
    <cfRule type="cellIs" dxfId="43" priority="95" stopIfTrue="1" operator="equal">
      <formula>"L"</formula>
    </cfRule>
  </conditionalFormatting>
  <conditionalFormatting sqref="M519:M520 T519:T520 AA519:AA520 AH519:AH520 AJ519:AK520">
    <cfRule type="cellIs" dxfId="42" priority="94" stopIfTrue="1" operator="equal">
      <formula>"N"</formula>
    </cfRule>
  </conditionalFormatting>
  <conditionalFormatting sqref="N519:N520">
    <cfRule type="cellIs" dxfId="41" priority="91" stopIfTrue="1" operator="equal">
      <formula>"L"</formula>
    </cfRule>
    <cfRule type="cellIs" dxfId="40" priority="92" stopIfTrue="1" operator="equal">
      <formula>"N"</formula>
    </cfRule>
    <cfRule type="cellIs" dxfId="39" priority="93" stopIfTrue="1" operator="equal">
      <formula>"B"</formula>
    </cfRule>
  </conditionalFormatting>
  <conditionalFormatting sqref="N519:N520">
    <cfRule type="cellIs" dxfId="38" priority="89" operator="equal">
      <formula>"LP"</formula>
    </cfRule>
    <cfRule type="cellIs" dxfId="37" priority="90" operator="equal">
      <formula>"LP"</formula>
    </cfRule>
  </conditionalFormatting>
  <conditionalFormatting sqref="N519:N520">
    <cfRule type="cellIs" dxfId="36" priority="88" stopIfTrue="1" operator="equal">
      <formula>"L"</formula>
    </cfRule>
  </conditionalFormatting>
  <conditionalFormatting sqref="N519:N520">
    <cfRule type="cellIs" dxfId="35" priority="87" stopIfTrue="1" operator="equal">
      <formula>"N"</formula>
    </cfRule>
  </conditionalFormatting>
  <conditionalFormatting sqref="AB519:AB520">
    <cfRule type="cellIs" dxfId="34" priority="77" stopIfTrue="1" operator="equal">
      <formula>"L"</formula>
    </cfRule>
    <cfRule type="cellIs" dxfId="33" priority="78" stopIfTrue="1" operator="equal">
      <formula>"N"</formula>
    </cfRule>
    <cfRule type="cellIs" dxfId="32" priority="79" stopIfTrue="1" operator="equal">
      <formula>"B"</formula>
    </cfRule>
  </conditionalFormatting>
  <conditionalFormatting sqref="AB519:AB520">
    <cfRule type="cellIs" dxfId="31" priority="75" operator="equal">
      <formula>"LP"</formula>
    </cfRule>
    <cfRule type="cellIs" dxfId="30" priority="76" operator="equal">
      <formula>"LP"</formula>
    </cfRule>
  </conditionalFormatting>
  <conditionalFormatting sqref="AB519:AB520">
    <cfRule type="cellIs" dxfId="29" priority="74" stopIfTrue="1" operator="equal">
      <formula>"L"</formula>
    </cfRule>
  </conditionalFormatting>
  <conditionalFormatting sqref="AB519:AB520">
    <cfRule type="cellIs" dxfId="28" priority="73" stopIfTrue="1" operator="equal">
      <formula>"N"</formula>
    </cfRule>
  </conditionalFormatting>
  <conditionalFormatting sqref="X521:X522 AE521:AE522 J521:J522 Q521:Q522">
    <cfRule type="cellIs" dxfId="27" priority="61" stopIfTrue="1" operator="equal">
      <formula>"L"</formula>
    </cfRule>
    <cfRule type="cellIs" dxfId="26" priority="62" stopIfTrue="1" operator="equal">
      <formula>"N"</formula>
    </cfRule>
    <cfRule type="cellIs" dxfId="25" priority="63" stopIfTrue="1" operator="equal">
      <formula>"B"</formula>
    </cfRule>
  </conditionalFormatting>
  <conditionalFormatting sqref="X521:X522 AE521:AE522 J521:J522 Q521:Q522">
    <cfRule type="cellIs" dxfId="24" priority="59" operator="equal">
      <formula>"LP"</formula>
    </cfRule>
    <cfRule type="cellIs" dxfId="23" priority="60" operator="equal">
      <formula>"LP"</formula>
    </cfRule>
  </conditionalFormatting>
  <conditionalFormatting sqref="X521:X522 AE521:AE522 J521:J522 Q521:Q522">
    <cfRule type="cellIs" dxfId="22" priority="58" stopIfTrue="1" operator="equal">
      <formula>"L"</formula>
    </cfRule>
  </conditionalFormatting>
  <conditionalFormatting sqref="X521:X522 AE521:AE522 J521:J522 Q521:Q522">
    <cfRule type="cellIs" dxfId="21" priority="57" stopIfTrue="1" operator="equal">
      <formula>"N"</formula>
    </cfRule>
  </conditionalFormatting>
  <conditionalFormatting sqref="H521:M522 Y521:AA522 AF521:AH522 AC521:AD522 AJ521:AK522">
    <cfRule type="cellIs" dxfId="20" priority="54" stopIfTrue="1" operator="equal">
      <formula>"L"</formula>
    </cfRule>
    <cfRule type="cellIs" dxfId="19" priority="55" stopIfTrue="1" operator="equal">
      <formula>"N"</formula>
    </cfRule>
    <cfRule type="cellIs" dxfId="18" priority="56" stopIfTrue="1" operator="equal">
      <formula>"B"</formula>
    </cfRule>
  </conditionalFormatting>
  <conditionalFormatting sqref="M521:M522 T521:T522 AA521:AA522 AH521:AH522 AJ521:AK522">
    <cfRule type="cellIs" dxfId="17" priority="52" operator="equal">
      <formula>"LP"</formula>
    </cfRule>
    <cfRule type="cellIs" dxfId="16" priority="53" operator="equal">
      <formula>"LP"</formula>
    </cfRule>
  </conditionalFormatting>
  <conditionalFormatting sqref="M521:M522 T521:T522 AA521:AA522 AH521:AH522 AJ521:AK522">
    <cfRule type="cellIs" dxfId="15" priority="51" stopIfTrue="1" operator="equal">
      <formula>"L"</formula>
    </cfRule>
  </conditionalFormatting>
  <conditionalFormatting sqref="M521:M522 T521:T522 AA521:AA522 AH521:AH522 AJ521:AK522">
    <cfRule type="cellIs" dxfId="14" priority="50" stopIfTrue="1" operator="equal">
      <formula>"N"</formula>
    </cfRule>
  </conditionalFormatting>
  <conditionalFormatting sqref="N521:N522">
    <cfRule type="cellIs" dxfId="13" priority="47" stopIfTrue="1" operator="equal">
      <formula>"L"</formula>
    </cfRule>
    <cfRule type="cellIs" dxfId="12" priority="48" stopIfTrue="1" operator="equal">
      <formula>"N"</formula>
    </cfRule>
    <cfRule type="cellIs" dxfId="11" priority="49" stopIfTrue="1" operator="equal">
      <formula>"B"</formula>
    </cfRule>
  </conditionalFormatting>
  <conditionalFormatting sqref="N521:N522">
    <cfRule type="cellIs" dxfId="10" priority="45" operator="equal">
      <formula>"LP"</formula>
    </cfRule>
    <cfRule type="cellIs" dxfId="9" priority="46" operator="equal">
      <formula>"LP"</formula>
    </cfRule>
  </conditionalFormatting>
  <conditionalFormatting sqref="N521:N522">
    <cfRule type="cellIs" dxfId="8" priority="44" stopIfTrue="1" operator="equal">
      <formula>"L"</formula>
    </cfRule>
  </conditionalFormatting>
  <conditionalFormatting sqref="N521:N522">
    <cfRule type="cellIs" dxfId="7" priority="43" stopIfTrue="1" operator="equal">
      <formula>"N"</formula>
    </cfRule>
  </conditionalFormatting>
  <conditionalFormatting sqref="AB521:AB522">
    <cfRule type="cellIs" dxfId="6" priority="33" stopIfTrue="1" operator="equal">
      <formula>"L"</formula>
    </cfRule>
    <cfRule type="cellIs" dxfId="5" priority="34" stopIfTrue="1" operator="equal">
      <formula>"N"</formula>
    </cfRule>
    <cfRule type="cellIs" dxfId="4" priority="35" stopIfTrue="1" operator="equal">
      <formula>"B"</formula>
    </cfRule>
  </conditionalFormatting>
  <conditionalFormatting sqref="AB521:AB522">
    <cfRule type="cellIs" dxfId="3" priority="31" operator="equal">
      <formula>"LP"</formula>
    </cfRule>
    <cfRule type="cellIs" dxfId="2" priority="32" operator="equal">
      <formula>"LP"</formula>
    </cfRule>
  </conditionalFormatting>
  <conditionalFormatting sqref="AB521:AB522">
    <cfRule type="cellIs" dxfId="1" priority="30" stopIfTrue="1" operator="equal">
      <formula>"L"</formula>
    </cfRule>
  </conditionalFormatting>
  <conditionalFormatting sqref="AB521:AB522">
    <cfRule type="cellIs" dxfId="0" priority="29" stopIfTrue="1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</vt:lpstr>
      <vt:lpstr>tc</vt:lpstr>
    </vt:vector>
  </TitlesOfParts>
  <Company>ITVN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</dc:creator>
  <cp:lastModifiedBy>Mai Thi Huong</cp:lastModifiedBy>
  <cp:lastPrinted>2021-03-23T13:30:19Z</cp:lastPrinted>
  <dcterms:created xsi:type="dcterms:W3CDTF">2019-01-17T06:53:43Z</dcterms:created>
  <dcterms:modified xsi:type="dcterms:W3CDTF">2021-03-30T13:07:39Z</dcterms:modified>
</cp:coreProperties>
</file>