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dcafbe897529e2/Tài liệu/Data analytics/"/>
    </mc:Choice>
  </mc:AlternateContent>
  <xr:revisionPtr revIDLastSave="7" documentId="8_{A4BCD8F8-617F-44CE-ABF5-45B72C4D6ADB}" xr6:coauthVersionLast="47" xr6:coauthVersionMax="47" xr10:uidLastSave="{8AA8722D-2A55-4510-8B03-688696C6D5B8}"/>
  <bookViews>
    <workbookView xWindow="-108" yWindow="-108" windowWidth="23256" windowHeight="12456" xr2:uid="{F3153FAE-B9DF-4497-AE08-8AC0B2D51C69}"/>
  </bookViews>
  <sheets>
    <sheet name=" Dealer Satisfaction" sheetId="4" r:id="rId1"/>
    <sheet name="Sheet2" sheetId="3" r:id="rId2"/>
  </sheets>
  <externalReferences>
    <externalReference r:id="rId3"/>
  </externalReferences>
  <definedNames>
    <definedName name="Macro_8_4_4" localSheetId="0">' Dealer Satisfaction'!Macro_8_4_4</definedName>
    <definedName name="Macro_8_4_4">[0]!Macro_8_4_4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N4" i="4"/>
  <c r="O4" i="4"/>
  <c r="P4" i="4"/>
  <c r="Q4" i="4"/>
  <c r="R4" i="4"/>
  <c r="H5" i="4"/>
  <c r="H12" i="4"/>
  <c r="H19" i="4"/>
  <c r="H26" i="4"/>
  <c r="S4" i="4"/>
  <c r="T4" i="4"/>
  <c r="U4" i="4"/>
  <c r="W4" i="4"/>
  <c r="M5" i="4"/>
  <c r="N5" i="4"/>
  <c r="O5" i="4"/>
  <c r="P5" i="4"/>
  <c r="Q5" i="4"/>
  <c r="R5" i="4"/>
  <c r="H6" i="4"/>
  <c r="H13" i="4"/>
  <c r="H20" i="4"/>
  <c r="H27" i="4"/>
  <c r="S5" i="4"/>
  <c r="T5" i="4"/>
  <c r="U5" i="4"/>
  <c r="W5" i="4"/>
  <c r="X5" i="4"/>
  <c r="M6" i="4"/>
  <c r="N6" i="4"/>
  <c r="O6" i="4"/>
  <c r="P6" i="4"/>
  <c r="Q6" i="4"/>
  <c r="R6" i="4"/>
  <c r="H7" i="4"/>
  <c r="H14" i="4"/>
  <c r="H21" i="4"/>
  <c r="H28" i="4"/>
  <c r="H33" i="4"/>
  <c r="S6" i="4"/>
  <c r="T6" i="4"/>
  <c r="U6" i="4"/>
  <c r="W6" i="4"/>
  <c r="X6" i="4"/>
  <c r="M7" i="4"/>
  <c r="N7" i="4"/>
  <c r="O7" i="4"/>
  <c r="P7" i="4"/>
  <c r="Q7" i="4"/>
  <c r="R7" i="4"/>
  <c r="H8" i="4"/>
  <c r="H15" i="4"/>
  <c r="H22" i="4"/>
  <c r="H29" i="4"/>
  <c r="H34" i="4"/>
  <c r="S7" i="4"/>
  <c r="T7" i="4"/>
  <c r="U7" i="4"/>
  <c r="W7" i="4"/>
  <c r="X7" i="4"/>
  <c r="M8" i="4"/>
  <c r="N8" i="4"/>
  <c r="O8" i="4"/>
  <c r="P8" i="4"/>
  <c r="Q8" i="4"/>
  <c r="R8" i="4"/>
  <c r="H9" i="4"/>
  <c r="H16" i="4"/>
  <c r="H23" i="4"/>
  <c r="H30" i="4"/>
  <c r="H35" i="4"/>
  <c r="S8" i="4"/>
  <c r="T8" i="4"/>
  <c r="U8" i="4"/>
  <c r="W8" i="4"/>
  <c r="X8" i="4"/>
</calcChain>
</file>

<file path=xl/sharedStrings.xml><?xml version="1.0" encoding="utf-8"?>
<sst xmlns="http://schemas.openxmlformats.org/spreadsheetml/2006/main" count="58" uniqueCount="48">
  <si>
    <t>% positive</t>
  </si>
  <si>
    <t>% everage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</si>
  <si>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</si>
  <si>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</si>
  <si>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</si>
  <si>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</si>
  <si>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</si>
  <si>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</si>
  <si>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</si>
  <si>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</si>
  <si>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</si>
  <si>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</si>
  <si>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</si>
  <si>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</si>
  <si>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</si>
  <si>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</si>
  <si>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</si>
  <si>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</si>
  <si>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</si>
  <si>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</si>
  <si>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</si>
  <si>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</si>
  <si>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</si>
  <si>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</si>
  <si>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</si>
  <si>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</si>
  <si>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r>
      <rPr>
        <b/>
        <sz val="10"/>
        <rFont val="Arial"/>
        <family val="2"/>
      </rPr>
      <t>Complaint</t>
    </r>
    <r>
      <rPr>
        <sz val="10"/>
        <rFont val="Arial"/>
        <family val="2"/>
      </rPr>
      <t xml:space="preserve"> = 4446.48 -5420.12*</t>
    </r>
    <r>
      <rPr>
        <b/>
        <sz val="10"/>
        <rFont val="Arial"/>
        <family val="2"/>
      </rPr>
      <t>Average(%)</t>
    </r>
    <r>
      <rPr>
        <sz val="10"/>
        <rFont val="Arial"/>
        <family val="2"/>
      </rPr>
      <t xml:space="preserve"> -687.407* </t>
    </r>
    <r>
      <rPr>
        <b/>
        <sz val="10"/>
        <rFont val="Arial"/>
        <family val="2"/>
      </rPr>
      <t>Positive(%)</t>
    </r>
    <r>
      <rPr>
        <sz val="10"/>
        <rFont val="Arial"/>
        <family val="2"/>
      </rPr>
      <t>.</t>
    </r>
  </si>
  <si>
    <t xml:space="preserve">Dealer Satisfaction </t>
  </si>
  <si>
    <t>Survey Scale:</t>
  </si>
  <si>
    <t xml:space="preserve">Sample </t>
  </si>
  <si>
    <t>Year</t>
  </si>
  <si>
    <t>level 0</t>
  </si>
  <si>
    <t>level 1</t>
  </si>
  <si>
    <t>level 2</t>
  </si>
  <si>
    <t>level 3</t>
  </si>
  <si>
    <t>level 4</t>
  </si>
  <si>
    <t>level 5</t>
  </si>
  <si>
    <t>Sample size</t>
  </si>
  <si>
    <t>%  poor</t>
  </si>
  <si>
    <t>Complaints compared to the previous year (%)</t>
  </si>
  <si>
    <t>Complaints</t>
  </si>
  <si>
    <t>North America</t>
  </si>
  <si>
    <t>Size</t>
  </si>
  <si>
    <t xml:space="preserve"> </t>
  </si>
  <si>
    <t>South America</t>
  </si>
  <si>
    <t>Europe</t>
  </si>
  <si>
    <t>Pacific Rim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</si>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</sst>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Continuous"/>
    </xf>
    <xf numFmtId="0" fontId="1" fillId="0" borderId="2" xfId="1" applyBorder="1"/>
    <xf numFmtId="0" fontId="3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9" fontId="0" fillId="0" borderId="0" xfId="2" applyFont="1"/>
    <xf numFmtId="9" fontId="1" fillId="0" borderId="0" xfId="1" applyNumberFormat="1"/>
  </cellXfs>
  <cellStyles count="3">
    <cellStyle name="Normal" xfId="0" builtinId="0"/>
    <cellStyle name="Normal 2" xfId="1" xr:uid="{7A64DAA3-8218-4E3D-B3DC-0E3A6A4C9AE8}"/>
    <cellStyle name="Percent 2" xfId="2" xr:uid="{64BCBF1F-2E47-49AA-AD3F-C69AB4EBBA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vi-V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omplaints as a percentage of positive satisfaction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Dealer Satisfaction'!$W$3</c:f>
              <c:strCache>
                <c:ptCount val="1"/>
                <c:pt idx="0">
                  <c:v>% 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Dealer Satisfaction'!$V$4:$V$8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 Dealer Satisfaction'!$W$4:$W$8</c:f>
              <c:numCache>
                <c:formatCode>0%</c:formatCode>
                <c:ptCount val="5"/>
                <c:pt idx="0">
                  <c:v>0.67500000000000004</c:v>
                </c:pt>
                <c:pt idx="1">
                  <c:v>0.71250000000000002</c:v>
                </c:pt>
                <c:pt idx="2">
                  <c:v>0.81967213114754101</c:v>
                </c:pt>
                <c:pt idx="3">
                  <c:v>0.81725888324873097</c:v>
                </c:pt>
                <c:pt idx="4">
                  <c:v>0.82783882783882778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A-4E1F-89AB-9C4F44EF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072064"/>
        <c:axId val="1614055744"/>
      </c:lineChart>
      <c:lineChart>
        <c:grouping val="standard"/>
        <c:varyColors val="0"/>
        <c:ser>
          <c:idx val="1"/>
          <c:order val="1"/>
          <c:tx>
            <c:strRef>
              <c:f>' Dealer Satisfaction'!$X$3</c:f>
              <c:strCache>
                <c:ptCount val="1"/>
                <c:pt idx="0">
                  <c:v>Complaints compared to the previous year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Dealer Satisfaction'!$V$4:$V$8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 Dealer Satisfaction'!$X$4:$X$8</c:f>
              <c:numCache>
                <c:formatCode>0%</c:formatCode>
                <c:ptCount val="5"/>
                <c:pt idx="0">
                  <c:v>0</c:v>
                </c:pt>
                <c:pt idx="1">
                  <c:v>0.16482164821648215</c:v>
                </c:pt>
                <c:pt idx="2">
                  <c:v>5.9134107708553325E-2</c:v>
                </c:pt>
                <c:pt idx="3">
                  <c:v>8.0425390495181118E-2</c:v>
                </c:pt>
                <c:pt idx="4">
                  <c:v>4.4294063365118423E-2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A-4E1F-89AB-9C4F44EF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888623"/>
        <c:axId val="1896896783"/>
      </c:lineChart>
      <c:catAx>
        <c:axId val="16140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55744"/>
        <c:crosses val="autoZero"/>
        <c:auto val="1"/>
        <c:lblAlgn val="ctr"/>
        <c:lblOffset val="100"/>
        <c:noMultiLvlLbl val="0"/>
      </c:catAx>
      <c:valAx>
        <c:axId val="16140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072064"/>
        <c:crosses val="autoZero"/>
        <c:crossBetween val="between"/>
      </c:valAx>
      <c:valAx>
        <c:axId val="1896896783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88623"/>
        <c:crosses val="max"/>
        <c:crossBetween val="between"/>
      </c:valAx>
      <c:catAx>
        <c:axId val="189688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68967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10</xdr:row>
      <xdr:rowOff>41910</xdr:rowOff>
    </xdr:from>
    <xdr:to>
      <xdr:col>20</xdr:col>
      <xdr:colOff>45720</xdr:colOff>
      <xdr:row>26</xdr:row>
      <xdr:rowOff>102870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B1EA4D4C-194F-4EF7-A081-62634BD9D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ang\OneDrive\Ta&#768;i%20li&#234;&#803;u\Data%20analytics\Data%20for%20slides%20and%20assigments\Performance%20Lawn%20Equipment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Dealer Satisfactio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0EBE-2390-4F0A-9954-0B2EDFFE3788}">
  <sheetPr>
    <pageSetUpPr fitToPage="1"/>
  </sheetPr>
  <dimension ref="A1:Y35"/>
  <sheetViews>
    <sheetView tabSelected="1" workbookViewId="0">
      <selection activeCell="A22" sqref="A22"/>
    </sheetView>
  </sheetViews>
  <sheetFormatPr defaultRowHeight="13.2" x14ac:dyDescent="0.3"/>
  <cols>
    <col min="1" max="1" width="14.44140625" style="1" bestFit="1" customWidth="1"/>
    <col min="2" max="7" width="5.6640625" style="1" customWidth="1"/>
    <col min="8" max="8" width="8.44140625" style="1" bestFit="1" customWidth="1"/>
    <col min="9" max="11" width="8.77734375" style="1" bestFit="1" customWidth="1"/>
    <col min="12" max="12" width="14.44140625" style="1" customWidth="1"/>
    <col min="13" max="18" width="8.77734375" style="1" bestFit="1" customWidth="1"/>
    <col min="19" max="23" width="9.77734375" style="1" customWidth="1"/>
    <col min="24" max="24" width="17.5546875" style="1" customWidth="1"/>
    <col min="25" max="25" width="11.109375" style="1" customWidth="1"/>
    <col min="26" max="16384" width="8.88671875" style="1"/>
  </cols>
  <sheetData>
    <row r="1" spans="1:25" x14ac:dyDescent="0.25">
      <c r="A1" s="5" t="s">
        <v>27</v>
      </c>
      <c r="B1" s="5"/>
    </row>
    <row r="2" spans="1:25" x14ac:dyDescent="0.25">
      <c r="A2" s="6"/>
      <c r="B2" s="6"/>
    </row>
    <row r="3" spans="1:25" ht="39.6" x14ac:dyDescent="0.25">
      <c r="A3" s="7" t="s">
        <v>28</v>
      </c>
      <c r="B3" s="7">
        <v>0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8" t="s">
        <v>29</v>
      </c>
      <c r="K3" s="9"/>
      <c r="L3" s="10" t="s">
        <v>30</v>
      </c>
      <c r="M3" s="10" t="s">
        <v>31</v>
      </c>
      <c r="N3" s="10" t="s">
        <v>32</v>
      </c>
      <c r="O3" s="10" t="s">
        <v>33</v>
      </c>
      <c r="P3" s="10" t="s">
        <v>34</v>
      </c>
      <c r="Q3" s="10" t="s">
        <v>35</v>
      </c>
      <c r="R3" s="10" t="s">
        <v>36</v>
      </c>
      <c r="S3" s="10" t="s">
        <v>37</v>
      </c>
      <c r="T3" s="10" t="s">
        <v>38</v>
      </c>
      <c r="U3" s="10" t="s">
        <v>1</v>
      </c>
      <c r="V3" s="10"/>
      <c r="W3" s="10" t="s">
        <v>0</v>
      </c>
      <c r="X3" s="10" t="s">
        <v>39</v>
      </c>
      <c r="Y3" s="9" t="s">
        <v>40</v>
      </c>
    </row>
    <row r="4" spans="1:25" ht="14.4" x14ac:dyDescent="0.3">
      <c r="A4" s="8" t="s">
        <v>41</v>
      </c>
      <c r="H4" s="8" t="s">
        <v>42</v>
      </c>
      <c r="L4" s="1">
        <v>2010</v>
      </c>
      <c r="M4" s="1">
        <f>SUM(B5,B12,B19,B26)</f>
        <v>1</v>
      </c>
      <c r="N4" s="1">
        <f>SUM(C5,C12,C19,C26)</f>
        <v>0</v>
      </c>
      <c r="O4" s="1">
        <f>SUM(D5,D12,D19,D26)</f>
        <v>4</v>
      </c>
      <c r="P4" s="1">
        <f>SUM(E5,E12,E19,E26)</f>
        <v>21</v>
      </c>
      <c r="Q4" s="1">
        <f>SUM(F5,F12,F19,F26)</f>
        <v>37</v>
      </c>
      <c r="R4" s="1">
        <f>SUM(G5,G12,G19,G26)</f>
        <v>17</v>
      </c>
      <c r="S4" s="1">
        <f>SUM(H5,H12,H19,H26)</f>
        <v>80</v>
      </c>
      <c r="T4" s="11">
        <f>SUM(M4:O4)/S4</f>
        <v>6.25E-2</v>
      </c>
      <c r="U4" s="11">
        <f>P4/S4</f>
        <v>0.26250000000000001</v>
      </c>
      <c r="V4" s="1">
        <v>2010</v>
      </c>
      <c r="W4" s="11">
        <f>SUM(Q4:R4)/S4</f>
        <v>0.67500000000000004</v>
      </c>
      <c r="X4" s="12">
        <v>0</v>
      </c>
      <c r="Y4" s="1">
        <v>2439</v>
      </c>
    </row>
    <row r="5" spans="1:25" ht="14.4" x14ac:dyDescent="0.3">
      <c r="A5" s="8">
        <v>2010</v>
      </c>
      <c r="B5" s="1">
        <v>1</v>
      </c>
      <c r="C5" s="1">
        <v>0</v>
      </c>
      <c r="D5" s="1">
        <v>2</v>
      </c>
      <c r="E5" s="1">
        <v>14</v>
      </c>
      <c r="F5" s="1">
        <v>22</v>
      </c>
      <c r="G5" s="1">
        <v>11</v>
      </c>
      <c r="H5" s="1">
        <f>SUM(B5:G5)</f>
        <v>50</v>
      </c>
      <c r="L5" s="1">
        <v>2011</v>
      </c>
      <c r="M5" s="1">
        <f>SUM(B6,B13,B20,B27)</f>
        <v>0</v>
      </c>
      <c r="N5" s="1">
        <f>SUM(C6,C13,C20,C27)</f>
        <v>0</v>
      </c>
      <c r="O5" s="1">
        <f>SUM(D6,D13,D20,D27)</f>
        <v>4</v>
      </c>
      <c r="P5" s="1">
        <f>SUM(E6,E13,E20,E27)</f>
        <v>19</v>
      </c>
      <c r="Q5" s="1">
        <f>SUM(F6,F13,F20,F27)</f>
        <v>37</v>
      </c>
      <c r="R5" s="1">
        <f>SUM(G6,G13,G20,G27)</f>
        <v>20</v>
      </c>
      <c r="S5" s="1">
        <f>SUM(H6,H13,H20,H27)</f>
        <v>80</v>
      </c>
      <c r="T5" s="11">
        <f>SUM(M5:O5)/S5</f>
        <v>0.05</v>
      </c>
      <c r="U5" s="11">
        <f>P5/S5</f>
        <v>0.23749999999999999</v>
      </c>
      <c r="V5" s="1">
        <v>2011</v>
      </c>
      <c r="W5" s="11">
        <f>SUM(Q5:R5)/S5</f>
        <v>0.71250000000000002</v>
      </c>
      <c r="X5" s="12">
        <f>(Y5-Y4)/Y4</f>
        <v>0.16482164821648215</v>
      </c>
      <c r="Y5" s="1">
        <v>2841</v>
      </c>
    </row>
    <row r="6" spans="1:25" ht="14.4" x14ac:dyDescent="0.3">
      <c r="A6" s="8">
        <v>2011</v>
      </c>
      <c r="B6" s="1">
        <v>0</v>
      </c>
      <c r="C6" s="1">
        <v>0</v>
      </c>
      <c r="D6" s="1">
        <v>2</v>
      </c>
      <c r="E6" s="1">
        <v>14</v>
      </c>
      <c r="F6" s="1">
        <v>20</v>
      </c>
      <c r="G6" s="1">
        <v>14</v>
      </c>
      <c r="H6" s="1">
        <f>SUM(B6:G6)</f>
        <v>50</v>
      </c>
      <c r="L6" s="1">
        <v>2012</v>
      </c>
      <c r="M6" s="1">
        <f>SUM(B7,B14,B21,B28,B33)</f>
        <v>1</v>
      </c>
      <c r="N6" s="1">
        <f>SUM(C7,C14,C21,C28,C33)</f>
        <v>1</v>
      </c>
      <c r="O6" s="1">
        <f>SUM(D7,D14,D21,D28,D33)</f>
        <v>4</v>
      </c>
      <c r="P6" s="1">
        <f>SUM(E7,E14,E21,E28,E33)</f>
        <v>16</v>
      </c>
      <c r="Q6" s="1">
        <f>SUM(F7,F14,F21,F28,F33)</f>
        <v>63</v>
      </c>
      <c r="R6" s="1">
        <f>SUM(G7,G14,G21,G28,G33)</f>
        <v>37</v>
      </c>
      <c r="S6" s="1">
        <f>SUM(H7,H14,H21,H28,H33)</f>
        <v>122</v>
      </c>
      <c r="T6" s="11">
        <f>SUM(M6:O6)/S6</f>
        <v>4.9180327868852458E-2</v>
      </c>
      <c r="U6" s="11">
        <f>P6/S6</f>
        <v>0.13114754098360656</v>
      </c>
      <c r="V6" s="1">
        <v>2012</v>
      </c>
      <c r="W6" s="11">
        <f>SUM(Q6:R6)/S6</f>
        <v>0.81967213114754101</v>
      </c>
      <c r="X6" s="12">
        <f>(Y6-Y5)/Y5</f>
        <v>5.9134107708553325E-2</v>
      </c>
      <c r="Y6" s="1">
        <v>3009</v>
      </c>
    </row>
    <row r="7" spans="1:25" ht="14.4" x14ac:dyDescent="0.3">
      <c r="A7" s="8">
        <v>2012</v>
      </c>
      <c r="B7" s="1">
        <v>1</v>
      </c>
      <c r="C7" s="1">
        <v>1</v>
      </c>
      <c r="D7" s="1">
        <v>1</v>
      </c>
      <c r="E7" s="1">
        <v>8</v>
      </c>
      <c r="F7" s="1">
        <v>34</v>
      </c>
      <c r="G7" s="1">
        <v>15</v>
      </c>
      <c r="H7" s="1">
        <f>SUM(B7:G7)</f>
        <v>60</v>
      </c>
      <c r="L7" s="1">
        <v>2013</v>
      </c>
      <c r="M7" s="1">
        <f>SUM(B8,B15,B22,B29,B34)</f>
        <v>1</v>
      </c>
      <c r="N7" s="1">
        <f>SUM(C8,C15,C22,C29,C34)</f>
        <v>3</v>
      </c>
      <c r="O7" s="1">
        <f>SUM(D8,D15,D22,D29,D34)</f>
        <v>9</v>
      </c>
      <c r="P7" s="1">
        <f>SUM(E8,E15,E22,E29,E34)</f>
        <v>23</v>
      </c>
      <c r="Q7" s="1">
        <f>SUM(F8,F15,F22,F29,F34)</f>
        <v>74</v>
      </c>
      <c r="R7" s="1">
        <f>SUM(G8,G15,G22,G29,G34)</f>
        <v>87</v>
      </c>
      <c r="S7" s="1">
        <f>SUM(H8,H15,H22,H29,H34)</f>
        <v>197</v>
      </c>
      <c r="T7" s="11">
        <f>SUM(M7:O7)/S7</f>
        <v>6.5989847715736044E-2</v>
      </c>
      <c r="U7" s="11">
        <f>P7/S7</f>
        <v>0.116751269035533</v>
      </c>
      <c r="V7" s="1">
        <v>2013</v>
      </c>
      <c r="W7" s="11">
        <f>SUM(Q7:R7)/S7</f>
        <v>0.81725888324873097</v>
      </c>
      <c r="X7" s="12">
        <f>(Y7-Y6)/Y6</f>
        <v>8.0425390495181118E-2</v>
      </c>
      <c r="Y7" s="1">
        <v>3251</v>
      </c>
    </row>
    <row r="8" spans="1:25" ht="14.4" x14ac:dyDescent="0.3">
      <c r="A8" s="8">
        <v>2013</v>
      </c>
      <c r="B8" s="1">
        <v>1</v>
      </c>
      <c r="C8" s="1">
        <v>2</v>
      </c>
      <c r="D8" s="1">
        <v>6</v>
      </c>
      <c r="E8" s="1">
        <v>12</v>
      </c>
      <c r="F8" s="1">
        <v>34</v>
      </c>
      <c r="G8" s="1">
        <v>45</v>
      </c>
      <c r="H8" s="1">
        <f>SUM(B8:G8)</f>
        <v>100</v>
      </c>
      <c r="L8" s="1">
        <v>2014</v>
      </c>
      <c r="M8" s="1">
        <f>SUM(B9,B16,B23,B30,B35)</f>
        <v>3</v>
      </c>
      <c r="N8" s="1">
        <f>SUM(C9,C16,C23,C30,C35)</f>
        <v>4</v>
      </c>
      <c r="O8" s="1">
        <f>SUM(D9,D16,D23,D30,D35)</f>
        <v>10</v>
      </c>
      <c r="P8" s="1">
        <f>SUM(E9,E16,E23,E30,E35)</f>
        <v>30</v>
      </c>
      <c r="Q8" s="1">
        <f>SUM(F9,F16,F23,F30,F35)</f>
        <v>98</v>
      </c>
      <c r="R8" s="1">
        <f>SUM(G9,G16,G23,G30,G35)</f>
        <v>128</v>
      </c>
      <c r="S8" s="1">
        <f>SUM(H9,H16,H23,H30,H35)</f>
        <v>273</v>
      </c>
      <c r="T8" s="11">
        <f>SUM(M8:O8)/S8</f>
        <v>6.2271062271062272E-2</v>
      </c>
      <c r="U8" s="11">
        <f>P8/S8</f>
        <v>0.10989010989010989</v>
      </c>
      <c r="V8" s="1">
        <v>2014</v>
      </c>
      <c r="W8" s="11">
        <f>SUM(Q8:R8)/S8</f>
        <v>0.82783882783882778</v>
      </c>
      <c r="X8" s="12">
        <f>(Y8-Y7)/Y7</f>
        <v>4.4294063365118423E-2</v>
      </c>
      <c r="Y8" s="1">
        <v>3395</v>
      </c>
    </row>
    <row r="9" spans="1:25" x14ac:dyDescent="0.25">
      <c r="A9" s="8">
        <v>2014</v>
      </c>
      <c r="B9" s="1">
        <v>2</v>
      </c>
      <c r="C9" s="1">
        <v>3</v>
      </c>
      <c r="D9" s="1">
        <v>5</v>
      </c>
      <c r="E9" s="1">
        <v>15</v>
      </c>
      <c r="F9" s="1">
        <v>44</v>
      </c>
      <c r="G9" s="1">
        <v>56</v>
      </c>
      <c r="H9" s="1">
        <f>SUM(B9:G9)</f>
        <v>125</v>
      </c>
    </row>
    <row r="10" spans="1:25" x14ac:dyDescent="0.25">
      <c r="H10" s="1" t="s">
        <v>43</v>
      </c>
      <c r="N10" s="7"/>
    </row>
    <row r="11" spans="1:25" x14ac:dyDescent="0.25">
      <c r="A11" s="8" t="s">
        <v>44</v>
      </c>
      <c r="H11" s="1" t="s">
        <v>43</v>
      </c>
    </row>
    <row r="12" spans="1:25" x14ac:dyDescent="0.25">
      <c r="A12" s="8">
        <v>2010</v>
      </c>
      <c r="B12" s="1">
        <v>0</v>
      </c>
      <c r="C12" s="1">
        <v>0</v>
      </c>
      <c r="D12" s="1">
        <v>0</v>
      </c>
      <c r="E12" s="1">
        <v>2</v>
      </c>
      <c r="F12" s="1">
        <v>6</v>
      </c>
      <c r="G12" s="1">
        <v>2</v>
      </c>
      <c r="H12" s="1">
        <f>SUM(B12:G12)</f>
        <v>10</v>
      </c>
      <c r="M12" s="7"/>
    </row>
    <row r="13" spans="1:25" x14ac:dyDescent="0.25">
      <c r="A13" s="8">
        <v>2011</v>
      </c>
      <c r="B13" s="1">
        <v>0</v>
      </c>
      <c r="C13" s="1">
        <v>0</v>
      </c>
      <c r="D13" s="1">
        <v>0</v>
      </c>
      <c r="E13" s="1">
        <v>2</v>
      </c>
      <c r="F13" s="1">
        <v>6</v>
      </c>
      <c r="G13" s="1">
        <v>2</v>
      </c>
      <c r="H13" s="1">
        <f>SUM(B13:G13)</f>
        <v>10</v>
      </c>
    </row>
    <row r="14" spans="1:25" x14ac:dyDescent="0.25">
      <c r="A14" s="8">
        <v>2012</v>
      </c>
      <c r="B14" s="1">
        <v>0</v>
      </c>
      <c r="C14" s="1">
        <v>0</v>
      </c>
      <c r="D14" s="1">
        <v>1</v>
      </c>
      <c r="E14" s="1">
        <v>4</v>
      </c>
      <c r="F14" s="1">
        <v>11</v>
      </c>
      <c r="G14" s="1">
        <v>14</v>
      </c>
      <c r="H14" s="1">
        <f>SUM(B14:G14)</f>
        <v>30</v>
      </c>
    </row>
    <row r="15" spans="1:25" x14ac:dyDescent="0.25">
      <c r="A15" s="8">
        <v>2013</v>
      </c>
      <c r="B15" s="1">
        <v>0</v>
      </c>
      <c r="C15" s="1">
        <v>1</v>
      </c>
      <c r="D15" s="1">
        <v>1</v>
      </c>
      <c r="E15" s="1">
        <v>3</v>
      </c>
      <c r="F15" s="1">
        <v>12</v>
      </c>
      <c r="G15" s="1">
        <v>33</v>
      </c>
      <c r="H15" s="1">
        <f>SUM(B15:G15)</f>
        <v>50</v>
      </c>
    </row>
    <row r="16" spans="1:25" x14ac:dyDescent="0.25">
      <c r="A16" s="8">
        <v>2014</v>
      </c>
      <c r="B16" s="1">
        <v>1</v>
      </c>
      <c r="C16" s="1">
        <v>1</v>
      </c>
      <c r="D16" s="1">
        <v>2</v>
      </c>
      <c r="E16" s="1">
        <v>4</v>
      </c>
      <c r="F16" s="1">
        <v>22</v>
      </c>
      <c r="G16" s="1">
        <v>60</v>
      </c>
      <c r="H16" s="1">
        <f>SUM(B16:G16)</f>
        <v>90</v>
      </c>
    </row>
    <row r="17" spans="1:8" x14ac:dyDescent="0.25">
      <c r="A17" s="8"/>
      <c r="H17" s="1" t="s">
        <v>43</v>
      </c>
    </row>
    <row r="18" spans="1:8" x14ac:dyDescent="0.25">
      <c r="A18" s="8" t="s">
        <v>45</v>
      </c>
      <c r="H18" s="1" t="s">
        <v>43</v>
      </c>
    </row>
    <row r="19" spans="1:8" x14ac:dyDescent="0.25">
      <c r="A19" s="8">
        <v>2010</v>
      </c>
      <c r="B19" s="1">
        <v>0</v>
      </c>
      <c r="C19" s="1">
        <v>0</v>
      </c>
      <c r="D19" s="1">
        <v>1</v>
      </c>
      <c r="E19" s="1">
        <v>3</v>
      </c>
      <c r="F19" s="1">
        <v>7</v>
      </c>
      <c r="G19" s="1">
        <v>4</v>
      </c>
      <c r="H19" s="1">
        <f>SUM(B19:G19)</f>
        <v>15</v>
      </c>
    </row>
    <row r="20" spans="1:8" x14ac:dyDescent="0.25">
      <c r="A20" s="8">
        <v>2011</v>
      </c>
      <c r="B20" s="1">
        <v>0</v>
      </c>
      <c r="C20" s="1">
        <v>0</v>
      </c>
      <c r="D20" s="1">
        <v>1</v>
      </c>
      <c r="E20" s="1">
        <v>2</v>
      </c>
      <c r="F20" s="1">
        <v>8</v>
      </c>
      <c r="G20" s="1">
        <v>4</v>
      </c>
      <c r="H20" s="1">
        <f>SUM(B20:G20)</f>
        <v>15</v>
      </c>
    </row>
    <row r="21" spans="1:8" x14ac:dyDescent="0.25">
      <c r="A21" s="8">
        <v>2012</v>
      </c>
      <c r="B21" s="1">
        <v>0</v>
      </c>
      <c r="C21" s="1">
        <v>0</v>
      </c>
      <c r="D21" s="1">
        <v>1</v>
      </c>
      <c r="E21" s="1">
        <v>2</v>
      </c>
      <c r="F21" s="1">
        <v>15</v>
      </c>
      <c r="G21" s="1">
        <v>7</v>
      </c>
      <c r="H21" s="1">
        <f>SUM(B21:G21)</f>
        <v>25</v>
      </c>
    </row>
    <row r="22" spans="1:8" x14ac:dyDescent="0.25">
      <c r="A22" s="8">
        <v>2013</v>
      </c>
      <c r="B22" s="1">
        <v>0</v>
      </c>
      <c r="C22" s="1">
        <v>0</v>
      </c>
      <c r="D22" s="1">
        <v>1</v>
      </c>
      <c r="E22" s="1">
        <v>2</v>
      </c>
      <c r="F22" s="1">
        <v>21</v>
      </c>
      <c r="G22" s="1">
        <v>6</v>
      </c>
      <c r="H22" s="1">
        <f>SUM(B22:G22)</f>
        <v>30</v>
      </c>
    </row>
    <row r="23" spans="1:8" x14ac:dyDescent="0.25">
      <c r="A23" s="8">
        <v>2014</v>
      </c>
      <c r="B23" s="1">
        <v>0</v>
      </c>
      <c r="C23" s="1">
        <v>0</v>
      </c>
      <c r="D23" s="1">
        <v>1</v>
      </c>
      <c r="E23" s="1">
        <v>4</v>
      </c>
      <c r="F23" s="1">
        <v>17</v>
      </c>
      <c r="G23" s="1">
        <v>8</v>
      </c>
      <c r="H23" s="1">
        <f>SUM(B23:G23)</f>
        <v>30</v>
      </c>
    </row>
    <row r="24" spans="1:8" x14ac:dyDescent="0.25">
      <c r="A24" s="8"/>
      <c r="H24" s="1" t="s">
        <v>43</v>
      </c>
    </row>
    <row r="25" spans="1:8" x14ac:dyDescent="0.25">
      <c r="A25" s="8" t="s">
        <v>46</v>
      </c>
      <c r="H25" s="1" t="s">
        <v>43</v>
      </c>
    </row>
    <row r="26" spans="1:8" x14ac:dyDescent="0.25">
      <c r="A26" s="8">
        <v>2010</v>
      </c>
      <c r="B26" s="1">
        <v>0</v>
      </c>
      <c r="C26" s="1">
        <v>0</v>
      </c>
      <c r="D26" s="1">
        <v>1</v>
      </c>
      <c r="E26" s="1">
        <v>2</v>
      </c>
      <c r="F26" s="1">
        <v>2</v>
      </c>
      <c r="G26" s="1">
        <v>0</v>
      </c>
      <c r="H26" s="1">
        <f>SUM(B26:G26)</f>
        <v>5</v>
      </c>
    </row>
    <row r="27" spans="1:8" x14ac:dyDescent="0.25">
      <c r="A27" s="8">
        <v>2011</v>
      </c>
      <c r="B27" s="1">
        <v>0</v>
      </c>
      <c r="C27" s="1">
        <v>0</v>
      </c>
      <c r="D27" s="1">
        <v>1</v>
      </c>
      <c r="E27" s="1">
        <v>1</v>
      </c>
      <c r="F27" s="1">
        <v>3</v>
      </c>
      <c r="G27" s="1">
        <v>0</v>
      </c>
      <c r="H27" s="1">
        <f>SUM(B27:G27)</f>
        <v>5</v>
      </c>
    </row>
    <row r="28" spans="1:8" x14ac:dyDescent="0.25">
      <c r="A28" s="8">
        <v>2012</v>
      </c>
      <c r="B28" s="1">
        <v>0</v>
      </c>
      <c r="C28" s="1">
        <v>0</v>
      </c>
      <c r="D28" s="1">
        <v>1</v>
      </c>
      <c r="E28" s="1">
        <v>1</v>
      </c>
      <c r="F28" s="1">
        <v>3</v>
      </c>
      <c r="G28" s="1">
        <v>1</v>
      </c>
      <c r="H28" s="1">
        <f>SUM(B28:G28)</f>
        <v>6</v>
      </c>
    </row>
    <row r="29" spans="1:8" x14ac:dyDescent="0.25">
      <c r="A29" s="8">
        <v>2013</v>
      </c>
      <c r="B29" s="1">
        <v>0</v>
      </c>
      <c r="C29" s="1">
        <v>0</v>
      </c>
      <c r="D29" s="1">
        <v>0</v>
      </c>
      <c r="E29" s="1">
        <v>2</v>
      </c>
      <c r="F29" s="1">
        <v>5</v>
      </c>
      <c r="G29" s="1">
        <v>3</v>
      </c>
      <c r="H29" s="1">
        <f>SUM(B29:G29)</f>
        <v>10</v>
      </c>
    </row>
    <row r="30" spans="1:8" x14ac:dyDescent="0.25">
      <c r="A30" s="8">
        <v>2014</v>
      </c>
      <c r="B30" s="1">
        <v>0</v>
      </c>
      <c r="C30" s="1">
        <v>0</v>
      </c>
      <c r="D30" s="1">
        <v>1</v>
      </c>
      <c r="E30" s="1">
        <v>2</v>
      </c>
      <c r="F30" s="1">
        <v>7</v>
      </c>
      <c r="G30" s="1">
        <v>2</v>
      </c>
      <c r="H30" s="1">
        <f>SUM(B30:G30)</f>
        <v>12</v>
      </c>
    </row>
    <row r="31" spans="1:8" x14ac:dyDescent="0.25">
      <c r="A31" s="8"/>
      <c r="H31" s="1" t="s">
        <v>43</v>
      </c>
    </row>
    <row r="32" spans="1:8" x14ac:dyDescent="0.25">
      <c r="A32" s="8" t="s">
        <v>47</v>
      </c>
      <c r="H32" s="1" t="s">
        <v>43</v>
      </c>
    </row>
    <row r="33" spans="1:8" x14ac:dyDescent="0.25">
      <c r="A33" s="8">
        <v>2012</v>
      </c>
      <c r="B33" s="1">
        <v>0</v>
      </c>
      <c r="C33" s="1">
        <v>0</v>
      </c>
      <c r="D33" s="1">
        <v>0</v>
      </c>
      <c r="E33" s="1">
        <v>1</v>
      </c>
      <c r="F33" s="1">
        <v>0</v>
      </c>
      <c r="G33" s="1">
        <v>0</v>
      </c>
      <c r="H33" s="1">
        <f>SUM(B33:G33)</f>
        <v>1</v>
      </c>
    </row>
    <row r="34" spans="1:8" x14ac:dyDescent="0.25">
      <c r="A34" s="8">
        <v>2013</v>
      </c>
      <c r="B34" s="1">
        <v>0</v>
      </c>
      <c r="C34" s="1">
        <v>0</v>
      </c>
      <c r="D34" s="1">
        <v>1</v>
      </c>
      <c r="E34" s="1">
        <v>4</v>
      </c>
      <c r="F34" s="1">
        <v>2</v>
      </c>
      <c r="G34" s="1">
        <v>0</v>
      </c>
      <c r="H34" s="1">
        <f>SUM(B34:G34)</f>
        <v>7</v>
      </c>
    </row>
    <row r="35" spans="1:8" x14ac:dyDescent="0.25">
      <c r="A35" s="8">
        <v>2014</v>
      </c>
      <c r="B35" s="1">
        <v>0</v>
      </c>
      <c r="C35" s="1">
        <v>0</v>
      </c>
      <c r="D35" s="1">
        <v>1</v>
      </c>
      <c r="E35" s="1">
        <v>5</v>
      </c>
      <c r="F35" s="1">
        <v>8</v>
      </c>
      <c r="G35" s="1">
        <v>2</v>
      </c>
      <c r="H35" s="1">
        <f>SUM(B35:G35)</f>
        <v>16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B3BB-D1EA-4AE5-909A-921ACB36888A}">
  <dimension ref="A1:I22"/>
  <sheetViews>
    <sheetView workbookViewId="0">
      <selection activeCell="B23" sqref="B23"/>
    </sheetView>
  </sheetViews>
  <sheetFormatPr defaultRowHeight="13.2" x14ac:dyDescent="0.25"/>
  <cols>
    <col min="1" max="16384" width="8.88671875" style="1"/>
  </cols>
  <sheetData>
    <row r="1" spans="1:9" x14ac:dyDescent="0.25">
      <c r="A1" s="1" t="s">
        <v>2</v>
      </c>
    </row>
    <row r="2" spans="1:9" ht="13.8" thickBot="1" x14ac:dyDescent="0.3"/>
    <row r="3" spans="1:9" x14ac:dyDescent="0.25">
      <c r="A3" s="2" t="s">
        <v>3</v>
      </c>
      <c r="B3" s="2"/>
    </row>
    <row r="4" spans="1:9" x14ac:dyDescent="0.25">
      <c r="A4" s="1" t="s">
        <v>4</v>
      </c>
      <c r="B4" s="1">
        <v>0.92223136718913745</v>
      </c>
    </row>
    <row r="5" spans="1:9" x14ac:dyDescent="0.25">
      <c r="A5" s="1" t="s">
        <v>5</v>
      </c>
      <c r="B5" s="1">
        <v>0.85051069462754558</v>
      </c>
    </row>
    <row r="6" spans="1:9" x14ac:dyDescent="0.25">
      <c r="A6" s="1" t="s">
        <v>6</v>
      </c>
      <c r="B6" s="1">
        <v>0.70102138925509117</v>
      </c>
    </row>
    <row r="7" spans="1:9" x14ac:dyDescent="0.25">
      <c r="A7" s="1" t="s">
        <v>7</v>
      </c>
      <c r="B7" s="1">
        <v>204.2724866134055</v>
      </c>
    </row>
    <row r="8" spans="1:9" ht="13.8" thickBot="1" x14ac:dyDescent="0.3">
      <c r="A8" s="3" t="s">
        <v>8</v>
      </c>
      <c r="B8" s="3">
        <v>5</v>
      </c>
    </row>
    <row r="10" spans="1:9" ht="13.8" thickBot="1" x14ac:dyDescent="0.3">
      <c r="A10" s="1" t="s">
        <v>9</v>
      </c>
    </row>
    <row r="11" spans="1:9" x14ac:dyDescent="0.25">
      <c r="A11" s="4"/>
      <c r="B11" s="4" t="s">
        <v>10</v>
      </c>
      <c r="C11" s="4" t="s">
        <v>11</v>
      </c>
      <c r="D11" s="4" t="s">
        <v>12</v>
      </c>
      <c r="E11" s="4" t="s">
        <v>13</v>
      </c>
      <c r="F11" s="4" t="s">
        <v>14</v>
      </c>
    </row>
    <row r="12" spans="1:9" x14ac:dyDescent="0.25">
      <c r="A12" s="1" t="s">
        <v>15</v>
      </c>
      <c r="B12" s="1">
        <v>2</v>
      </c>
      <c r="C12" s="1">
        <v>474809.50242555211</v>
      </c>
      <c r="D12" s="1">
        <v>237404.75121277606</v>
      </c>
      <c r="E12" s="1">
        <v>5.6894417464078</v>
      </c>
      <c r="F12" s="1">
        <v>0.14948930537245436</v>
      </c>
    </row>
    <row r="13" spans="1:9" x14ac:dyDescent="0.25">
      <c r="A13" s="1" t="s">
        <v>16</v>
      </c>
      <c r="B13" s="1">
        <v>2</v>
      </c>
      <c r="C13" s="1">
        <v>83454.497574447858</v>
      </c>
      <c r="D13" s="1">
        <v>41727.248787223929</v>
      </c>
    </row>
    <row r="14" spans="1:9" ht="13.8" thickBot="1" x14ac:dyDescent="0.3">
      <c r="A14" s="3" t="s">
        <v>17</v>
      </c>
      <c r="B14" s="3">
        <v>4</v>
      </c>
      <c r="C14" s="3">
        <v>558264</v>
      </c>
      <c r="D14" s="3"/>
      <c r="E14" s="3"/>
      <c r="F14" s="3"/>
    </row>
    <row r="15" spans="1:9" ht="13.8" thickBot="1" x14ac:dyDescent="0.3"/>
    <row r="16" spans="1:9" x14ac:dyDescent="0.25">
      <c r="A16" s="4"/>
      <c r="B16" s="4" t="s">
        <v>18</v>
      </c>
      <c r="C16" s="4" t="s">
        <v>7</v>
      </c>
      <c r="D16" s="4" t="s">
        <v>19</v>
      </c>
      <c r="E16" s="4" t="s">
        <v>20</v>
      </c>
      <c r="F16" s="4" t="s">
        <v>21</v>
      </c>
      <c r="G16" s="4" t="s">
        <v>22</v>
      </c>
      <c r="H16" s="4" t="s">
        <v>23</v>
      </c>
      <c r="I16" s="4" t="s">
        <v>24</v>
      </c>
    </row>
    <row r="17" spans="1:9" x14ac:dyDescent="0.25">
      <c r="A17" s="1" t="s">
        <v>25</v>
      </c>
      <c r="B17" s="1">
        <v>4446.4796064361235</v>
      </c>
      <c r="C17" s="1">
        <v>12533.546301477418</v>
      </c>
      <c r="D17" s="1">
        <v>0.35476628078614791</v>
      </c>
      <c r="E17" s="1">
        <v>0.75668151966974861</v>
      </c>
      <c r="F17" s="1">
        <v>-49481.017601056985</v>
      </c>
      <c r="G17" s="1">
        <v>58373.976813929228</v>
      </c>
      <c r="H17" s="1">
        <v>-49481.017601056985</v>
      </c>
      <c r="I17" s="1">
        <v>58373.976813929228</v>
      </c>
    </row>
    <row r="18" spans="1:9" x14ac:dyDescent="0.25">
      <c r="A18" s="1" t="s">
        <v>1</v>
      </c>
      <c r="B18" s="1">
        <v>-5420.1203102118106</v>
      </c>
      <c r="C18" s="1">
        <v>13137.634694077175</v>
      </c>
      <c r="D18" s="1">
        <v>-0.41256439506994036</v>
      </c>
      <c r="E18" s="1">
        <v>0.71994655018595888</v>
      </c>
      <c r="F18" s="1">
        <v>-61946.800089134224</v>
      </c>
      <c r="G18" s="1">
        <v>51106.559468710606</v>
      </c>
      <c r="H18" s="1">
        <v>-61946.800089134224</v>
      </c>
      <c r="I18" s="1">
        <v>51106.559468710606</v>
      </c>
    </row>
    <row r="19" spans="1:9" ht="13.8" thickBot="1" x14ac:dyDescent="0.3">
      <c r="A19" s="3" t="s">
        <v>0</v>
      </c>
      <c r="B19" s="3">
        <v>-687.40742314391457</v>
      </c>
      <c r="C19" s="3">
        <v>13355.759704429991</v>
      </c>
      <c r="D19" s="3">
        <v>-5.146898704054307E-2</v>
      </c>
      <c r="E19" s="3">
        <v>0.9636300088138251</v>
      </c>
      <c r="F19" s="3">
        <v>-58152.603373287508</v>
      </c>
      <c r="G19" s="3">
        <v>56777.788526999677</v>
      </c>
      <c r="H19" s="3">
        <v>-58152.603373287508</v>
      </c>
      <c r="I19" s="3">
        <v>56777.788526999677</v>
      </c>
    </row>
    <row r="22" spans="1:9" x14ac:dyDescent="0.25">
      <c r="A22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Dealer Satisfaction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quý hoàng anh</dc:creator>
  <cp:lastModifiedBy>quý hoàng anh</cp:lastModifiedBy>
  <dcterms:created xsi:type="dcterms:W3CDTF">2024-03-15T12:17:56Z</dcterms:created>
  <dcterms:modified xsi:type="dcterms:W3CDTF">2024-03-18T08:54:03Z</dcterms:modified>
</cp:coreProperties>
</file>