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My code\vietqr\"/>
    </mc:Choice>
  </mc:AlternateContent>
  <bookViews>
    <workbookView xWindow="-120" yWindow="-120" windowWidth="29040" windowHeight="15840"/>
  </bookViews>
  <sheets>
    <sheet name="Sheet1" sheetId="6" r:id="rId1"/>
    <sheet name="Lương" sheetId="2" r:id="rId2"/>
    <sheet name="ỨNG" sheetId="3" r:id="rId3"/>
    <sheet name="Other" sheetId="4" r:id="rId4"/>
  </sheet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5" i="4" l="1"/>
  <c r="K36" i="4"/>
  <c r="K37" i="4"/>
  <c r="K38" i="4"/>
  <c r="K39" i="4"/>
  <c r="K40" i="4"/>
  <c r="K41" i="4"/>
  <c r="K42" i="4"/>
  <c r="K43" i="4"/>
  <c r="K44" i="4"/>
  <c r="K45" i="4"/>
  <c r="K46" i="4"/>
  <c r="G35" i="4"/>
  <c r="H35" i="4"/>
  <c r="I35" i="4"/>
  <c r="G36" i="4"/>
  <c r="H36" i="4"/>
  <c r="I36" i="4"/>
  <c r="G37" i="4"/>
  <c r="H37" i="4"/>
  <c r="I37" i="4"/>
  <c r="G38" i="4"/>
  <c r="H38" i="4"/>
  <c r="I38" i="4"/>
  <c r="G39" i="4"/>
  <c r="H39" i="4"/>
  <c r="I39" i="4"/>
  <c r="G40" i="4"/>
  <c r="H40" i="4"/>
  <c r="I40" i="4"/>
  <c r="G41" i="4"/>
  <c r="H41" i="4"/>
  <c r="I41" i="4"/>
  <c r="G42" i="4"/>
  <c r="H42" i="4"/>
  <c r="I42" i="4"/>
  <c r="G43" i="4"/>
  <c r="H43" i="4"/>
  <c r="I43" i="4"/>
  <c r="G44" i="4"/>
  <c r="H44" i="4"/>
  <c r="I44" i="4"/>
  <c r="G45" i="4"/>
  <c r="H45" i="4"/>
  <c r="I45" i="4"/>
  <c r="G46" i="4"/>
  <c r="H46" i="4"/>
  <c r="I46" i="4"/>
  <c r="C16" i="3"/>
  <c r="C8" i="3"/>
  <c r="G126" i="2"/>
  <c r="G127" i="2"/>
  <c r="G128" i="2"/>
  <c r="G129" i="2"/>
  <c r="G130" i="2"/>
  <c r="G131" i="2"/>
  <c r="G13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8" i="4"/>
  <c r="G2" i="2"/>
  <c r="I34" i="4"/>
  <c r="H34" i="4"/>
  <c r="G34" i="4"/>
  <c r="I33" i="4"/>
  <c r="H33" i="4"/>
  <c r="G33" i="4"/>
  <c r="I32" i="4"/>
  <c r="H32" i="4"/>
  <c r="G32" i="4"/>
  <c r="I31" i="4"/>
  <c r="H31" i="4"/>
  <c r="G31" i="4"/>
  <c r="I30" i="4"/>
  <c r="H30" i="4"/>
  <c r="G30" i="4"/>
  <c r="I29" i="4"/>
  <c r="H29" i="4"/>
  <c r="G29" i="4"/>
  <c r="I28" i="4"/>
  <c r="H28" i="4"/>
  <c r="G28" i="4"/>
  <c r="I27" i="4"/>
  <c r="H27" i="4"/>
  <c r="G27" i="4"/>
  <c r="I26" i="4"/>
  <c r="H26" i="4"/>
  <c r="G26" i="4"/>
  <c r="I25" i="4"/>
  <c r="H25" i="4"/>
  <c r="G25" i="4"/>
  <c r="I24" i="4"/>
  <c r="H24" i="4"/>
  <c r="G24" i="4"/>
  <c r="I23" i="4"/>
  <c r="H23" i="4"/>
  <c r="G23" i="4"/>
  <c r="I22" i="4"/>
  <c r="H22" i="4"/>
  <c r="G22" i="4"/>
  <c r="I21" i="4"/>
  <c r="H21" i="4"/>
  <c r="G21" i="4"/>
  <c r="I20" i="4"/>
  <c r="H20" i="4"/>
  <c r="G20" i="4"/>
  <c r="I19" i="4"/>
  <c r="H19" i="4"/>
  <c r="G19" i="4"/>
  <c r="I18" i="4"/>
  <c r="H18" i="4"/>
  <c r="G18" i="4"/>
  <c r="I17" i="4"/>
  <c r="H17" i="4"/>
  <c r="G17" i="4"/>
  <c r="I16" i="4"/>
  <c r="H16" i="4"/>
  <c r="G16" i="4"/>
  <c r="I15" i="4"/>
  <c r="H15" i="4"/>
  <c r="G15" i="4"/>
  <c r="I14" i="4"/>
  <c r="H14" i="4"/>
  <c r="G14" i="4"/>
  <c r="I13" i="4"/>
  <c r="H13" i="4"/>
  <c r="G13" i="4"/>
  <c r="I12" i="4"/>
  <c r="H12" i="4"/>
  <c r="G12" i="4"/>
  <c r="I11" i="4"/>
  <c r="H11" i="4"/>
  <c r="G11" i="4"/>
  <c r="I10" i="4"/>
  <c r="H10" i="4"/>
  <c r="G10" i="4"/>
  <c r="I9" i="4"/>
  <c r="H9" i="4"/>
  <c r="G9" i="4"/>
  <c r="I8" i="4"/>
  <c r="H8" i="4"/>
  <c r="G8" i="4"/>
  <c r="B2" i="2"/>
  <c r="C39" i="3"/>
  <c r="D34" i="3"/>
  <c r="D65" i="3"/>
  <c r="D66" i="3"/>
  <c r="D67" i="3"/>
  <c r="D68" i="3"/>
  <c r="C21" i="3"/>
  <c r="F7" i="3"/>
  <c r="P9" i="4"/>
  <c r="P10" i="4"/>
  <c r="P11" i="4"/>
  <c r="P12" i="4"/>
  <c r="P13" i="4"/>
  <c r="P14" i="4"/>
  <c r="D55" i="4"/>
  <c r="D57" i="4"/>
  <c r="C44" i="4"/>
  <c r="C45" i="4"/>
  <c r="Q29" i="4"/>
  <c r="Q28" i="4"/>
  <c r="Q27" i="4"/>
  <c r="Q26" i="4"/>
  <c r="Q25" i="4"/>
  <c r="P21" i="4"/>
  <c r="P20" i="4"/>
  <c r="U19" i="4"/>
  <c r="P19" i="4"/>
  <c r="U18" i="4"/>
  <c r="P18" i="4"/>
  <c r="C18" i="4"/>
  <c r="U17" i="4"/>
  <c r="P17" i="4"/>
  <c r="U16" i="4"/>
  <c r="P16" i="4"/>
  <c r="U15" i="4"/>
  <c r="P15" i="4"/>
  <c r="U14" i="4"/>
  <c r="U13" i="4"/>
  <c r="P8" i="4"/>
  <c r="B2" i="4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8" i="3"/>
  <c r="F6" i="3"/>
  <c r="F10" i="3"/>
  <c r="F9" i="3"/>
  <c r="F5" i="3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D56" i="4"/>
  <c r="D58" i="4"/>
  <c r="C47" i="4"/>
  <c r="C48" i="4"/>
  <c r="C49" i="4"/>
  <c r="C46" i="4"/>
  <c r="C50" i="4"/>
</calcChain>
</file>

<file path=xl/sharedStrings.xml><?xml version="1.0" encoding="utf-8"?>
<sst xmlns="http://schemas.openxmlformats.org/spreadsheetml/2006/main" count="1691" uniqueCount="828">
  <si>
    <t>ID</t>
  </si>
  <si>
    <t>ACCOUNT_NO</t>
  </si>
  <si>
    <t>ACCOUNT_NAME</t>
  </si>
  <si>
    <t>AMOUNT</t>
  </si>
  <si>
    <t>ADD_INFO</t>
  </si>
  <si>
    <t>BANK_CODE</t>
  </si>
  <si>
    <t>VCB</t>
  </si>
  <si>
    <t>BIDV</t>
  </si>
  <si>
    <t xml:space="preserve"> </t>
  </si>
  <si>
    <t>Compal</t>
  </si>
  <si>
    <t>Acadyan</t>
  </si>
  <si>
    <t>0361000362512</t>
  </si>
  <si>
    <t>LE HONG VU</t>
  </si>
  <si>
    <t>MB</t>
  </si>
  <si>
    <t>TPB</t>
  </si>
  <si>
    <t>Hoang Thi Thuy Tien</t>
  </si>
  <si>
    <t>1043298952</t>
  </si>
  <si>
    <t>DIEP THI YEN</t>
  </si>
  <si>
    <t>Luong Thanh Chung</t>
  </si>
  <si>
    <t>ICB</t>
  </si>
  <si>
    <t>Le Thi Huong Mai</t>
  </si>
  <si>
    <t>Lieu Quang Huy</t>
  </si>
  <si>
    <t>TK Tech</t>
  </si>
  <si>
    <t>Pham Van Thien</t>
  </si>
  <si>
    <t>1033357891</t>
  </si>
  <si>
    <t>TRAN NGOC DAI</t>
  </si>
  <si>
    <t>8863487030</t>
  </si>
  <si>
    <t>Hoang Long tt luong Hoang Thi Thuy Tien Compal</t>
  </si>
  <si>
    <t>101882952153</t>
  </si>
  <si>
    <t>NGUYEN VAN TUYEN</t>
  </si>
  <si>
    <t>Hoang Long tt luong Nguyen Van Tuyen Compal</t>
  </si>
  <si>
    <t>1047841992</t>
  </si>
  <si>
    <t>BUI VAN XIEN</t>
  </si>
  <si>
    <t>Hoang Long tt luong Bui Van Xien Compal</t>
  </si>
  <si>
    <t>VBA</t>
  </si>
  <si>
    <t>8210205095543</t>
  </si>
  <si>
    <t>LO A PHONG</t>
  </si>
  <si>
    <t>Hoang Long tt luong Lo A Phong Compal</t>
  </si>
  <si>
    <t>0878350940</t>
  </si>
  <si>
    <t>LUONG THANH CHUNG</t>
  </si>
  <si>
    <t>Hoang Long tt luong Luong Thanh Chung Compal</t>
  </si>
  <si>
    <t>0344133423</t>
  </si>
  <si>
    <t>DUONG THI TRA MY</t>
  </si>
  <si>
    <t>Hoang Long tt luong Duong Thi Tra Mi Compal</t>
  </si>
  <si>
    <t>3160205985882</t>
  </si>
  <si>
    <t>LO VAN TAM</t>
  </si>
  <si>
    <t>Hoang Long tt luong Lo Van Tam Compal</t>
  </si>
  <si>
    <t>0361000290187</t>
  </si>
  <si>
    <t>ON THI HUONG</t>
  </si>
  <si>
    <t>Hoang Long tt luong Lo Van Mung Compal</t>
  </si>
  <si>
    <t>Hoang Long tt luong Lo Thi Quyen Compal</t>
  </si>
  <si>
    <t>0374453442</t>
  </si>
  <si>
    <t>TRANG SEO SENG</t>
  </si>
  <si>
    <t>Hoang Long tt luong Trang Seo Seng Compal</t>
  </si>
  <si>
    <t>0356293291</t>
  </si>
  <si>
    <t>NGUYEN KIM THU</t>
  </si>
  <si>
    <t>Hoang Long tt luong Nguyen Kim Thu Compal</t>
  </si>
  <si>
    <t>102877196399</t>
  </si>
  <si>
    <t>MA THI LAN</t>
  </si>
  <si>
    <t>Hoang Long tt luong Ma Thi Lan Compal</t>
  </si>
  <si>
    <t>838683868333</t>
  </si>
  <si>
    <t>NGUYEN VAN NGHIA</t>
  </si>
  <si>
    <t>Hoang Long tt luong Nguyen Van Nghia Compal</t>
  </si>
  <si>
    <t>107882341756</t>
  </si>
  <si>
    <t>QUANG THI LUONG</t>
  </si>
  <si>
    <t>Hoang Long tt luong Trinh Thi Huong Compal</t>
  </si>
  <si>
    <t>Ly Thin Hang</t>
  </si>
  <si>
    <t>2141407596</t>
  </si>
  <si>
    <t>DUONG VAN KHUONG</t>
  </si>
  <si>
    <t>Hoang Long tt luong Duong Van Khuong Compal</t>
  </si>
  <si>
    <t>105876767935</t>
  </si>
  <si>
    <t>LUONG THI PHUONG ANH</t>
  </si>
  <si>
    <t>Hoang Long tt luong Luong Thi Phuong Anh Compal</t>
  </si>
  <si>
    <t>Hoang Kim Hue</t>
  </si>
  <si>
    <t>0332446315</t>
  </si>
  <si>
    <t>BUI THI PHUONG ANH</t>
  </si>
  <si>
    <t>Hoang Long tt luong Bui Thi Phuong Anh Compal</t>
  </si>
  <si>
    <t>107874642597</t>
  </si>
  <si>
    <t>DANG THU THAO</t>
  </si>
  <si>
    <t>Hoang Long tt luong Dang Thu Thao Compal</t>
  </si>
  <si>
    <t>7908205146913</t>
  </si>
  <si>
    <t>LO VAN HUONG</t>
  </si>
  <si>
    <t>Hoang Long tt luong Lo Van Huong Compal</t>
  </si>
  <si>
    <t>Le Hong Vu</t>
  </si>
  <si>
    <t>Nguyen Van Hung</t>
  </si>
  <si>
    <t>102882669539</t>
  </si>
  <si>
    <t>DO VAN TAI</t>
  </si>
  <si>
    <t>Hoang Long tt luong Do Van Tai Compal</t>
  </si>
  <si>
    <t>Nguyen Gia Viet</t>
  </si>
  <si>
    <t>HUYLV201</t>
  </si>
  <si>
    <t>LE VAN HUY</t>
  </si>
  <si>
    <t>Hoang Long tt luong Le Van Huy Compal</t>
  </si>
  <si>
    <t>Khong Thi Thu Thanh</t>
  </si>
  <si>
    <t>0917011903</t>
  </si>
  <si>
    <t>LO THI NHUNG</t>
  </si>
  <si>
    <t>Hoang Long tt luong Tran Thi Ngoc Compal</t>
  </si>
  <si>
    <t>Duong Hai Nhi</t>
  </si>
  <si>
    <t>0398451656</t>
  </si>
  <si>
    <t>NGUYEN VAN LOC</t>
  </si>
  <si>
    <t>Hoang Long tt luong Nguyen Van Loc Compal</t>
  </si>
  <si>
    <t>Nguyen Xuan Hau</t>
  </si>
  <si>
    <t>Trinh Minh Hoang</t>
  </si>
  <si>
    <t>Dang Thi Sang</t>
  </si>
  <si>
    <t>Dang Minh Tuan</t>
  </si>
  <si>
    <t>Dang Thi Nho</t>
  </si>
  <si>
    <t>Then Van Cuong</t>
  </si>
  <si>
    <t>Ban Thi Le</t>
  </si>
  <si>
    <t>Then Sao Tien</t>
  </si>
  <si>
    <t>Tran The Anh</t>
  </si>
  <si>
    <t>Bui Thi Nga</t>
  </si>
  <si>
    <t>Nguyen Phu Trong</t>
  </si>
  <si>
    <t>Trieu Hoang Ha</t>
  </si>
  <si>
    <t>Tran Thi Ha Nhi</t>
  </si>
  <si>
    <t>Nong Van Minh</t>
  </si>
  <si>
    <t>Ban Duc Chuong</t>
  </si>
  <si>
    <t>Lau Mi Say</t>
  </si>
  <si>
    <t>Nguyen Van Min</t>
  </si>
  <si>
    <t>Phan Thi Ha</t>
  </si>
  <si>
    <t>Nguyen Thien Bao</t>
  </si>
  <si>
    <t>Luu Van Hao</t>
  </si>
  <si>
    <t>Nguyen Tran Phuong Linh</t>
  </si>
  <si>
    <t>Le Thanh Dan</t>
  </si>
  <si>
    <t>Hoang Thi Oanh</t>
  </si>
  <si>
    <t>Nguyen Van Thuy</t>
  </si>
  <si>
    <t>Nguyen Thi Thu</t>
  </si>
  <si>
    <t>Hoang Thi Xuyen</t>
  </si>
  <si>
    <t>Ngo Tien Thanh</t>
  </si>
  <si>
    <t>Vang Ong Lo</t>
  </si>
  <si>
    <t>Vang Ong Cau</t>
  </si>
  <si>
    <t>Bui Thi Kien</t>
  </si>
  <si>
    <t>Lo Van Manh</t>
  </si>
  <si>
    <t>Dang Thi Bong</t>
  </si>
  <si>
    <t>Do Quang Phong</t>
  </si>
  <si>
    <t>Ninh Hai Anh</t>
  </si>
  <si>
    <t>Truong Thanh Luan</t>
  </si>
  <si>
    <t>Nguyen Thi Hai</t>
  </si>
  <si>
    <t>Ban Van Chung</t>
  </si>
  <si>
    <t>Le Thi Que</t>
  </si>
  <si>
    <t>Diep Xuan Sang</t>
  </si>
  <si>
    <t>Lu Seo Cu</t>
  </si>
  <si>
    <t>Trang Minh Hau</t>
  </si>
  <si>
    <t>Tran Anh Dung</t>
  </si>
  <si>
    <t>Nguyen Hoai Nam</t>
  </si>
  <si>
    <t>Dao Duy Hoang</t>
  </si>
  <si>
    <t>Nguyen Thi Hang</t>
  </si>
  <si>
    <t>Hoang Thi Thanh Hoa</t>
  </si>
  <si>
    <t>Hoang Van Toi</t>
  </si>
  <si>
    <t>Chu Duc Vi</t>
  </si>
  <si>
    <t>Nguyen Thi Mai</t>
  </si>
  <si>
    <t>Tran Thi Hong Tien</t>
  </si>
  <si>
    <t>Nguyen Thi Ninh</t>
  </si>
  <si>
    <t>Truong Thi Ngan</t>
  </si>
  <si>
    <t>Nguyen Hoang Anh</t>
  </si>
  <si>
    <t>Ha Thi Loan</t>
  </si>
  <si>
    <t>Pham Thi Giang</t>
  </si>
  <si>
    <t>Hoang Van Nguyen</t>
  </si>
  <si>
    <t>Le Doan Ngoc Bich</t>
  </si>
  <si>
    <t>Ha Thi Phuong</t>
  </si>
  <si>
    <t>Tên</t>
  </si>
  <si>
    <t>Mã NH</t>
  </si>
  <si>
    <t>STK</t>
  </si>
  <si>
    <t>Chủ TK</t>
  </si>
  <si>
    <t>VĐ A Minh</t>
  </si>
  <si>
    <t>VIB</t>
  </si>
  <si>
    <t>889926666</t>
  </si>
  <si>
    <t>NGUYEN DUC MINH</t>
  </si>
  <si>
    <t>VĐ A Long</t>
  </si>
  <si>
    <t>101869240127</t>
  </si>
  <si>
    <t>NONG THI TRANG</t>
  </si>
  <si>
    <t>VĐ Tâm Tĩnh</t>
  </si>
  <si>
    <t>8686882688888</t>
  </si>
  <si>
    <t>NGUYEN THANH TAM</t>
  </si>
  <si>
    <t>VĐ Đức Phúc</t>
  </si>
  <si>
    <t>NGUYEN VAN PHUC</t>
  </si>
  <si>
    <t>VĐ Đại Việt</t>
  </si>
  <si>
    <t>108871548411</t>
  </si>
  <si>
    <t>ON DAI CONG</t>
  </si>
  <si>
    <t>VĐ Tôn GH</t>
  </si>
  <si>
    <t>8030199799999</t>
  </si>
  <si>
    <t>SEO VAN TON</t>
  </si>
  <si>
    <t>VĐ Hải Nam</t>
  </si>
  <si>
    <t>101882507410</t>
  </si>
  <si>
    <t>MACH THI ANH HONG</t>
  </si>
  <si>
    <t>VĐ HMP</t>
  </si>
  <si>
    <t>68688096868</t>
  </si>
  <si>
    <t>NGUYEN THI PHUONG</t>
  </si>
  <si>
    <t>VĐ Hoàng Phúc</t>
  </si>
  <si>
    <t>1036601436</t>
  </si>
  <si>
    <t>PHAM THI THUY</t>
  </si>
  <si>
    <t>VĐ Văn Anh</t>
  </si>
  <si>
    <t>103871644592</t>
  </si>
  <si>
    <t>PHUNG VAN ANH</t>
  </si>
  <si>
    <t>VĐ KOS</t>
  </si>
  <si>
    <t>VPB</t>
  </si>
  <si>
    <t>0912999853</t>
  </si>
  <si>
    <t>DAO DUY SU</t>
  </si>
  <si>
    <t>VĐ Lan Phi</t>
  </si>
  <si>
    <t>0361000213315</t>
  </si>
  <si>
    <t>PHAM THI LAN</t>
  </si>
  <si>
    <t>Do Van Vien</t>
  </si>
  <si>
    <t>VĐ Xuân Vinh</t>
  </si>
  <si>
    <t>TCB</t>
  </si>
  <si>
    <t>5288699999</t>
  </si>
  <si>
    <t>BUI XUAN VINH</t>
  </si>
  <si>
    <t>VĐ Tây Nguyên</t>
  </si>
  <si>
    <t>ACB</t>
  </si>
  <si>
    <t>15814737</t>
  </si>
  <si>
    <t>LE THI TRINH NUONG</t>
  </si>
  <si>
    <t>VĐ A Tư</t>
  </si>
  <si>
    <t>0379295456</t>
  </si>
  <si>
    <t>SAI VAN TU</t>
  </si>
  <si>
    <t>VĐ Đức Cảnh</t>
  </si>
  <si>
    <t>1035770359</t>
  </si>
  <si>
    <t>BUI VAN CANH</t>
  </si>
  <si>
    <t>VĐ DKT</t>
  </si>
  <si>
    <t>103870892004</t>
  </si>
  <si>
    <t>PHUNG PHI TUAN</t>
  </si>
  <si>
    <t>VĐ Đức Anh</t>
  </si>
  <si>
    <t>0866464468</t>
  </si>
  <si>
    <t>NGUYEN DUC ANH</t>
  </si>
  <si>
    <t>VĐ TMT</t>
  </si>
  <si>
    <t>0351000938096</t>
  </si>
  <si>
    <t>NGUYEN CONG NHAM</t>
  </si>
  <si>
    <t>VĐ Tùng</t>
  </si>
  <si>
    <t>107878253394</t>
  </si>
  <si>
    <t>NGUYEN VAN TUNG</t>
  </si>
  <si>
    <t>VĐ Nam Thơm</t>
  </si>
  <si>
    <t>0981010994</t>
  </si>
  <si>
    <t>TRAN QUYNH ANH</t>
  </si>
  <si>
    <t>VĐ VNB</t>
  </si>
  <si>
    <t>19035197553013</t>
  </si>
  <si>
    <t>NGUYEN VAN MANH</t>
  </si>
  <si>
    <t>VĐ Đức HG</t>
  </si>
  <si>
    <t>108821186789</t>
  </si>
  <si>
    <t>DANG VAN DUC</t>
  </si>
  <si>
    <t>VĐ HR</t>
  </si>
  <si>
    <t>101896026868</t>
  </si>
  <si>
    <t>VU THI LIEN</t>
  </si>
  <si>
    <t>VĐ JINJU</t>
  </si>
  <si>
    <t>106881712999</t>
  </si>
  <si>
    <t>NGUYEN THI LIEN</t>
  </si>
  <si>
    <t>VĐ Nhung</t>
  </si>
  <si>
    <t>0987909850</t>
  </si>
  <si>
    <t>DINH THI NHUNG</t>
  </si>
  <si>
    <t>VĐ Quang Vũ</t>
  </si>
  <si>
    <t>1012882572</t>
  </si>
  <si>
    <t>NGUYEN VAN KIEN</t>
  </si>
  <si>
    <t>VĐ Tuấn TC</t>
  </si>
  <si>
    <t>40190497</t>
  </si>
  <si>
    <t>NGUYEN VAN HUY</t>
  </si>
  <si>
    <t>VĐ Công BX</t>
  </si>
  <si>
    <t>1022506039</t>
  </si>
  <si>
    <t>PHAN THUY LINH</t>
  </si>
  <si>
    <t>VĐ Nam TC</t>
  </si>
  <si>
    <t>9999993633333</t>
  </si>
  <si>
    <t>NGUYEN QUOC NAM</t>
  </si>
  <si>
    <t>VĐ Thịnh Vượng</t>
  </si>
  <si>
    <t>8090111919999</t>
  </si>
  <si>
    <t>VĐ Hưng Thịnh</t>
  </si>
  <si>
    <t>108520429999</t>
  </si>
  <si>
    <t>DAO DUY MANH</t>
  </si>
  <si>
    <t>VĐ A Hòa</t>
  </si>
  <si>
    <t>106871967069</t>
  </si>
  <si>
    <t>NGUYEN VAN HOA</t>
  </si>
  <si>
    <t>VĐ Linh Phát</t>
  </si>
  <si>
    <t>102889426666</t>
  </si>
  <si>
    <t>TRAN NGOC LINH</t>
  </si>
  <si>
    <t>VĐ A Đa</t>
  </si>
  <si>
    <t>0550167898888</t>
  </si>
  <si>
    <t>SEO VAN DA</t>
  </si>
  <si>
    <t>VĐ Việt Star</t>
  </si>
  <si>
    <t>0989951880</t>
  </si>
  <si>
    <t>NGUYEN HOAI THANH</t>
  </si>
  <si>
    <t>VĐ Đại phát</t>
  </si>
  <si>
    <t>018704068683333</t>
  </si>
  <si>
    <t>NGUYEN VAN HOAN</t>
  </si>
  <si>
    <t>VĐ KTK</t>
  </si>
  <si>
    <t>4250934938</t>
  </si>
  <si>
    <t>LE VAN MINH</t>
  </si>
  <si>
    <t>VĐ C Lim</t>
  </si>
  <si>
    <t>19033439563016</t>
  </si>
  <si>
    <t>BUI THI VAN ANH</t>
  </si>
  <si>
    <t>VĐ H A</t>
  </si>
  <si>
    <t>VĐ Long Đồng</t>
  </si>
  <si>
    <t>9967959040</t>
  </si>
  <si>
    <t>NGO VAN DONG</t>
  </si>
  <si>
    <t>A An</t>
  </si>
  <si>
    <t>104870863481</t>
  </si>
  <si>
    <t>NGUYEN VAN AN</t>
  </si>
  <si>
    <t>Yến HL</t>
  </si>
  <si>
    <t>Lan HL</t>
  </si>
  <si>
    <t>SHB</t>
  </si>
  <si>
    <t>1019584626</t>
  </si>
  <si>
    <t>TRAN THI NGOC LAN</t>
  </si>
  <si>
    <t>Dũng HL</t>
  </si>
  <si>
    <t>1121000384900</t>
  </si>
  <si>
    <t>PHAN VAN DUNG</t>
  </si>
  <si>
    <t>Quang HL</t>
  </si>
  <si>
    <t>8833333312345</t>
  </si>
  <si>
    <t>TRAN MINH QUANG</t>
  </si>
  <si>
    <t>Lợi HL</t>
  </si>
  <si>
    <t>1046643242</t>
  </si>
  <si>
    <t>LAM QUOC LOI</t>
  </si>
  <si>
    <t>Giang HL</t>
  </si>
  <si>
    <t>1040112512</t>
  </si>
  <si>
    <t>HA THI GIANG</t>
  </si>
  <si>
    <t>Linh HL</t>
  </si>
  <si>
    <t>05098219501</t>
  </si>
  <si>
    <t>DAO QUANG LINH</t>
  </si>
  <si>
    <t>Tiên HL</t>
  </si>
  <si>
    <t>104871993324</t>
  </si>
  <si>
    <t>TRAN THI HONG TIEN</t>
  </si>
  <si>
    <t>Nguyệt HL</t>
  </si>
  <si>
    <t>1016069555</t>
  </si>
  <si>
    <t>LE MINH NGUYET</t>
  </si>
  <si>
    <t>Quân HL2</t>
  </si>
  <si>
    <t>1033825426</t>
  </si>
  <si>
    <t>LY HONG QUAN</t>
  </si>
  <si>
    <t>Thắng HL2</t>
  </si>
  <si>
    <t>0388166429</t>
  </si>
  <si>
    <t>NGUYEN DUC THANG</t>
  </si>
  <si>
    <t>Ánh HL2</t>
  </si>
  <si>
    <t>19037185168011</t>
  </si>
  <si>
    <t>VO THI NGOC ANH</t>
  </si>
  <si>
    <t>Mạnh A HL</t>
  </si>
  <si>
    <t>109889156666</t>
  </si>
  <si>
    <t>ON DUC MANH</t>
  </si>
  <si>
    <t>Hương HL2</t>
  </si>
  <si>
    <t>Chiến HL2</t>
  </si>
  <si>
    <t>4251281239</t>
  </si>
  <si>
    <t>ON VAN CHIEN</t>
  </si>
  <si>
    <t>Thái HL2</t>
  </si>
  <si>
    <t>02121811200516</t>
  </si>
  <si>
    <t>HOANG VAN THAI</t>
  </si>
  <si>
    <t>NGUYEN THI LAN</t>
  </si>
  <si>
    <t>Thanh HL2</t>
  </si>
  <si>
    <t>7788881991</t>
  </si>
  <si>
    <t>ON NHAT THANH</t>
  </si>
  <si>
    <t>Vũ HL</t>
  </si>
  <si>
    <t>Hải HL</t>
  </si>
  <si>
    <t>0343751753</t>
  </si>
  <si>
    <t>HOANG MINH HAI</t>
  </si>
  <si>
    <t>Tuấn HL</t>
  </si>
  <si>
    <t>109866817864</t>
  </si>
  <si>
    <t>ON MANH TUAN</t>
  </si>
  <si>
    <t>Mai HL</t>
  </si>
  <si>
    <t>4250338770</t>
  </si>
  <si>
    <t>LUC THI MAI</t>
  </si>
  <si>
    <t>Nam HL</t>
  </si>
  <si>
    <t>19036997608017</t>
  </si>
  <si>
    <t>TRUONG THI NAM</t>
  </si>
  <si>
    <t>Long HL</t>
  </si>
  <si>
    <t>0986233991</t>
  </si>
  <si>
    <t>TRAN VAN LONG</t>
  </si>
  <si>
    <t>Huệ HL</t>
  </si>
  <si>
    <t>0396527311</t>
  </si>
  <si>
    <t>TRAN THI HUE</t>
  </si>
  <si>
    <t>Đại HL2</t>
  </si>
  <si>
    <t>Phương HL</t>
  </si>
  <si>
    <t>0972862181</t>
  </si>
  <si>
    <t>NGUYEN VAN PHUONG</t>
  </si>
  <si>
    <t>Nam B HL</t>
  </si>
  <si>
    <t>0399816914</t>
  </si>
  <si>
    <t>NGUYEN THANH NAM</t>
  </si>
  <si>
    <t>Ánh</t>
  </si>
  <si>
    <t>Quân</t>
  </si>
  <si>
    <t>Chiến</t>
  </si>
  <si>
    <t>Đại</t>
  </si>
  <si>
    <t>Mã NV</t>
  </si>
  <si>
    <t>Họ Tên</t>
  </si>
  <si>
    <t>Người báo</t>
  </si>
  <si>
    <t>Vấn đề</t>
  </si>
  <si>
    <t>Tình trạng</t>
  </si>
  <si>
    <t>Dũng</t>
  </si>
  <si>
    <t>a</t>
  </si>
  <si>
    <t>b</t>
  </si>
  <si>
    <t>Bù HĐ</t>
  </si>
  <si>
    <t>OK</t>
  </si>
  <si>
    <t>Lan</t>
  </si>
  <si>
    <t>Bổ sung STK</t>
  </si>
  <si>
    <t>Chờ toonrghowp]</t>
  </si>
  <si>
    <t>Lợi</t>
  </si>
  <si>
    <t>Quang</t>
  </si>
  <si>
    <t>VĐ Linh MS</t>
  </si>
  <si>
    <t>Yến</t>
  </si>
  <si>
    <t>Tiên</t>
  </si>
  <si>
    <t>Tuấn</t>
  </si>
  <si>
    <t>Nguyệt</t>
  </si>
  <si>
    <t>VD Nam Thom</t>
  </si>
  <si>
    <t>Giang</t>
  </si>
  <si>
    <t>Vũ</t>
  </si>
  <si>
    <t>Hai HL</t>
  </si>
  <si>
    <t>Mai</t>
  </si>
  <si>
    <t>NAM</t>
  </si>
  <si>
    <t>Sunway</t>
  </si>
  <si>
    <t>Nam 2 HL</t>
  </si>
  <si>
    <t>Union</t>
  </si>
  <si>
    <t>VD Duc Canh</t>
  </si>
  <si>
    <t>Hương</t>
  </si>
  <si>
    <t xml:space="preserve">Mai </t>
  </si>
  <si>
    <t>Mạnh A</t>
  </si>
  <si>
    <t xml:space="preserve">NAM HL </t>
  </si>
  <si>
    <t>HCN</t>
  </si>
  <si>
    <t>HCĐ</t>
  </si>
  <si>
    <t>TCN</t>
  </si>
  <si>
    <t>TCĐ</t>
  </si>
  <si>
    <t>CNN</t>
  </si>
  <si>
    <t>CNĐ</t>
  </si>
  <si>
    <t>TIÊN HL</t>
  </si>
  <si>
    <t xml:space="preserve">Lan </t>
  </si>
  <si>
    <t>NGUYEN THI HOA</t>
  </si>
  <si>
    <t>PHAM THI HUONG</t>
  </si>
  <si>
    <t>PHAN LAO TA</t>
  </si>
  <si>
    <t>DO THI HUYEN TRANG</t>
  </si>
  <si>
    <t>Nguyen Thi Dieu Anh</t>
  </si>
  <si>
    <t>Vu Hoang Nga</t>
  </si>
  <si>
    <t>Hoang Tan Phong</t>
  </si>
  <si>
    <t>Le Thi Ngoc Anh</t>
  </si>
  <si>
    <t>Le Thi Anh Nguyet</t>
  </si>
  <si>
    <t>DIN THI DI</t>
  </si>
  <si>
    <t>Ngo xuan quan</t>
  </si>
  <si>
    <t>TRAN THI YEN</t>
  </si>
  <si>
    <t>din thi may</t>
  </si>
  <si>
    <t>Tran Hai Nam</t>
  </si>
  <si>
    <t>Duong Thi Ngoc Anh</t>
  </si>
  <si>
    <t>Nguyen Thi Kia</t>
  </si>
  <si>
    <t>Nguyen Thi Thao</t>
  </si>
  <si>
    <t>Phung Thi Lan</t>
  </si>
  <si>
    <t>Nguyen Thi Yen</t>
  </si>
  <si>
    <t>Ly Thanh Lam</t>
  </si>
  <si>
    <t>To Thi Hue</t>
  </si>
  <si>
    <t>Phan Thanh Thao</t>
  </si>
  <si>
    <t>Diep Thi Hanh</t>
  </si>
  <si>
    <t>Tong Minh Truong</t>
  </si>
  <si>
    <t>Nong Van Linh</t>
  </si>
  <si>
    <t>Luong Manh Thang</t>
  </si>
  <si>
    <t>Ma Van Doanh</t>
  </si>
  <si>
    <t>Jahwa</t>
  </si>
  <si>
    <t>JFS</t>
  </si>
  <si>
    <t>Ojtex</t>
  </si>
  <si>
    <t>Sekonix</t>
  </si>
  <si>
    <t>SJ</t>
  </si>
  <si>
    <t>Solum</t>
  </si>
  <si>
    <t>Value</t>
  </si>
  <si>
    <t>Camsys</t>
  </si>
  <si>
    <t>Sungjee</t>
  </si>
  <si>
    <t>Sorting</t>
  </si>
  <si>
    <t>HOANG CHAN HUY</t>
  </si>
  <si>
    <t>HOANG QUOC KHANH</t>
  </si>
  <si>
    <t>HOANG THI THUY NGA</t>
  </si>
  <si>
    <t>LY TIEN BAU</t>
  </si>
  <si>
    <t>DUONG THI DUNG</t>
  </si>
  <si>
    <t>LUU QUOC ANH</t>
  </si>
  <si>
    <t>BAN VAN TOAN</t>
  </si>
  <si>
    <t>BAN DUY KHANH</t>
  </si>
  <si>
    <t>DANG VAN THANH</t>
  </si>
  <si>
    <t>NGUYEN VAN TUAN</t>
  </si>
  <si>
    <t>NGUYEN THI DIEU LINH</t>
  </si>
  <si>
    <t>DINH THI HOAI LINH</t>
  </si>
  <si>
    <t>Tổng</t>
  </si>
  <si>
    <t>Bui Thi Chinh</t>
  </si>
  <si>
    <t>Trieu Thi Huong</t>
  </si>
  <si>
    <t>Pham Thi Dieu Linh</t>
  </si>
  <si>
    <t>Hoang Thi Nu</t>
  </si>
  <si>
    <t>Vu Phuong Thao</t>
  </si>
  <si>
    <t>Lu Seo Pha</t>
  </si>
  <si>
    <t>Lu Xuan Duc</t>
  </si>
  <si>
    <t>Nguyen Van Phuc</t>
  </si>
  <si>
    <t>Ly Van An</t>
  </si>
  <si>
    <t>Nguyen Thi Van Anh</t>
  </si>
  <si>
    <t>Nguyen Thi Thuy Trang</t>
  </si>
  <si>
    <t>Le Hong Minh</t>
  </si>
  <si>
    <t>Nguyen Quoc Viet</t>
  </si>
  <si>
    <t>Ha Minh Phuong</t>
  </si>
  <si>
    <t>Nguyen Tien Hung</t>
  </si>
  <si>
    <t>Hoang Van Minh</t>
  </si>
  <si>
    <t>Tran Van Ngo</t>
  </si>
  <si>
    <t>Lu A Nu</t>
  </si>
  <si>
    <t>Au Van Huu</t>
  </si>
  <si>
    <t>Đã nhận</t>
  </si>
  <si>
    <t>Cần thanh toán</t>
  </si>
  <si>
    <t>Chênh lệch</t>
  </si>
  <si>
    <t>Newflex</t>
  </si>
  <si>
    <t>Vu Thi Sua</t>
  </si>
  <si>
    <t>Ly Diu Hin</t>
  </si>
  <si>
    <t>Nguyen Hoai Minh</t>
  </si>
  <si>
    <t>Nguyen Quang Tuan</t>
  </si>
  <si>
    <t>Ability</t>
  </si>
  <si>
    <t>Inter</t>
  </si>
  <si>
    <t>Hanbo</t>
  </si>
  <si>
    <t>WorldTop</t>
  </si>
  <si>
    <t>VĐ Nam HN</t>
  </si>
  <si>
    <t>VD Nam HN</t>
  </si>
  <si>
    <t>Newface</t>
  </si>
  <si>
    <t>56516336868</t>
  </si>
  <si>
    <t>NGUYEN CHI THANG</t>
  </si>
  <si>
    <t>VD Tung</t>
  </si>
  <si>
    <t>T1</t>
  </si>
  <si>
    <t>T2</t>
  </si>
  <si>
    <t>T3</t>
  </si>
  <si>
    <t>Trieu Van Doan</t>
  </si>
  <si>
    <t>Ban Xuan Dieu</t>
  </si>
  <si>
    <t>VD A Minh</t>
  </si>
  <si>
    <t>Tổng TT</t>
  </si>
  <si>
    <t>2 Giá</t>
  </si>
  <si>
    <t>TT Ven</t>
  </si>
  <si>
    <t>Thực nhận</t>
  </si>
  <si>
    <t>GL24100093</t>
  </si>
  <si>
    <t>NGUYỄN THỊ HẰNG</t>
  </si>
  <si>
    <t>GL25030070</t>
  </si>
  <si>
    <t>HOÀNG XUÂN PHÚC</t>
  </si>
  <si>
    <t>Tan Lao San</t>
  </si>
  <si>
    <t>Hua Van Toi</t>
  </si>
  <si>
    <t>Chin Thi Soi</t>
  </si>
  <si>
    <t>Chin Thi Bich</t>
  </si>
  <si>
    <t>Nguyen Huy Hoang</t>
  </si>
  <si>
    <t>Thang Thi Linh</t>
  </si>
  <si>
    <t>Chu van Hai</t>
  </si>
  <si>
    <t>Nong Thi van</t>
  </si>
  <si>
    <t>Duong Dinh Van</t>
  </si>
  <si>
    <t>Ly San To</t>
  </si>
  <si>
    <t>9866806882</t>
  </si>
  <si>
    <t>VU THI THUY</t>
  </si>
  <si>
    <t>Thắm HL</t>
  </si>
  <si>
    <t>Thủy HL</t>
  </si>
  <si>
    <t>0383292408</t>
  </si>
  <si>
    <t>DIEP THI THAM</t>
  </si>
  <si>
    <t>Duong Van Khanh</t>
  </si>
  <si>
    <t>Giang Thi Bich Nhan</t>
  </si>
  <si>
    <t>Dang Van Tuyen</t>
  </si>
  <si>
    <t>Vang Thi Giau</t>
  </si>
  <si>
    <t>Phang Thi Chua</t>
  </si>
  <si>
    <t>Phang Thi Di</t>
  </si>
  <si>
    <t>Vi Thi Nghiep</t>
  </si>
  <si>
    <t>Hoang Thi Huong Tra</t>
  </si>
  <si>
    <t>Phan A On</t>
  </si>
  <si>
    <t>Giang A Phai</t>
  </si>
  <si>
    <t>Quang Van May</t>
  </si>
  <si>
    <t>Do Van Mai</t>
  </si>
  <si>
    <t>Song A Thanh</t>
  </si>
  <si>
    <t>Quach Thi Duyen</t>
  </si>
  <si>
    <t>Lo Van Hap</t>
  </si>
  <si>
    <t>Nong Van Phuong</t>
  </si>
  <si>
    <t>Pham Dinh Phuc</t>
  </si>
  <si>
    <t>DJC25041648</t>
  </si>
  <si>
    <t>Tạ Thị Liên</t>
  </si>
  <si>
    <t>DJC25041597</t>
  </si>
  <si>
    <t>Vũ Hoàng Anh</t>
  </si>
  <si>
    <t>DJC25041598</t>
  </si>
  <si>
    <t>Trương Thị Hương</t>
  </si>
  <si>
    <t>DJC25041499</t>
  </si>
  <si>
    <t>Trần Văn Tiến</t>
  </si>
  <si>
    <t>TV25031418</t>
  </si>
  <si>
    <t>Nguyễn Thị Thuận</t>
  </si>
  <si>
    <t>TV25031317</t>
  </si>
  <si>
    <t>Hoàng Thị Biên</t>
  </si>
  <si>
    <t>TV25031318</t>
  </si>
  <si>
    <t>Nguyễn Thị Bình</t>
  </si>
  <si>
    <t>Do Huu Duc</t>
  </si>
  <si>
    <t>Nguyen The Quyen</t>
  </si>
  <si>
    <t>Chu Duc Viet</t>
  </si>
  <si>
    <t>Phung Anh Vu</t>
  </si>
  <si>
    <t>Dinh Hoang Phot</t>
  </si>
  <si>
    <t>Trieu Y Quong</t>
  </si>
  <si>
    <t>Lom Ty Anh</t>
  </si>
  <si>
    <t>Lu Xuon Thanh</t>
  </si>
  <si>
    <t>Nung Van Minh</t>
  </si>
  <si>
    <t>Lo Ngoc Ninh</t>
  </si>
  <si>
    <t>Tran Quoc Viet</t>
  </si>
  <si>
    <t>Nguyen Van Thuan</t>
  </si>
  <si>
    <t>Ly Van Thu</t>
  </si>
  <si>
    <t>Luong Thi Linh</t>
  </si>
  <si>
    <t>Doan Thi Hai Yen</t>
  </si>
  <si>
    <t>Dao Thi Thanh Hai</t>
  </si>
  <si>
    <t>VD Dai Viet</t>
  </si>
  <si>
    <t>VD Nhung</t>
  </si>
  <si>
    <t>VD Quang Vu</t>
  </si>
  <si>
    <t>VD Xuan Vinh</t>
  </si>
  <si>
    <t>1055912970</t>
  </si>
  <si>
    <t>MACH THI THU HUONG</t>
  </si>
  <si>
    <t>9338599938</t>
  </si>
  <si>
    <t>Phan Van Xuan</t>
  </si>
  <si>
    <t>Giang Van Tuan</t>
  </si>
  <si>
    <t>Giang A Linh</t>
  </si>
  <si>
    <t>Khong Duc Vinh</t>
  </si>
  <si>
    <t>Dang Thi Gay</t>
  </si>
  <si>
    <t>Bui Duc Hieu</t>
  </si>
  <si>
    <t>Nung Thi Den</t>
  </si>
  <si>
    <t>Ha Van Quynh</t>
  </si>
  <si>
    <t>9396527311</t>
  </si>
  <si>
    <t>120805858</t>
  </si>
  <si>
    <t>PHAM DINH PHUC</t>
  </si>
  <si>
    <t>0815554785</t>
  </si>
  <si>
    <t>NGUYEN QUOC HUNG</t>
  </si>
  <si>
    <t>0373534603</t>
  </si>
  <si>
    <t>LY THI DAO</t>
  </si>
  <si>
    <t>0352940064</t>
  </si>
  <si>
    <t>KHANG A THAI</t>
  </si>
  <si>
    <t>1027927985</t>
  </si>
  <si>
    <t>VU THANH CONG</t>
  </si>
  <si>
    <t>2353934223</t>
  </si>
  <si>
    <t>NGUYEN VAN HIEU</t>
  </si>
  <si>
    <t>0865014044</t>
  </si>
  <si>
    <t>LY VAN NGUYEN</t>
  </si>
  <si>
    <t>8895144628</t>
  </si>
  <si>
    <t>HUA VAN TOI</t>
  </si>
  <si>
    <t>22111777559999</t>
  </si>
  <si>
    <t>NGO THI MAI</t>
  </si>
  <si>
    <t>1019854499</t>
  </si>
  <si>
    <t>NGUYEN THI THAO</t>
  </si>
  <si>
    <t>Ta Nhat Nam</t>
  </si>
  <si>
    <t>Dang Thi Lan</t>
  </si>
  <si>
    <t>Dang Van Nghia</t>
  </si>
  <si>
    <t>Vang Seo Vu</t>
  </si>
  <si>
    <t>Hoang Thi Thuy</t>
  </si>
  <si>
    <t>On The Bao</t>
  </si>
  <si>
    <t>Nong Duong Phong</t>
  </si>
  <si>
    <t>Hoang Tien Dat</t>
  </si>
  <si>
    <t>La Thi Quyen</t>
  </si>
  <si>
    <t>Ho Thi Sua</t>
  </si>
  <si>
    <t>Vuong Van Huynh</t>
  </si>
  <si>
    <t>Vuong Van Anh</t>
  </si>
  <si>
    <t>Giang Thi Xong</t>
  </si>
  <si>
    <t>Vu My Cho</t>
  </si>
  <si>
    <t>Trieu Van Chan</t>
  </si>
  <si>
    <t>Nguyen Thi Hong</t>
  </si>
  <si>
    <t>Tan Thi Van</t>
  </si>
  <si>
    <t>Pham Quang Dong</t>
  </si>
  <si>
    <t>Sung Thi Phu</t>
  </si>
  <si>
    <t>Nguyen Duy Tu</t>
  </si>
  <si>
    <t>Nguyen Quang Phong</t>
  </si>
  <si>
    <t>Nguyen Thanh Quyet</t>
  </si>
  <si>
    <t>Ban Trung Hieu</t>
  </si>
  <si>
    <t>Tran Anh Duc</t>
  </si>
  <si>
    <t>Trang Van Cuong</t>
  </si>
  <si>
    <t>Phung Thi Thu Thuy</t>
  </si>
  <si>
    <t>Hang A Vang</t>
  </si>
  <si>
    <t>Nguyen Huyen Trang</t>
  </si>
  <si>
    <t>Giang Thi Hien</t>
  </si>
  <si>
    <t>Vang Van Thanh</t>
  </si>
  <si>
    <t>Ho A Giao</t>
  </si>
  <si>
    <t>Giang Thi Dung</t>
  </si>
  <si>
    <t>Khong Dinh Duy</t>
  </si>
  <si>
    <t>Hang A Phong</t>
  </si>
  <si>
    <t>Tran Hoang Lan</t>
  </si>
  <si>
    <t>Tan Dau Xuan</t>
  </si>
  <si>
    <t>Hoang Van Duan</t>
  </si>
  <si>
    <t>Giang Thi Thu</t>
  </si>
  <si>
    <t>Bui Minh Tu</t>
  </si>
  <si>
    <t>Dang Thi Hien</t>
  </si>
  <si>
    <t>Lai Van Chi</t>
  </si>
  <si>
    <t>Nguyen Hao Nhien</t>
  </si>
  <si>
    <t>Nguyen Quoc Hung</t>
  </si>
  <si>
    <t>Ly Thi Dao</t>
  </si>
  <si>
    <t>Khang A Thai</t>
  </si>
  <si>
    <t>Lo Van Kien</t>
  </si>
  <si>
    <t>Nguyen Thi Ai Xuan</t>
  </si>
  <si>
    <t>Vu Thanh Cong</t>
  </si>
  <si>
    <t>Nguyen Tuan Manh</t>
  </si>
  <si>
    <t>Phan Nai Sinh</t>
  </si>
  <si>
    <t>Vu Van Nam</t>
  </si>
  <si>
    <t>Nguyen Van Hieu</t>
  </si>
  <si>
    <t>Tran Van Dao</t>
  </si>
  <si>
    <t>Ly Van Nguyen</t>
  </si>
  <si>
    <t>Hoang Xuan Phuc</t>
  </si>
  <si>
    <t>Vang Van Thien</t>
  </si>
  <si>
    <t>Ngo Thi Mai</t>
  </si>
  <si>
    <t>Au Thi Ba</t>
  </si>
  <si>
    <t>Phan Ngoc Tu</t>
  </si>
  <si>
    <t>Hoang Van Tinh</t>
  </si>
  <si>
    <t>Nong Quoc Khanh</t>
  </si>
  <si>
    <t>Tran Thi Ha</t>
  </si>
  <si>
    <t>Nguyen Thi Luyen</t>
  </si>
  <si>
    <t>Lu Chien Thang</t>
  </si>
  <si>
    <t>Hoang Long tt luong T4 Cty Compal Pham Dinh Phuc</t>
  </si>
  <si>
    <t>Hoang Long tt luong T4 Cty Compal Nguyen Quoc Hung</t>
  </si>
  <si>
    <t>Hoang Long tt luong T4 Cty Compal Ly Thi Dao</t>
  </si>
  <si>
    <t>Hoang Long tt luong T4 Cty Compal Khang A Thai</t>
  </si>
  <si>
    <t>Hoang Long tt luong T4 Cty Compal Lo Van Kien</t>
  </si>
  <si>
    <t>Hoang Long tt luong T4 Cty Compal Nguyen Thi Ai Xuan</t>
  </si>
  <si>
    <t>Hoang Long tt luong T4 Cty Compal Vu Thanh Cong</t>
  </si>
  <si>
    <t>Hoang Long tt luong T4 Cty Compal Nguyen Tuan Manh</t>
  </si>
  <si>
    <t>Hoang Long tt luong T4 Cty Compal Phan Nai Sinh</t>
  </si>
  <si>
    <t>Hoang Long tt luong T4 Cty Compal Tan Lao San</t>
  </si>
  <si>
    <t>Hoang Long tt luong T4 Cty Compal Ly Diu Hin</t>
  </si>
  <si>
    <t>Hoang Long tt luong T4 Cty Compal Vu Van Nam</t>
  </si>
  <si>
    <t>Hoang Long tt luong T4 Cty Compal Nguyen Van Hieu</t>
  </si>
  <si>
    <t>Hoang Long tt luong T4 Cty Compal Tran Van Dao</t>
  </si>
  <si>
    <t>Hoang Long tt luong T4 Cty Compal Ly Van Nguyen</t>
  </si>
  <si>
    <t>Hoang Long tt luong T4 Cty Compal Hua Van Toi</t>
  </si>
  <si>
    <t>Hoang Long tt luong T4 Cty Compal Hoang Xuan Phuc</t>
  </si>
  <si>
    <t>Hoang Long tt luong T4 Cty Compal Ly San To</t>
  </si>
  <si>
    <t>Hoang Long tt luong T4 Cty Compal Vang Van Thien</t>
  </si>
  <si>
    <t>Hoang Long tt luong T4 Cty Compal Giang A Phai</t>
  </si>
  <si>
    <t>Hoang Long tt luong T4 Cty Compal Ngo Thi Mai</t>
  </si>
  <si>
    <t>Hoang Long tt luong T4 Cty Compal Au Thi Ba</t>
  </si>
  <si>
    <t>Hoang Long tt luong T4 Cty Compal Phan Ngoc Tu</t>
  </si>
  <si>
    <t>Hoang Long tt luong T4 Cty Compal Hoang Van Tinh</t>
  </si>
  <si>
    <t>Hoang Long tt luong T4 Cty Compal Nong Quoc Khanh</t>
  </si>
  <si>
    <t>Hoang Long tt luong T4 Cty Compal Tran Thi Ha</t>
  </si>
  <si>
    <t>Hoang Long tt luong T4 Cty Compal Nguyen Thi Luyen</t>
  </si>
  <si>
    <t>Hoang Long tt luong T4 Cty Compal Nguyen Thi Thao</t>
  </si>
  <si>
    <t>Hoang Long tt luong T4 Cty Compal Lu Chien Thang</t>
  </si>
  <si>
    <t>8102231042064</t>
  </si>
  <si>
    <t>GIANG QUANG DO</t>
  </si>
  <si>
    <t>1053796342</t>
  </si>
  <si>
    <t>GIANG THI THU</t>
  </si>
  <si>
    <t>Dinh Thi Ngan</t>
  </si>
  <si>
    <t>Ly Thi Hoang</t>
  </si>
  <si>
    <t>Khang Thi Say</t>
  </si>
  <si>
    <t>Hoang Long tt luong T4 Cty Compal Giang Thi Dung</t>
  </si>
  <si>
    <t>Hoang Long tt luong T4 Cty Compal Khong Dinh Duy</t>
  </si>
  <si>
    <t>Hoang Long tt luong T4 Cty Compal Hang A Phong</t>
  </si>
  <si>
    <t>Hoang Long tt luong T4 Cty Compal Tran Hoang Lan</t>
  </si>
  <si>
    <t>Hoang Long tt luong T4 Cty Compal Tan Dau Xuan</t>
  </si>
  <si>
    <t>Hoang Long tt luong T4 Cty Compal Hoang Van Duan</t>
  </si>
  <si>
    <t>Hoang Long tt luong T4 Cty Compal Giang Thi Thu</t>
  </si>
  <si>
    <t>Hoang Long tt luong T4 Cty Compal Bui Minh Tu</t>
  </si>
  <si>
    <t>Hoang Long tt luong T4 Cty Compal Dang Thi Hien</t>
  </si>
  <si>
    <t>Hoang Long tt luong T4 Cty Compal Lai Van Chi</t>
  </si>
  <si>
    <t>Hoang Long tt luong T4 Cty Compal Nguyen Hao Nhien</t>
  </si>
  <si>
    <t>Hoang Long tt luong T4 Cty  Hoang Van Tinh</t>
  </si>
  <si>
    <t>Hoang Long tt luong T4 Cty  Nong Quoc Khanh</t>
  </si>
  <si>
    <t>Hoang Long tt luong T4 Cty  Tran Thi Ha</t>
  </si>
  <si>
    <t>Hoang Long tt luong T4 Cty  Nguyen Thi Luyen</t>
  </si>
  <si>
    <t>Hoang Long tt luong T4 Cty  Nguyen Thi Thao</t>
  </si>
  <si>
    <t>Hoang Long tt luong T4 Cty  Lu Chien Thang</t>
  </si>
  <si>
    <t>Nguyễn Đình Dũng</t>
  </si>
  <si>
    <t>Trương Thị Hai</t>
  </si>
  <si>
    <t>`Quách Thị Duyên</t>
  </si>
  <si>
    <t>Luu Van Cuong</t>
  </si>
  <si>
    <t>Đỗ Quang Phong</t>
  </si>
  <si>
    <t>Tô Thị Kiều</t>
  </si>
  <si>
    <t>Dương Thị Hương</t>
  </si>
  <si>
    <t>Dương Thị Mai</t>
  </si>
  <si>
    <t>Triệu Thị Hương</t>
  </si>
  <si>
    <t>Trần Thị Nguyệt</t>
  </si>
  <si>
    <t>Dương Văn Khánh</t>
  </si>
  <si>
    <t>Dương Thị Ngọc Ánh</t>
  </si>
  <si>
    <t>Nguyễn Thị Thảo</t>
  </si>
  <si>
    <t>Phùng Thị Lan</t>
  </si>
  <si>
    <t>Nguyễn Thị Yến</t>
  </si>
  <si>
    <t>Phan Thanh Thảo</t>
  </si>
  <si>
    <t>Đặng Văn Tùng</t>
  </si>
  <si>
    <t>Nguyễn Tiến Dũng</t>
  </si>
  <si>
    <t>Đặng Thị Ly</t>
  </si>
  <si>
    <t>Tẩn Seo Chấu</t>
  </si>
  <si>
    <t>Cty lẻ</t>
  </si>
  <si>
    <t>HLL</t>
  </si>
  <si>
    <t>Tổng cần TT</t>
  </si>
  <si>
    <t>XA HUU PHUOC</t>
  </si>
  <si>
    <t>XA THI VIEN</t>
  </si>
  <si>
    <t>XA VAN MINH</t>
  </si>
  <si>
    <t>Do Phi Long</t>
  </si>
  <si>
    <t>Tan Hai Anh</t>
  </si>
  <si>
    <t>Tran Duc Luong</t>
  </si>
  <si>
    <t>Trieu Vuong</t>
  </si>
  <si>
    <t>Dang Mai Huong</t>
  </si>
  <si>
    <t>Lieu Thi So</t>
  </si>
  <si>
    <t>Le Duy Hoai</t>
  </si>
  <si>
    <t>Tran Thi Van</t>
  </si>
  <si>
    <t>Tran Van Dinh</t>
  </si>
  <si>
    <t>TRUONG THI HUONG</t>
  </si>
  <si>
    <t>TRAN VAN LOI</t>
  </si>
  <si>
    <t>LE HONG MINH</t>
  </si>
  <si>
    <t>LE THI THAO</t>
  </si>
  <si>
    <t>LE THI QUYNH MAI</t>
  </si>
  <si>
    <t>DINH THI NGUYET</t>
  </si>
  <si>
    <t>LE VAN BAC</t>
  </si>
  <si>
    <t>LUU QUYET TIEN</t>
  </si>
  <si>
    <t>DANG THI HUONG</t>
  </si>
  <si>
    <t>LE THI DU</t>
  </si>
  <si>
    <t>LE THI QUYNH NHU</t>
  </si>
  <si>
    <t>BAN TON PHIN</t>
  </si>
  <si>
    <t>BAN TON TAN</t>
  </si>
  <si>
    <t>BAN MINH VU</t>
  </si>
  <si>
    <t>HOANG BAO NHI</t>
  </si>
  <si>
    <t>BUI THI TRANG NHUNG</t>
  </si>
  <si>
    <t>NGUYEN TUAN ANH</t>
  </si>
  <si>
    <t>VĐ Việt Cường</t>
  </si>
  <si>
    <t>VD A Da</t>
  </si>
  <si>
    <t>VD Hoang Phuc</t>
  </si>
  <si>
    <t>VD JINJU</t>
  </si>
  <si>
    <t>VD Lan Phi</t>
  </si>
  <si>
    <t>VD Cong BX</t>
  </si>
  <si>
    <t>VD KOS</t>
  </si>
  <si>
    <t>VD Van Anh</t>
  </si>
  <si>
    <t>VD KTK</t>
  </si>
  <si>
    <t>VD Viet Cuong</t>
  </si>
  <si>
    <t>VD Linh Phat</t>
  </si>
  <si>
    <t>Hoang Long tt chi phi tuyen dung T4 Cty Compal VD A Da</t>
  </si>
  <si>
    <t>Hoang Long tt chi phi tuyen dung T4 Cty TK Tech VD A Minh</t>
  </si>
  <si>
    <t>Hoang Long tt chi phi tuyen dung T4 Cty Sorting VD A Minh</t>
  </si>
  <si>
    <t>Hoang Long tt chi phi tuyen dung T4 Cty Acadyan VD A Minh</t>
  </si>
  <si>
    <t>Hoang Long tt chi phi tuyen dung T4 Cty Compal VD Dai Viet</t>
  </si>
  <si>
    <t>Hoang Long tt chi phi tuyen dung T4 Cty Sorting VD Dai Viet</t>
  </si>
  <si>
    <t>Hoang Long tt chi phi tuyen dung T4 Cty Newface VD Dai Viet</t>
  </si>
  <si>
    <t>Hoang Long tt chi phi tuyen dung T4 Cty Newflex VD Dai Viet</t>
  </si>
  <si>
    <t>Hoang Long tt chi phi tuyen dung T4 Cty WorldTop VD Nhung</t>
  </si>
  <si>
    <t>Hoang Long tt chi phi tuyen dung T4 Cty Inter VD Nhung</t>
  </si>
  <si>
    <t>Hoang Long tt chi phi tuyen dung T4 Cty TK Tech VD Hoang Phuc</t>
  </si>
  <si>
    <t>Hoang Long tt chi phi tuyen dung T4 Cty Newface VD Hoang Phuc</t>
  </si>
  <si>
    <t>Hoang Long tt chi phi tuyen dung T4 Cty Inter VD Hoang Phuc</t>
  </si>
  <si>
    <t>Hoang Long tt chi phi tuyen dung T4 Cty Compal VD JINJU</t>
  </si>
  <si>
    <t>Hoang Long tt chi phi tuyen dung T4 Cty Sorting VD JINJU</t>
  </si>
  <si>
    <t>Hoang Long tt chi phi tuyen dung T4 Cty Newface VD JINJU</t>
  </si>
  <si>
    <t>Hoang Long tt chi phi tuyen dung T4 Cty Newflex VD JINJU</t>
  </si>
  <si>
    <t>Hoang Long tt chi phi tuyen dung T4 Cty Compal VD Lan Phi</t>
  </si>
  <si>
    <t>Hoang Long tt chi phi tuyen dung T4 Cty Newface VD Quang Vu</t>
  </si>
  <si>
    <t>Hoang Long tt chi phi tuyen dung T4 Cty Compal VD Cong BX</t>
  </si>
  <si>
    <t>Hoang Long tt chi phi tuyen dung T4 Cty Compal VD KOS</t>
  </si>
  <si>
    <t>Hoang Long tt chi phi tuyen dung T4 Cty Sorting VD Van Anh</t>
  </si>
  <si>
    <t>Hoang Long tt chi phi tuyen dung T4 Cty Newface VD Van Anh</t>
  </si>
  <si>
    <t>Hoang Long tt chi phi tuyen dung T4 Cty Newflex VD Van Anh</t>
  </si>
  <si>
    <t>Hoang Long tt chi phi tuyen dung T4 Cty Compal VD Xuan Vinh</t>
  </si>
  <si>
    <t>Hoang Long tt chi phi tuyen dung T4 Cty Newface VD Xuan Vinh</t>
  </si>
  <si>
    <t>Hoang Long tt chi phi tuyen dung T4 Cty Newflex VD Xuan Vinh</t>
  </si>
  <si>
    <t>Hoang Long tt chi phi tuyen dung T4 Cty Compal VD KTK</t>
  </si>
  <si>
    <t>Hoang Long tt chi phi tuyen dung T4 Cty Compal VD Nam HN</t>
  </si>
  <si>
    <t>Hoang Long tt chi phi tuyen dung T4 Cty Compal VD Nam Thom</t>
  </si>
  <si>
    <t>Hoang Long tt chi phi tuyen dung T4 Cty Sorting VD Nam Thom</t>
  </si>
  <si>
    <t>Hoang Long tt chi phi tuyen dung T4 Cty Newface VD Nam Thom</t>
  </si>
  <si>
    <t>Hoang Long tt chi phi tuyen dung T4 Cty Newflex VD Nam Thom</t>
  </si>
  <si>
    <t>Hoang Long tt chi phi tuyen dung T4 Cty Hanbo VD Nam Thom</t>
  </si>
  <si>
    <t>Hoang Long tt chi phi tuyen dung T4 Cty Compal VD Duc Canh</t>
  </si>
  <si>
    <t>Hoang Long tt chi phi tuyen dung T4 Cty TK Tech VD Duc Canh</t>
  </si>
  <si>
    <t>Hoang Long tt chi phi tuyen dung T4 Cty Compal VD Tung</t>
  </si>
  <si>
    <t>Hoang Long tt chi phi tuyen dung T4 Cty Compal VD Linh Phat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</si>
</sst>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#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 tint="0.34998626667073579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9">
    <xf numFmtId="0" fontId="0" fillId="0" borderId="0" xfId="0"/>
    <xf numFmtId="0" fontId="1" fillId="0" borderId="0" xfId="1" applyAlignment="1">
      <alignment horizontal="center"/>
    </xf>
    <xf numFmtId="0" fontId="1" fillId="0" borderId="0" xfId="1"/>
    <xf numFmtId="49" fontId="1" fillId="0" borderId="0" xfId="1" applyNumberFormat="1"/>
    <xf numFmtId="0" fontId="1" fillId="0" borderId="0" xfId="1" quotePrefix="1"/>
    <xf numFmtId="49" fontId="1" fillId="0" borderId="0" xfId="1" quotePrefix="1" applyNumberFormat="1"/>
    <xf numFmtId="3" fontId="1" fillId="0" borderId="0" xfId="1" applyNumberFormat="1"/>
    <xf numFmtId="1" fontId="1" fillId="0" borderId="0" xfId="1" applyNumberFormat="1"/>
    <xf numFmtId="9" fontId="1" fillId="0" borderId="0" xfId="1" applyNumberFormat="1" applyAlignment="1">
      <alignment horizontal="center"/>
    </xf>
    <xf numFmtId="3" fontId="2" fillId="0" borderId="1" xfId="0" applyNumberFormat="1" applyFont="1" applyBorder="1"/>
    <xf numFmtId="0" fontId="2" fillId="0" borderId="1" xfId="0" applyFont="1" applyBorder="1"/>
    <xf numFmtId="0" fontId="3" fillId="2" borderId="1" xfId="0" applyFont="1" applyFill="1" applyBorder="1"/>
    <xf numFmtId="3" fontId="3" fillId="2" borderId="1" xfId="0" applyNumberFormat="1" applyFont="1" applyFill="1" applyBorder="1"/>
    <xf numFmtId="0" fontId="1" fillId="0" borderId="1" xfId="1" applyBorder="1" applyAlignment="1">
      <alignment horizontal="center"/>
    </xf>
    <xf numFmtId="0" fontId="1" fillId="0" borderId="1" xfId="1" applyBorder="1"/>
    <xf numFmtId="3" fontId="1" fillId="0" borderId="1" xfId="1" applyNumberFormat="1" applyBorder="1"/>
    <xf numFmtId="9" fontId="1" fillId="0" borderId="1" xfId="1" applyNumberFormat="1" applyBorder="1" applyAlignment="1">
      <alignment horizontal="center"/>
    </xf>
    <xf numFmtId="0" fontId="4" fillId="2" borderId="1" xfId="1" applyFont="1" applyFill="1" applyBorder="1" applyAlignment="1">
      <alignment horizontal="center"/>
    </xf>
    <xf numFmtId="0" fontId="4" fillId="2" borderId="1" xfId="1" applyFont="1" applyFill="1" applyBorder="1"/>
    <xf numFmtId="3" fontId="4" fillId="2" borderId="1" xfId="1" applyNumberFormat="1" applyFont="1" applyFill="1" applyBorder="1"/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1" fillId="2" borderId="0" xfId="1" applyFill="1"/>
    <xf numFmtId="3" fontId="1" fillId="2" borderId="0" xfId="1" applyNumberFormat="1" applyFill="1"/>
    <xf numFmtId="0" fontId="2" fillId="0" borderId="2" xfId="0" applyFont="1" applyBorder="1"/>
    <xf numFmtId="0" fontId="2" fillId="0" borderId="3" xfId="0" applyFont="1" applyBorder="1"/>
    <xf numFmtId="3" fontId="2" fillId="0" borderId="3" xfId="0" applyNumberFormat="1" applyFont="1" applyBorder="1"/>
    <xf numFmtId="0" fontId="0" fillId="0" borderId="0" xfId="1" applyFont="1"/>
    <xf numFmtId="0" fontId="0" fillId="0" borderId="0" xfId="0" applyAlignment="1">
      <alignment horizontal="center"/>
    </xf>
    <xf numFmtId="1" fontId="0" fillId="0" borderId="0" xfId="0" applyNumberFormat="1"/>
    <xf numFmtId="3" fontId="0" fillId="0" borderId="0" xfId="0" applyNumberFormat="1"/>
    <xf numFmtId="0" fontId="2" fillId="3" borderId="1" xfId="0" applyFont="1" applyFill="1" applyBorder="1"/>
    <xf numFmtId="3" fontId="2" fillId="3" borderId="1" xfId="0" applyNumberFormat="1" applyFont="1" applyFill="1" applyBorder="1"/>
    <xf numFmtId="0" fontId="2" fillId="4" borderId="1" xfId="0" applyFont="1" applyFill="1" applyBorder="1"/>
    <xf numFmtId="3" fontId="2" fillId="4" borderId="1" xfId="0" applyNumberFormat="1" applyFont="1" applyFill="1" applyBorder="1"/>
    <xf numFmtId="0" fontId="5" fillId="0" borderId="1" xfId="0" applyFont="1" applyBorder="1"/>
    <xf numFmtId="3" fontId="5" fillId="0" borderId="1" xfId="0" applyNumberFormat="1" applyFont="1" applyBorder="1"/>
  </cellXfs>
  <cellStyles count="2">
    <cellStyle name="Normal" xfId="0" builtinId="0"/>
    <cellStyle name="Normal 2" xfId="1"/>
  </cellStyles>
  <dxfs count="5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22</xdr:row>
      <xdr:rowOff>0</xdr:rowOff>
    </xdr:from>
    <xdr:to>
      <xdr:col>1</xdr:col>
      <xdr:colOff>1400175</xdr:colOff>
      <xdr:row>22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17C3F3-0310-50EF-E638-226C0BBC8A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" y="3600450"/>
          <a:ext cx="1295400" cy="962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tabSelected="1" topLeftCell="A17" workbookViewId="0">
      <selection activeCell="A40" sqref="A40"/>
    </sheetView>
  </sheetViews>
  <sheetFormatPr defaultRowHeight="15" x14ac:dyDescent="0.25"/>
  <cols>
    <col min="1" max="1" width="6.28515625" style="30" customWidth="1"/>
    <col min="2" max="2" width="11.85546875" bestFit="1" customWidth="1"/>
    <col min="3" max="3" width="15.140625" bestFit="1" customWidth="1"/>
    <col min="4" max="4" width="27.140625" bestFit="1" customWidth="1"/>
    <col min="5" max="5" width="12" bestFit="1" customWidth="1"/>
    <col min="6" max="6" width="55.7109375" bestFit="1" customWidth="1"/>
  </cols>
  <sheetData>
    <row r="1" spans="1:6" x14ac:dyDescent="0.25">
      <c r="A1" s="30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s="30">
        <v>1</v>
      </c>
      <c r="B2" t="s">
        <v>13</v>
      </c>
      <c r="C2" t="s">
        <v>268</v>
      </c>
      <c r="D2" t="s">
        <v>269</v>
      </c>
      <c r="E2" s="32">
        <v>3213852</v>
      </c>
      <c r="F2" t="s">
        <v>790</v>
      </c>
    </row>
    <row r="3" spans="1:6" x14ac:dyDescent="0.25">
      <c r="A3" s="30">
        <v>2</v>
      </c>
      <c r="B3" t="s">
        <v>163</v>
      </c>
      <c r="C3" t="s">
        <v>164</v>
      </c>
      <c r="D3" t="s">
        <v>165</v>
      </c>
      <c r="E3" s="32">
        <v>3957062.5</v>
      </c>
      <c r="F3" t="s">
        <v>791</v>
      </c>
    </row>
    <row r="4" spans="1:6" x14ac:dyDescent="0.25">
      <c r="A4" s="30">
        <v>3</v>
      </c>
      <c r="B4" t="s">
        <v>163</v>
      </c>
      <c r="C4" t="s">
        <v>164</v>
      </c>
      <c r="D4" t="s">
        <v>165</v>
      </c>
      <c r="E4" s="32">
        <v>10400000</v>
      </c>
      <c r="F4" t="s">
        <v>792</v>
      </c>
    </row>
    <row r="5" spans="1:6" x14ac:dyDescent="0.25">
      <c r="A5" s="30">
        <v>4</v>
      </c>
      <c r="B5" t="s">
        <v>163</v>
      </c>
      <c r="C5" t="s">
        <v>164</v>
      </c>
      <c r="D5" t="s">
        <v>165</v>
      </c>
      <c r="E5" s="32">
        <v>1198330</v>
      </c>
      <c r="F5" t="s">
        <v>793</v>
      </c>
    </row>
    <row r="6" spans="1:6" x14ac:dyDescent="0.25">
      <c r="A6" s="30">
        <v>5</v>
      </c>
      <c r="B6" t="s">
        <v>19</v>
      </c>
      <c r="C6" t="s">
        <v>175</v>
      </c>
      <c r="D6" t="s">
        <v>176</v>
      </c>
      <c r="E6" s="32">
        <v>227636299.05000001</v>
      </c>
      <c r="F6" t="s">
        <v>794</v>
      </c>
    </row>
    <row r="7" spans="1:6" x14ac:dyDescent="0.25">
      <c r="A7" s="30">
        <v>6</v>
      </c>
      <c r="B7" t="s">
        <v>19</v>
      </c>
      <c r="C7" t="s">
        <v>175</v>
      </c>
      <c r="D7" t="s">
        <v>176</v>
      </c>
      <c r="E7" s="32">
        <v>3684999.9999999995</v>
      </c>
      <c r="F7" t="s">
        <v>795</v>
      </c>
    </row>
    <row r="8" spans="1:6" x14ac:dyDescent="0.25">
      <c r="A8" s="30">
        <v>7</v>
      </c>
      <c r="B8" t="s">
        <v>19</v>
      </c>
      <c r="C8" t="s">
        <v>175</v>
      </c>
      <c r="D8" t="s">
        <v>176</v>
      </c>
      <c r="E8" s="32">
        <v>62415400</v>
      </c>
      <c r="F8" t="s">
        <v>796</v>
      </c>
    </row>
    <row r="9" spans="1:6" x14ac:dyDescent="0.25">
      <c r="A9" s="30">
        <v>8</v>
      </c>
      <c r="B9" t="s">
        <v>19</v>
      </c>
      <c r="C9" t="s">
        <v>175</v>
      </c>
      <c r="D9" t="s">
        <v>176</v>
      </c>
      <c r="E9" s="32">
        <v>19797550</v>
      </c>
      <c r="F9" t="s">
        <v>797</v>
      </c>
    </row>
    <row r="10" spans="1:6" x14ac:dyDescent="0.25">
      <c r="A10" s="30">
        <v>9</v>
      </c>
      <c r="B10" t="s">
        <v>19</v>
      </c>
      <c r="C10" t="s">
        <v>242</v>
      </c>
      <c r="D10" t="s">
        <v>243</v>
      </c>
      <c r="E10" s="32">
        <v>1568875</v>
      </c>
      <c r="F10" t="s">
        <v>798</v>
      </c>
    </row>
    <row r="11" spans="1:6" x14ac:dyDescent="0.25">
      <c r="A11" s="30">
        <v>10</v>
      </c>
      <c r="B11" t="s">
        <v>19</v>
      </c>
      <c r="C11" t="s">
        <v>242</v>
      </c>
      <c r="D11" t="s">
        <v>243</v>
      </c>
      <c r="E11" s="32">
        <v>1008000</v>
      </c>
      <c r="F11" t="s">
        <v>799</v>
      </c>
    </row>
    <row r="12" spans="1:6" x14ac:dyDescent="0.25">
      <c r="A12" s="30">
        <v>11</v>
      </c>
      <c r="B12" t="s">
        <v>6</v>
      </c>
      <c r="C12" t="s">
        <v>187</v>
      </c>
      <c r="D12" t="s">
        <v>188</v>
      </c>
      <c r="E12" s="32">
        <v>9983000</v>
      </c>
      <c r="F12" t="s">
        <v>800</v>
      </c>
    </row>
    <row r="13" spans="1:6" x14ac:dyDescent="0.25">
      <c r="A13" s="30">
        <v>12</v>
      </c>
      <c r="B13" t="s">
        <v>6</v>
      </c>
      <c r="C13" t="s">
        <v>187</v>
      </c>
      <c r="D13" t="s">
        <v>188</v>
      </c>
      <c r="E13" s="32">
        <v>46680725</v>
      </c>
      <c r="F13" t="s">
        <v>801</v>
      </c>
    </row>
    <row r="14" spans="1:6" x14ac:dyDescent="0.25">
      <c r="A14" s="30">
        <v>13</v>
      </c>
      <c r="B14" t="s">
        <v>6</v>
      </c>
      <c r="C14" t="s">
        <v>187</v>
      </c>
      <c r="D14" t="s">
        <v>188</v>
      </c>
      <c r="E14" s="32">
        <v>22849895</v>
      </c>
      <c r="F14" t="s">
        <v>802</v>
      </c>
    </row>
    <row r="15" spans="1:6" x14ac:dyDescent="0.25">
      <c r="A15" s="30">
        <v>14</v>
      </c>
      <c r="B15" t="s">
        <v>19</v>
      </c>
      <c r="C15" t="s">
        <v>239</v>
      </c>
      <c r="D15" t="s">
        <v>240</v>
      </c>
      <c r="E15" s="32">
        <v>70677363</v>
      </c>
      <c r="F15" t="s">
        <v>803</v>
      </c>
    </row>
    <row r="16" spans="1:6" x14ac:dyDescent="0.25">
      <c r="A16" s="30">
        <v>15</v>
      </c>
      <c r="B16" t="s">
        <v>19</v>
      </c>
      <c r="C16" t="s">
        <v>239</v>
      </c>
      <c r="D16" t="s">
        <v>240</v>
      </c>
      <c r="E16" s="32">
        <v>6777550</v>
      </c>
      <c r="F16" t="s">
        <v>804</v>
      </c>
    </row>
    <row r="17" spans="1:6" x14ac:dyDescent="0.25">
      <c r="A17" s="30">
        <v>16</v>
      </c>
      <c r="B17" t="s">
        <v>19</v>
      </c>
      <c r="C17" t="s">
        <v>239</v>
      </c>
      <c r="D17" t="s">
        <v>240</v>
      </c>
      <c r="E17" s="32">
        <v>9882000</v>
      </c>
      <c r="F17" t="s">
        <v>805</v>
      </c>
    </row>
    <row r="18" spans="1:6" x14ac:dyDescent="0.25">
      <c r="A18" s="30">
        <v>17</v>
      </c>
      <c r="B18" t="s">
        <v>19</v>
      </c>
      <c r="C18" t="s">
        <v>239</v>
      </c>
      <c r="D18" t="s">
        <v>240</v>
      </c>
      <c r="E18" s="32">
        <v>12351650</v>
      </c>
      <c r="F18" t="s">
        <v>806</v>
      </c>
    </row>
    <row r="19" spans="1:6" x14ac:dyDescent="0.25">
      <c r="A19" s="30">
        <v>18</v>
      </c>
      <c r="B19" t="s">
        <v>6</v>
      </c>
      <c r="C19" t="s">
        <v>197</v>
      </c>
      <c r="D19" t="s">
        <v>198</v>
      </c>
      <c r="E19" s="32">
        <v>5692741</v>
      </c>
      <c r="F19" t="s">
        <v>807</v>
      </c>
    </row>
    <row r="20" spans="1:6" x14ac:dyDescent="0.25">
      <c r="A20" s="30">
        <v>19</v>
      </c>
      <c r="B20" t="s">
        <v>6</v>
      </c>
      <c r="C20" t="s">
        <v>245</v>
      </c>
      <c r="D20" t="s">
        <v>246</v>
      </c>
      <c r="E20" s="32">
        <v>2013000</v>
      </c>
      <c r="F20" t="s">
        <v>808</v>
      </c>
    </row>
    <row r="21" spans="1:6" x14ac:dyDescent="0.25">
      <c r="A21" s="30">
        <v>20</v>
      </c>
      <c r="B21" t="s">
        <v>6</v>
      </c>
      <c r="C21" t="s">
        <v>251</v>
      </c>
      <c r="D21" t="s">
        <v>252</v>
      </c>
      <c r="E21" s="32">
        <v>25268556</v>
      </c>
      <c r="F21" t="s">
        <v>809</v>
      </c>
    </row>
    <row r="22" spans="1:6" x14ac:dyDescent="0.25">
      <c r="A22" s="30">
        <v>21</v>
      </c>
      <c r="B22" t="s">
        <v>193</v>
      </c>
      <c r="C22" t="s">
        <v>194</v>
      </c>
      <c r="D22" t="s">
        <v>195</v>
      </c>
      <c r="E22" s="31">
        <v>56946229</v>
      </c>
      <c r="F22" t="s">
        <v>810</v>
      </c>
    </row>
    <row r="23" spans="1:6" x14ac:dyDescent="0.25">
      <c r="A23" s="30">
        <v>22</v>
      </c>
      <c r="B23" t="s">
        <v>19</v>
      </c>
      <c r="C23" t="s">
        <v>190</v>
      </c>
      <c r="D23" t="s">
        <v>191</v>
      </c>
      <c r="E23" s="31">
        <v>5203200</v>
      </c>
      <c r="F23" t="s">
        <v>811</v>
      </c>
    </row>
    <row r="24" spans="1:6" x14ac:dyDescent="0.25">
      <c r="A24" s="30">
        <v>23</v>
      </c>
      <c r="B24" t="s">
        <v>19</v>
      </c>
      <c r="C24" t="s">
        <v>190</v>
      </c>
      <c r="D24" t="s">
        <v>191</v>
      </c>
      <c r="E24" s="31">
        <v>25659650</v>
      </c>
      <c r="F24" t="s">
        <v>812</v>
      </c>
    </row>
    <row r="25" spans="1:6" x14ac:dyDescent="0.25">
      <c r="A25" s="30">
        <v>24</v>
      </c>
      <c r="B25" t="s">
        <v>19</v>
      </c>
      <c r="C25" t="s">
        <v>190</v>
      </c>
      <c r="D25" t="s">
        <v>191</v>
      </c>
      <c r="E25" s="31">
        <v>7590350</v>
      </c>
      <c r="F25" t="s">
        <v>813</v>
      </c>
    </row>
    <row r="26" spans="1:6" x14ac:dyDescent="0.25">
      <c r="A26" s="30">
        <v>25</v>
      </c>
      <c r="B26" t="s">
        <v>201</v>
      </c>
      <c r="C26" t="s">
        <v>202</v>
      </c>
      <c r="D26" t="s">
        <v>203</v>
      </c>
      <c r="E26" s="31">
        <v>45674205.5</v>
      </c>
      <c r="F26" t="s">
        <v>814</v>
      </c>
    </row>
    <row r="27" spans="1:6" x14ac:dyDescent="0.25">
      <c r="A27" s="30">
        <v>26</v>
      </c>
      <c r="B27" t="s">
        <v>201</v>
      </c>
      <c r="C27" t="s">
        <v>202</v>
      </c>
      <c r="D27" t="s">
        <v>203</v>
      </c>
      <c r="E27" s="31">
        <v>15838650</v>
      </c>
      <c r="F27" t="s">
        <v>815</v>
      </c>
    </row>
    <row r="28" spans="1:6" x14ac:dyDescent="0.25">
      <c r="A28" s="30">
        <v>27</v>
      </c>
      <c r="B28" t="s">
        <v>201</v>
      </c>
      <c r="C28" t="s">
        <v>202</v>
      </c>
      <c r="D28" t="s">
        <v>203</v>
      </c>
      <c r="E28" s="31">
        <v>6905950</v>
      </c>
      <c r="F28" t="s">
        <v>816</v>
      </c>
    </row>
    <row r="29" spans="1:6" x14ac:dyDescent="0.25">
      <c r="A29" s="30">
        <v>28</v>
      </c>
      <c r="B29" t="s">
        <v>7</v>
      </c>
      <c r="C29" t="s">
        <v>277</v>
      </c>
      <c r="D29" t="s">
        <v>278</v>
      </c>
      <c r="E29" s="31">
        <v>20942025</v>
      </c>
      <c r="F29" t="s">
        <v>817</v>
      </c>
    </row>
    <row r="30" spans="1:6" x14ac:dyDescent="0.25">
      <c r="A30" s="30">
        <v>29</v>
      </c>
      <c r="B30" t="s">
        <v>13</v>
      </c>
      <c r="C30" t="s">
        <v>494</v>
      </c>
      <c r="D30" t="s">
        <v>495</v>
      </c>
      <c r="E30" s="31">
        <v>230925314.29999998</v>
      </c>
      <c r="F30" t="s">
        <v>818</v>
      </c>
    </row>
    <row r="31" spans="1:6" x14ac:dyDescent="0.25">
      <c r="A31" s="30">
        <v>30</v>
      </c>
      <c r="B31" t="s">
        <v>13</v>
      </c>
      <c r="C31" t="s">
        <v>227</v>
      </c>
      <c r="D31" t="s">
        <v>228</v>
      </c>
      <c r="E31" s="31">
        <v>66702481</v>
      </c>
      <c r="F31" t="s">
        <v>819</v>
      </c>
    </row>
    <row r="32" spans="1:6" x14ac:dyDescent="0.25">
      <c r="A32" s="30">
        <v>31</v>
      </c>
      <c r="B32" t="s">
        <v>13</v>
      </c>
      <c r="C32" t="s">
        <v>227</v>
      </c>
      <c r="D32" t="s">
        <v>228</v>
      </c>
      <c r="E32" s="31">
        <v>3468800.0000000005</v>
      </c>
      <c r="F32" t="s">
        <v>820</v>
      </c>
    </row>
    <row r="33" spans="1:6" x14ac:dyDescent="0.25">
      <c r="A33" s="30">
        <v>32</v>
      </c>
      <c r="B33" t="s">
        <v>13</v>
      </c>
      <c r="C33" t="s">
        <v>227</v>
      </c>
      <c r="D33" t="s">
        <v>228</v>
      </c>
      <c r="E33" s="31">
        <v>2501000</v>
      </c>
      <c r="F33" t="s">
        <v>821</v>
      </c>
    </row>
    <row r="34" spans="1:6" x14ac:dyDescent="0.25">
      <c r="A34" s="30">
        <v>33</v>
      </c>
      <c r="B34" t="s">
        <v>13</v>
      </c>
      <c r="C34" t="s">
        <v>227</v>
      </c>
      <c r="D34" t="s">
        <v>228</v>
      </c>
      <c r="E34" s="31">
        <v>1209500</v>
      </c>
      <c r="F34" t="s">
        <v>822</v>
      </c>
    </row>
    <row r="35" spans="1:6" x14ac:dyDescent="0.25">
      <c r="A35" s="30">
        <v>34</v>
      </c>
      <c r="B35" t="s">
        <v>13</v>
      </c>
      <c r="C35" t="s">
        <v>227</v>
      </c>
      <c r="D35" t="s">
        <v>228</v>
      </c>
      <c r="E35" s="31">
        <v>11404819</v>
      </c>
      <c r="F35" t="s">
        <v>823</v>
      </c>
    </row>
    <row r="36" spans="1:6" x14ac:dyDescent="0.25">
      <c r="A36" s="30">
        <v>35</v>
      </c>
      <c r="B36" t="s">
        <v>6</v>
      </c>
      <c r="C36" t="s">
        <v>212</v>
      </c>
      <c r="D36" t="s">
        <v>213</v>
      </c>
      <c r="E36" s="31">
        <v>32168172</v>
      </c>
      <c r="F36" t="s">
        <v>824</v>
      </c>
    </row>
    <row r="37" spans="1:6" x14ac:dyDescent="0.25">
      <c r="A37" s="30">
        <v>36</v>
      </c>
      <c r="B37" t="s">
        <v>6</v>
      </c>
      <c r="C37" t="s">
        <v>212</v>
      </c>
      <c r="D37" t="s">
        <v>213</v>
      </c>
      <c r="E37" s="31">
        <v>1184800</v>
      </c>
      <c r="F37" t="s">
        <v>825</v>
      </c>
    </row>
    <row r="38" spans="1:6" x14ac:dyDescent="0.25">
      <c r="A38" s="30">
        <v>37</v>
      </c>
      <c r="B38" t="s">
        <v>19</v>
      </c>
      <c r="C38" t="s">
        <v>224</v>
      </c>
      <c r="D38" t="s">
        <v>225</v>
      </c>
      <c r="E38" s="31">
        <v>72430065</v>
      </c>
      <c r="F38" t="s">
        <v>826</v>
      </c>
    </row>
    <row r="39" spans="1:6" x14ac:dyDescent="0.25">
      <c r="A39" s="30">
        <v>38</v>
      </c>
      <c r="B39" t="s">
        <v>19</v>
      </c>
      <c r="C39" t="s">
        <v>265</v>
      </c>
      <c r="D39" t="s">
        <v>266</v>
      </c>
      <c r="E39" s="31">
        <v>23770482</v>
      </c>
      <c r="F39" t="s">
        <v>827</v>
      </c>
    </row>
    <row r="40" spans="1:6" x14ac:dyDescent="0.25">
      <c r="E40" s="31"/>
    </row>
    <row r="41" spans="1:6" x14ac:dyDescent="0.25">
      <c r="E41" s="31"/>
    </row>
    <row r="42" spans="1:6" x14ac:dyDescent="0.25">
      <c r="E42" s="31"/>
    </row>
    <row r="43" spans="1:6" x14ac:dyDescent="0.25">
      <c r="E43" s="31"/>
    </row>
    <row r="44" spans="1:6" x14ac:dyDescent="0.25">
      <c r="E44" s="31"/>
    </row>
    <row r="45" spans="1:6" x14ac:dyDescent="0.25">
      <c r="E45" s="31"/>
    </row>
    <row r="46" spans="1:6" x14ac:dyDescent="0.25">
      <c r="E46" s="31"/>
    </row>
    <row r="47" spans="1:6" x14ac:dyDescent="0.25">
      <c r="E47" s="31"/>
    </row>
    <row r="48" spans="1:6" x14ac:dyDescent="0.25">
      <c r="E48" s="31"/>
    </row>
    <row r="49" spans="5:5" x14ac:dyDescent="0.25">
      <c r="E49" s="31"/>
    </row>
    <row r="50" spans="5:5" x14ac:dyDescent="0.25">
      <c r="E50" s="31"/>
    </row>
    <row r="51" spans="5:5" x14ac:dyDescent="0.25">
      <c r="E51" s="31"/>
    </row>
    <row r="52" spans="5:5" x14ac:dyDescent="0.25">
      <c r="E52" s="31"/>
    </row>
    <row r="53" spans="5:5" x14ac:dyDescent="0.25">
      <c r="E53" s="31"/>
    </row>
    <row r="54" spans="5:5" x14ac:dyDescent="0.25">
      <c r="E54" s="31"/>
    </row>
    <row r="55" spans="5:5" x14ac:dyDescent="0.25">
      <c r="E55" s="31"/>
    </row>
    <row r="56" spans="5:5" x14ac:dyDescent="0.25">
      <c r="E56" s="31"/>
    </row>
    <row r="57" spans="5:5" x14ac:dyDescent="0.25">
      <c r="E57" s="31"/>
    </row>
    <row r="58" spans="5:5" x14ac:dyDescent="0.25">
      <c r="E58" s="31"/>
    </row>
    <row r="59" spans="5:5" x14ac:dyDescent="0.25">
      <c r="E59" s="31"/>
    </row>
    <row r="60" spans="5:5" x14ac:dyDescent="0.25">
      <c r="E60" s="31"/>
    </row>
    <row r="61" spans="5:5" x14ac:dyDescent="0.25">
      <c r="E61" s="31"/>
    </row>
    <row r="62" spans="5:5" x14ac:dyDescent="0.25">
      <c r="E62" s="31"/>
    </row>
    <row r="63" spans="5:5" x14ac:dyDescent="0.25">
      <c r="E63" s="31"/>
    </row>
    <row r="64" spans="5:5" x14ac:dyDescent="0.25">
      <c r="E64" s="31"/>
    </row>
    <row r="65" spans="5:5" x14ac:dyDescent="0.25">
      <c r="E65" s="31"/>
    </row>
    <row r="66" spans="5:5" x14ac:dyDescent="0.25">
      <c r="E66" s="31"/>
    </row>
    <row r="67" spans="5:5" x14ac:dyDescent="0.25">
      <c r="E67" s="31"/>
    </row>
    <row r="68" spans="5:5" x14ac:dyDescent="0.25">
      <c r="E68" s="31"/>
    </row>
    <row r="69" spans="5:5" x14ac:dyDescent="0.25">
      <c r="E69" s="31"/>
    </row>
    <row r="70" spans="5:5" x14ac:dyDescent="0.25">
      <c r="E70" s="31"/>
    </row>
    <row r="71" spans="5:5" x14ac:dyDescent="0.25">
      <c r="E71" s="31"/>
    </row>
    <row r="72" spans="5:5" x14ac:dyDescent="0.25">
      <c r="E72" s="31"/>
    </row>
    <row r="73" spans="5:5" x14ac:dyDescent="0.25">
      <c r="E73" s="31"/>
    </row>
    <row r="74" spans="5:5" x14ac:dyDescent="0.25">
      <c r="E74" s="31"/>
    </row>
    <row r="75" spans="5:5" x14ac:dyDescent="0.25">
      <c r="E75" s="31"/>
    </row>
    <row r="76" spans="5:5" x14ac:dyDescent="0.25">
      <c r="E76" s="31"/>
    </row>
    <row r="77" spans="5:5" x14ac:dyDescent="0.25">
      <c r="E77" s="31"/>
    </row>
    <row r="78" spans="5:5" x14ac:dyDescent="0.25">
      <c r="E78" s="31"/>
    </row>
    <row r="79" spans="5:5" x14ac:dyDescent="0.25">
      <c r="E79" s="31"/>
    </row>
    <row r="80" spans="5:5" x14ac:dyDescent="0.25">
      <c r="E80" s="31"/>
    </row>
    <row r="81" spans="5:5" x14ac:dyDescent="0.25">
      <c r="E81" s="31"/>
    </row>
    <row r="82" spans="5:5" x14ac:dyDescent="0.25">
      <c r="E82" s="31"/>
    </row>
    <row r="83" spans="5:5" x14ac:dyDescent="0.25">
      <c r="E83" s="31"/>
    </row>
    <row r="84" spans="5:5" x14ac:dyDescent="0.25">
      <c r="E84" s="31"/>
    </row>
    <row r="85" spans="5:5" x14ac:dyDescent="0.25">
      <c r="E85" s="31"/>
    </row>
    <row r="86" spans="5:5" x14ac:dyDescent="0.25">
      <c r="E86" s="31"/>
    </row>
    <row r="87" spans="5:5" x14ac:dyDescent="0.25">
      <c r="E87" s="31"/>
    </row>
    <row r="88" spans="5:5" x14ac:dyDescent="0.25">
      <c r="E88" s="31"/>
    </row>
    <row r="89" spans="5:5" x14ac:dyDescent="0.25">
      <c r="E89" s="31"/>
    </row>
    <row r="90" spans="5:5" x14ac:dyDescent="0.25">
      <c r="E90" s="31"/>
    </row>
    <row r="91" spans="5:5" x14ac:dyDescent="0.25">
      <c r="E91" s="3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136"/>
  <sheetViews>
    <sheetView workbookViewId="0">
      <selection activeCell="G19" sqref="G2:G19"/>
    </sheetView>
  </sheetViews>
  <sheetFormatPr defaultColWidth="9.140625" defaultRowHeight="15.75" x14ac:dyDescent="0.25"/>
  <cols>
    <col min="1" max="1" width="7.85546875" style="1" customWidth="1"/>
    <col min="2" max="2" width="51.28515625" style="1" customWidth="1"/>
    <col min="3" max="3" width="19.7109375" style="2" bestFit="1" customWidth="1"/>
    <col min="4" max="4" width="19.7109375" style="2" customWidth="1"/>
    <col min="5" max="6" width="9.140625" style="2"/>
    <col min="7" max="7" width="38.85546875" style="2" bestFit="1" customWidth="1"/>
    <col min="8" max="16384" width="9.140625" style="2"/>
  </cols>
  <sheetData>
    <row r="1" spans="1:19" x14ac:dyDescent="0.25">
      <c r="A1" s="1" t="s">
        <v>8</v>
      </c>
      <c r="B1" s="1" t="s">
        <v>4</v>
      </c>
    </row>
    <row r="2" spans="1:19" x14ac:dyDescent="0.25">
      <c r="A2" s="1">
        <v>1</v>
      </c>
      <c r="B2" s="2" t="str">
        <f>"Hoang Long tt chuyen can tuan "&amp;C2 &amp;" "&amp;E2</f>
        <v>Hoang Long tt chuyen can tuan Nguyen Huy Hoang Ability</v>
      </c>
      <c r="C2" s="2" t="s">
        <v>515</v>
      </c>
      <c r="E2" s="2" t="s">
        <v>487</v>
      </c>
      <c r="G2" s="2" t="str">
        <f>"Hoang Long tt luong T4 Cty "&amp;J2&amp;" "&amp;H2</f>
        <v>Hoang Long tt luong T4 Cty TK Tech TRUONG THI HUONG</v>
      </c>
      <c r="H2" s="2" t="s">
        <v>762</v>
      </c>
      <c r="J2" t="s">
        <v>22</v>
      </c>
      <c r="L2" s="2" t="s">
        <v>727</v>
      </c>
      <c r="N2" s="2">
        <v>91</v>
      </c>
      <c r="O2" s="2" t="s">
        <v>34</v>
      </c>
      <c r="P2" s="2" t="s">
        <v>703</v>
      </c>
      <c r="Q2" s="2" t="s">
        <v>704</v>
      </c>
      <c r="R2" s="2">
        <v>4260276.7692307699</v>
      </c>
      <c r="S2" s="2" t="s">
        <v>710</v>
      </c>
    </row>
    <row r="3" spans="1:19" x14ac:dyDescent="0.25">
      <c r="A3" s="1">
        <v>2</v>
      </c>
      <c r="B3" s="2" t="str">
        <f t="shared" ref="B3:B66" si="0">"Hoang Long tt luong "&amp;C3 &amp;" "&amp;E3</f>
        <v>Hoang Long tt luong Thang Thi Linh Ability</v>
      </c>
      <c r="C3" s="2" t="s">
        <v>516</v>
      </c>
      <c r="E3" s="2" t="s">
        <v>487</v>
      </c>
      <c r="G3" s="2" t="str">
        <f t="shared" ref="G3:G66" si="1">"Hoang Long tt luong T4 Cty "&amp;J3&amp;" "&amp;H3</f>
        <v>Hoang Long tt luong T4 Cty TK Tech LUU QUYET TIEN</v>
      </c>
      <c r="H3" s="2" t="s">
        <v>769</v>
      </c>
      <c r="J3" t="s">
        <v>22</v>
      </c>
      <c r="L3" s="2" t="s">
        <v>728</v>
      </c>
      <c r="N3" s="2">
        <v>92</v>
      </c>
      <c r="O3" s="2" t="s">
        <v>6</v>
      </c>
      <c r="P3" s="2" t="s">
        <v>580</v>
      </c>
      <c r="Q3" s="2" t="s">
        <v>12</v>
      </c>
      <c r="R3" s="2">
        <v>4892752.9230769239</v>
      </c>
      <c r="S3" s="2" t="s">
        <v>711</v>
      </c>
    </row>
    <row r="4" spans="1:19" x14ac:dyDescent="0.25">
      <c r="A4" s="1">
        <v>3</v>
      </c>
      <c r="B4" s="2" t="str">
        <f t="shared" si="0"/>
        <v>Hoang Long tt luong Chu van Hai Ability</v>
      </c>
      <c r="C4" s="2" t="s">
        <v>517</v>
      </c>
      <c r="E4" s="2" t="s">
        <v>487</v>
      </c>
      <c r="G4" s="2" t="str">
        <f t="shared" si="1"/>
        <v>Hoang Long tt luong T4 Cty TK Tech TRAN VAN LOI</v>
      </c>
      <c r="H4" s="2" t="s">
        <v>763</v>
      </c>
      <c r="J4" t="s">
        <v>22</v>
      </c>
      <c r="L4" s="2" t="s">
        <v>729</v>
      </c>
      <c r="N4" s="2">
        <v>93</v>
      </c>
      <c r="O4" s="2" t="s">
        <v>6</v>
      </c>
      <c r="P4" s="2" t="s">
        <v>11</v>
      </c>
      <c r="Q4" s="2" t="s">
        <v>12</v>
      </c>
      <c r="R4" s="2">
        <v>10566684.384615384</v>
      </c>
      <c r="S4" s="2" t="s">
        <v>712</v>
      </c>
    </row>
    <row r="5" spans="1:19" x14ac:dyDescent="0.25">
      <c r="A5" s="1">
        <v>4</v>
      </c>
      <c r="B5" s="2" t="str">
        <f t="shared" si="0"/>
        <v>Hoang Long tt luong Nong Thi van Ability</v>
      </c>
      <c r="C5" s="2" t="s">
        <v>518</v>
      </c>
      <c r="E5" s="2" t="s">
        <v>487</v>
      </c>
      <c r="G5" s="2" t="str">
        <f t="shared" si="1"/>
        <v>Hoang Long tt luong T4 Cty TK Tech DUONG THI DUNG</v>
      </c>
      <c r="H5" s="2" t="s">
        <v>451</v>
      </c>
      <c r="J5" t="s">
        <v>22</v>
      </c>
      <c r="L5" s="2" t="s">
        <v>730</v>
      </c>
      <c r="N5" s="2">
        <v>94</v>
      </c>
      <c r="O5" s="2" t="s">
        <v>6</v>
      </c>
      <c r="P5" s="2" t="s">
        <v>11</v>
      </c>
      <c r="Q5" s="2" t="s">
        <v>12</v>
      </c>
      <c r="R5" s="2">
        <v>1275452.769230769</v>
      </c>
      <c r="S5" s="2" t="s">
        <v>713</v>
      </c>
    </row>
    <row r="6" spans="1:19" x14ac:dyDescent="0.25">
      <c r="A6" s="1">
        <v>5</v>
      </c>
      <c r="B6" s="2" t="str">
        <f t="shared" si="0"/>
        <v>Hoang Long tt luong Ban Xuan Dieu Newface</v>
      </c>
      <c r="C6" s="2" t="s">
        <v>501</v>
      </c>
      <c r="E6" s="2" t="s">
        <v>493</v>
      </c>
      <c r="G6" s="2" t="str">
        <f t="shared" si="1"/>
        <v>Hoang Long tt luong T4 Cty TK Tech LE HONG MINH</v>
      </c>
      <c r="H6" s="2" t="s">
        <v>764</v>
      </c>
      <c r="J6" t="s">
        <v>22</v>
      </c>
      <c r="L6" s="2" t="s">
        <v>731</v>
      </c>
      <c r="N6" s="2">
        <v>95</v>
      </c>
      <c r="O6" s="2" t="s">
        <v>19</v>
      </c>
      <c r="P6" s="2" t="s">
        <v>362</v>
      </c>
      <c r="Q6" s="2" t="s">
        <v>363</v>
      </c>
      <c r="R6" s="2">
        <v>9203596.1538461559</v>
      </c>
      <c r="S6" s="2" t="s">
        <v>714</v>
      </c>
    </row>
    <row r="7" spans="1:19" x14ac:dyDescent="0.25">
      <c r="A7" s="1">
        <v>6</v>
      </c>
      <c r="B7" s="2" t="str">
        <f t="shared" si="0"/>
        <v>Hoang Long tt luong Trieu Van Doan Newface</v>
      </c>
      <c r="C7" s="2" t="s">
        <v>500</v>
      </c>
      <c r="E7" s="2" t="s">
        <v>493</v>
      </c>
      <c r="G7" s="2" t="str">
        <f t="shared" si="1"/>
        <v>Hoang Long tt luong T4 Cty TK Tech DANG THI HUONG</v>
      </c>
      <c r="H7" s="2" t="s">
        <v>770</v>
      </c>
      <c r="J7" t="s">
        <v>22</v>
      </c>
      <c r="L7" s="2" t="s">
        <v>732</v>
      </c>
      <c r="N7" s="2">
        <v>96</v>
      </c>
      <c r="O7" s="2" t="s">
        <v>6</v>
      </c>
      <c r="P7" s="2" t="s">
        <v>11</v>
      </c>
      <c r="Q7" s="2" t="s">
        <v>12</v>
      </c>
      <c r="R7" s="2">
        <v>3604561.230769231</v>
      </c>
      <c r="S7" s="2" t="s">
        <v>715</v>
      </c>
    </row>
    <row r="8" spans="1:19" x14ac:dyDescent="0.25">
      <c r="A8" s="1">
        <v>7</v>
      </c>
      <c r="B8" s="2" t="str">
        <f t="shared" si="0"/>
        <v>Hoang Long tt luong Duong Dinh Van Newflex</v>
      </c>
      <c r="C8" s="2" t="s">
        <v>519</v>
      </c>
      <c r="E8" s="2" t="s">
        <v>482</v>
      </c>
      <c r="G8" s="2" t="str">
        <f t="shared" si="1"/>
        <v>Hoang Long tt luong T4 Cty TK Tech LE THI THAO</v>
      </c>
      <c r="H8" s="2" t="s">
        <v>765</v>
      </c>
      <c r="J8" t="s">
        <v>22</v>
      </c>
      <c r="L8" s="2" t="s">
        <v>733</v>
      </c>
      <c r="N8" s="2">
        <v>97</v>
      </c>
      <c r="O8" s="2" t="s">
        <v>6</v>
      </c>
      <c r="P8" s="2" t="s">
        <v>705</v>
      </c>
      <c r="Q8" s="2" t="s">
        <v>706</v>
      </c>
      <c r="R8" s="2">
        <v>9467663.461538462</v>
      </c>
      <c r="S8" s="2" t="s">
        <v>716</v>
      </c>
    </row>
    <row r="9" spans="1:19" x14ac:dyDescent="0.25">
      <c r="A9" s="1">
        <v>8</v>
      </c>
      <c r="B9" s="2" t="str">
        <f t="shared" si="0"/>
        <v>Hoang Long tt luong Chin Thi Soi Newflex</v>
      </c>
      <c r="C9" s="2" t="s">
        <v>513</v>
      </c>
      <c r="E9" s="2" t="s">
        <v>482</v>
      </c>
      <c r="G9" s="2" t="str">
        <f t="shared" si="1"/>
        <v>Hoang Long tt luong T4 Cty TK Tech LE THI DU</v>
      </c>
      <c r="H9" s="2" t="s">
        <v>771</v>
      </c>
      <c r="J9" t="s">
        <v>22</v>
      </c>
      <c r="L9" s="2" t="s">
        <v>734</v>
      </c>
      <c r="N9" s="2">
        <v>98</v>
      </c>
      <c r="O9" s="2" t="s">
        <v>6</v>
      </c>
      <c r="P9" s="2" t="s">
        <v>580</v>
      </c>
      <c r="Q9" s="2" t="s">
        <v>12</v>
      </c>
      <c r="R9" s="2">
        <v>4531722.846153846</v>
      </c>
      <c r="S9" s="2" t="s">
        <v>717</v>
      </c>
    </row>
    <row r="10" spans="1:19" x14ac:dyDescent="0.25">
      <c r="A10" s="1">
        <v>9</v>
      </c>
      <c r="B10" s="2" t="str">
        <f t="shared" si="0"/>
        <v>Hoang Long tt luong Chin Thi Bich Newflex</v>
      </c>
      <c r="C10" s="2" t="s">
        <v>514</v>
      </c>
      <c r="E10" s="2" t="s">
        <v>482</v>
      </c>
      <c r="G10" s="2" t="str">
        <f t="shared" si="1"/>
        <v>Hoang Long tt luong T4 Cty TK Tech LE THI QUYNH MAI</v>
      </c>
      <c r="H10" s="2" t="s">
        <v>766</v>
      </c>
      <c r="J10" t="s">
        <v>22</v>
      </c>
      <c r="L10" s="2" t="s">
        <v>735</v>
      </c>
      <c r="N10" s="2">
        <v>99</v>
      </c>
      <c r="O10" s="2" t="s">
        <v>19</v>
      </c>
      <c r="P10" s="2" t="s">
        <v>359</v>
      </c>
      <c r="Q10" s="2" t="s">
        <v>360</v>
      </c>
      <c r="R10" s="2">
        <v>6262926.2307692319</v>
      </c>
      <c r="S10" s="2" t="s">
        <v>718</v>
      </c>
    </row>
    <row r="11" spans="1:19" x14ac:dyDescent="0.25">
      <c r="A11" s="1">
        <v>10</v>
      </c>
      <c r="B11" s="2" t="str">
        <f t="shared" si="0"/>
        <v>Hoang Long tt luong LUU QUOC ANH Newflex</v>
      </c>
      <c r="C11" s="2" t="s">
        <v>452</v>
      </c>
      <c r="E11" s="2" t="s">
        <v>482</v>
      </c>
      <c r="G11" s="2" t="str">
        <f t="shared" si="1"/>
        <v>Hoang Long tt luong T4 Cty TK Tech LE THI QUYNH NHU</v>
      </c>
      <c r="H11" s="2" t="s">
        <v>772</v>
      </c>
      <c r="J11" t="s">
        <v>22</v>
      </c>
      <c r="L11" s="2" t="s">
        <v>736</v>
      </c>
      <c r="N11" s="2">
        <v>100</v>
      </c>
      <c r="O11" s="2" t="s">
        <v>19</v>
      </c>
      <c r="P11" s="2" t="s">
        <v>359</v>
      </c>
      <c r="Q11" s="2" t="s">
        <v>360</v>
      </c>
      <c r="R11" s="2">
        <v>2362982.8461538465</v>
      </c>
      <c r="S11" s="2" t="s">
        <v>719</v>
      </c>
    </row>
    <row r="12" spans="1:19" x14ac:dyDescent="0.25">
      <c r="A12" s="1">
        <v>11</v>
      </c>
      <c r="B12" s="2" t="str">
        <f t="shared" si="0"/>
        <v>Hoang Long tt luong HOANG CHAN HUY TK Tech</v>
      </c>
      <c r="C12" s="2" t="s">
        <v>447</v>
      </c>
      <c r="E12" s="2" t="s">
        <v>22</v>
      </c>
      <c r="G12" s="2" t="str">
        <f t="shared" si="1"/>
        <v>Hoang Long tt luong T4 Cty TK Tech BAN TON PHIN</v>
      </c>
      <c r="H12" s="2" t="s">
        <v>773</v>
      </c>
      <c r="J12" t="s">
        <v>22</v>
      </c>
      <c r="L12" s="2" t="s">
        <v>737</v>
      </c>
      <c r="N12" s="2">
        <v>101</v>
      </c>
      <c r="O12" s="2" t="s">
        <v>19</v>
      </c>
      <c r="P12" s="2" t="s">
        <v>359</v>
      </c>
      <c r="Q12" s="2" t="s">
        <v>360</v>
      </c>
      <c r="R12" s="2">
        <v>1666116</v>
      </c>
      <c r="S12" s="2" t="s">
        <v>720</v>
      </c>
    </row>
    <row r="13" spans="1:19" x14ac:dyDescent="0.25">
      <c r="A13" s="1">
        <v>12</v>
      </c>
      <c r="B13" s="2" t="str">
        <f t="shared" si="0"/>
        <v>Hoang Long tt luong BAN VAN TOAN TK Tech</v>
      </c>
      <c r="C13" s="2" t="s">
        <v>453</v>
      </c>
      <c r="E13" s="2" t="s">
        <v>22</v>
      </c>
      <c r="G13" s="2" t="str">
        <f t="shared" si="1"/>
        <v>Hoang Long tt luong T4 Cty TK Tech BAN TON TAN</v>
      </c>
      <c r="H13" s="2" t="s">
        <v>774</v>
      </c>
      <c r="J13" t="s">
        <v>22</v>
      </c>
      <c r="L13" s="2" t="s">
        <v>738</v>
      </c>
      <c r="N13" s="2">
        <v>102</v>
      </c>
      <c r="O13" s="2" t="s">
        <v>13</v>
      </c>
      <c r="P13" s="2" t="s">
        <v>592</v>
      </c>
      <c r="Q13" s="2" t="s">
        <v>593</v>
      </c>
      <c r="R13" s="2">
        <v>7313039.365384616</v>
      </c>
      <c r="S13" s="2" t="s">
        <v>675</v>
      </c>
    </row>
    <row r="14" spans="1:19" x14ac:dyDescent="0.25">
      <c r="A14" s="1">
        <v>13</v>
      </c>
      <c r="B14" s="2" t="str">
        <f t="shared" si="0"/>
        <v>Hoang Long tt luong HOANG QUOC KHANH TK Tech</v>
      </c>
      <c r="C14" s="2" t="s">
        <v>448</v>
      </c>
      <c r="E14" s="2" t="s">
        <v>22</v>
      </c>
      <c r="G14" s="2" t="str">
        <f t="shared" si="1"/>
        <v>Hoang Long tt luong T4 Cty TK Tech DINH THI NGUYET</v>
      </c>
      <c r="H14" s="2" t="s">
        <v>767</v>
      </c>
      <c r="J14" t="s">
        <v>22</v>
      </c>
      <c r="L14" s="2" t="s">
        <v>739</v>
      </c>
      <c r="N14" s="2">
        <v>103</v>
      </c>
      <c r="O14" s="2" t="s">
        <v>13</v>
      </c>
      <c r="P14" s="2" t="s">
        <v>594</v>
      </c>
      <c r="Q14" s="2" t="s">
        <v>595</v>
      </c>
      <c r="R14" s="2">
        <v>2736249.7692307699</v>
      </c>
      <c r="S14" s="2" t="s">
        <v>676</v>
      </c>
    </row>
    <row r="15" spans="1:19" x14ac:dyDescent="0.25">
      <c r="A15" s="1">
        <v>14</v>
      </c>
      <c r="B15" s="2" t="str">
        <f t="shared" si="0"/>
        <v>Hoang Long tt luong HOANG THI THUY NGA TK Tech</v>
      </c>
      <c r="C15" s="2" t="s">
        <v>449</v>
      </c>
      <c r="E15" s="2" t="s">
        <v>22</v>
      </c>
      <c r="G15" s="2" t="str">
        <f t="shared" si="1"/>
        <v>Hoang Long tt luong T4 Cty TK Tech BAN MINH VU</v>
      </c>
      <c r="H15" s="2" t="s">
        <v>775</v>
      </c>
      <c r="J15" t="s">
        <v>22</v>
      </c>
      <c r="L15" s="2" t="s">
        <v>740</v>
      </c>
      <c r="N15" s="2">
        <v>104</v>
      </c>
      <c r="O15" s="2" t="s">
        <v>13</v>
      </c>
      <c r="P15" s="2" t="s">
        <v>596</v>
      </c>
      <c r="Q15" s="2" t="s">
        <v>597</v>
      </c>
      <c r="R15" s="2">
        <v>6949932.5000000009</v>
      </c>
      <c r="S15" s="2" t="s">
        <v>677</v>
      </c>
    </row>
    <row r="16" spans="1:19" x14ac:dyDescent="0.25">
      <c r="A16" s="1">
        <v>15</v>
      </c>
      <c r="B16" s="2" t="str">
        <f t="shared" si="0"/>
        <v>Hoang Long tt luong BAN DUY KHANH TK Tech</v>
      </c>
      <c r="C16" s="2" t="s">
        <v>454</v>
      </c>
      <c r="E16" s="2" t="s">
        <v>22</v>
      </c>
      <c r="G16" s="2" t="str">
        <f t="shared" si="1"/>
        <v>Hoang Long tt luong T4 Cty TK Tech HOANG BAO NHI</v>
      </c>
      <c r="H16" s="2" t="s">
        <v>776</v>
      </c>
      <c r="J16" t="s">
        <v>22</v>
      </c>
      <c r="L16" s="2" t="s">
        <v>741</v>
      </c>
      <c r="N16" s="2">
        <v>105</v>
      </c>
      <c r="O16" s="2" t="s">
        <v>19</v>
      </c>
      <c r="P16" s="2" t="s">
        <v>362</v>
      </c>
      <c r="Q16" s="2" t="s">
        <v>363</v>
      </c>
      <c r="R16" s="2">
        <v>5811865.192307692</v>
      </c>
      <c r="S16" s="2" t="s">
        <v>678</v>
      </c>
    </row>
    <row r="17" spans="1:19" x14ac:dyDescent="0.25">
      <c r="A17" s="1">
        <v>16</v>
      </c>
      <c r="B17" s="2" t="str">
        <f t="shared" si="0"/>
        <v>Hoang Long tt luong LY TIEN BAU TK Tech</v>
      </c>
      <c r="C17" s="2" t="s">
        <v>450</v>
      </c>
      <c r="E17" s="2" t="s">
        <v>22</v>
      </c>
      <c r="G17" s="2" t="str">
        <f t="shared" si="1"/>
        <v>Hoang Long tt luong T4 Cty TK Tech LE VAN BAC</v>
      </c>
      <c r="H17" s="2" t="s">
        <v>768</v>
      </c>
      <c r="J17" t="s">
        <v>22</v>
      </c>
      <c r="L17" s="2" t="s">
        <v>742</v>
      </c>
      <c r="N17" s="2">
        <v>106</v>
      </c>
      <c r="O17" s="2" t="s">
        <v>19</v>
      </c>
      <c r="P17" s="2" t="s">
        <v>359</v>
      </c>
      <c r="Q17" s="2" t="s">
        <v>360</v>
      </c>
      <c r="R17" s="2">
        <v>1893008.7692307699</v>
      </c>
      <c r="S17" s="2" t="s">
        <v>679</v>
      </c>
    </row>
    <row r="18" spans="1:19" x14ac:dyDescent="0.25">
      <c r="A18" s="1">
        <v>17</v>
      </c>
      <c r="B18" s="2" t="str">
        <f t="shared" si="0"/>
        <v>Hoang Long tt luong DUONG THI DUNG TK Tech</v>
      </c>
      <c r="C18" s="2" t="s">
        <v>451</v>
      </c>
      <c r="E18" s="2" t="s">
        <v>22</v>
      </c>
      <c r="G18" s="2" t="str">
        <f t="shared" si="1"/>
        <v>Hoang Long tt luong T4 Cty TK Tech BUI THI TRANG NHUNG</v>
      </c>
      <c r="H18" s="2" t="s">
        <v>777</v>
      </c>
      <c r="J18" t="s">
        <v>22</v>
      </c>
      <c r="L18" s="2" t="s">
        <v>743</v>
      </c>
      <c r="N18" s="2">
        <v>107</v>
      </c>
      <c r="O18" s="2" t="s">
        <v>6</v>
      </c>
      <c r="P18" s="2" t="s">
        <v>598</v>
      </c>
      <c r="Q18" s="2" t="s">
        <v>599</v>
      </c>
      <c r="R18" s="2">
        <v>6389574</v>
      </c>
      <c r="S18" s="2" t="s">
        <v>680</v>
      </c>
    </row>
    <row r="19" spans="1:19" x14ac:dyDescent="0.25">
      <c r="A19" s="1">
        <v>18</v>
      </c>
      <c r="B19" s="2" t="str">
        <f t="shared" si="0"/>
        <v>Hoang Long tt luong DANG VAN THANH TK Tech</v>
      </c>
      <c r="C19" s="2" t="s">
        <v>455</v>
      </c>
      <c r="E19" s="2" t="s">
        <v>22</v>
      </c>
      <c r="G19" s="2" t="str">
        <f t="shared" si="1"/>
        <v>Hoang Long tt luong T4 Cty TK Tech NGUYEN TUAN ANH</v>
      </c>
      <c r="H19" s="2" t="s">
        <v>778</v>
      </c>
      <c r="J19" t="s">
        <v>22</v>
      </c>
      <c r="L19" s="2" t="s">
        <v>744</v>
      </c>
      <c r="N19" s="2">
        <v>108</v>
      </c>
      <c r="O19" s="2" t="s">
        <v>19</v>
      </c>
      <c r="P19" s="2" t="s">
        <v>359</v>
      </c>
      <c r="Q19" s="2" t="s">
        <v>360</v>
      </c>
      <c r="R19" s="2">
        <v>5939316.461538462</v>
      </c>
      <c r="S19" s="2" t="s">
        <v>681</v>
      </c>
    </row>
    <row r="20" spans="1:19" x14ac:dyDescent="0.25">
      <c r="A20" s="1">
        <v>19</v>
      </c>
      <c r="B20" s="2" t="str">
        <f t="shared" si="0"/>
        <v>Hoang Long tt luong NGUYEN VAN TUAN TK Tech</v>
      </c>
      <c r="C20" s="2" t="s">
        <v>456</v>
      </c>
      <c r="E20" s="2" t="s">
        <v>22</v>
      </c>
      <c r="G20" s="2" t="str">
        <f t="shared" si="1"/>
        <v>Hoang Long tt luong T4 Cty Sorting Tran Thi Van</v>
      </c>
      <c r="H20" s="2" t="s">
        <v>760</v>
      </c>
      <c r="J20" t="s">
        <v>446</v>
      </c>
      <c r="L20" s="2" t="s">
        <v>745</v>
      </c>
      <c r="N20" s="2">
        <v>109</v>
      </c>
      <c r="O20" s="2" t="s">
        <v>19</v>
      </c>
      <c r="P20" s="2" t="s">
        <v>362</v>
      </c>
      <c r="Q20" s="2" t="s">
        <v>363</v>
      </c>
      <c r="R20" s="2">
        <v>5305093.230769231</v>
      </c>
      <c r="S20" s="2" t="s">
        <v>682</v>
      </c>
    </row>
    <row r="21" spans="1:19" x14ac:dyDescent="0.25">
      <c r="A21" s="1">
        <v>20</v>
      </c>
      <c r="B21" s="2" t="str">
        <f t="shared" si="0"/>
        <v>Hoang Long tt luong NGUYEN THI DIEU LINH TK Tech</v>
      </c>
      <c r="C21" s="2" t="s">
        <v>457</v>
      </c>
      <c r="E21" s="2" t="s">
        <v>22</v>
      </c>
      <c r="G21" s="2" t="str">
        <f t="shared" si="1"/>
        <v>Hoang Long tt luong T4 Cty Sorting Do Phi Long</v>
      </c>
      <c r="H21" s="2" t="s">
        <v>753</v>
      </c>
      <c r="J21" t="s">
        <v>446</v>
      </c>
      <c r="L21" s="2" t="s">
        <v>746</v>
      </c>
      <c r="N21" s="2">
        <v>110</v>
      </c>
      <c r="O21" s="2" t="s">
        <v>19</v>
      </c>
      <c r="P21" s="2" t="s">
        <v>362</v>
      </c>
      <c r="Q21" s="2" t="s">
        <v>363</v>
      </c>
      <c r="R21" s="2">
        <v>4957094.692307692</v>
      </c>
      <c r="S21" s="2" t="s">
        <v>683</v>
      </c>
    </row>
    <row r="22" spans="1:19" x14ac:dyDescent="0.25">
      <c r="A22" s="1">
        <v>21</v>
      </c>
      <c r="B22" s="2" t="str">
        <f t="shared" si="0"/>
        <v>Hoang Long tt luong DINH THI HOAI LINH TK Tech</v>
      </c>
      <c r="C22" s="2" t="s">
        <v>458</v>
      </c>
      <c r="E22" s="2" t="s">
        <v>22</v>
      </c>
      <c r="G22" s="2" t="str">
        <f t="shared" si="1"/>
        <v>Hoang Long tt luong T4 Cty Sorting Tan Hai Anh</v>
      </c>
      <c r="H22" s="2" t="s">
        <v>754</v>
      </c>
      <c r="J22" t="s">
        <v>446</v>
      </c>
      <c r="N22" s="2">
        <v>111</v>
      </c>
      <c r="O22" s="2" t="s">
        <v>6</v>
      </c>
      <c r="P22" s="2" t="s">
        <v>11</v>
      </c>
      <c r="Q22" s="2" t="s">
        <v>12</v>
      </c>
      <c r="R22" s="2">
        <v>1734124.384615385</v>
      </c>
      <c r="S22" s="2" t="s">
        <v>684</v>
      </c>
    </row>
    <row r="23" spans="1:19" x14ac:dyDescent="0.25">
      <c r="A23" s="1">
        <v>22</v>
      </c>
      <c r="B23" s="2" t="str">
        <f t="shared" si="0"/>
        <v>Hoang Long tt luong Hoang Tan Phong Jahwa</v>
      </c>
      <c r="C23" s="2" t="s">
        <v>416</v>
      </c>
      <c r="E23" s="2" t="s">
        <v>437</v>
      </c>
      <c r="G23" s="2" t="str">
        <f t="shared" si="1"/>
        <v>Hoang Long tt luong T4 Cty Sorting Tran Duc Luong</v>
      </c>
      <c r="H23" s="2" t="s">
        <v>755</v>
      </c>
      <c r="J23" t="s">
        <v>446</v>
      </c>
      <c r="N23" s="2">
        <v>112</v>
      </c>
      <c r="O23" s="2" t="s">
        <v>19</v>
      </c>
      <c r="P23" s="2" t="s">
        <v>310</v>
      </c>
      <c r="Q23" s="2" t="s">
        <v>311</v>
      </c>
      <c r="R23" s="2">
        <v>5076219.076923077</v>
      </c>
      <c r="S23" s="2" t="s">
        <v>685</v>
      </c>
    </row>
    <row r="24" spans="1:19" x14ac:dyDescent="0.25">
      <c r="A24" s="1">
        <v>23</v>
      </c>
      <c r="B24" s="2" t="str">
        <f t="shared" si="0"/>
        <v>Hoang Long tt luong Le Thi Ngoc Anh JFS</v>
      </c>
      <c r="C24" s="2" t="s">
        <v>417</v>
      </c>
      <c r="E24" s="2" t="s">
        <v>438</v>
      </c>
      <c r="G24" s="2" t="str">
        <f t="shared" si="1"/>
        <v>Hoang Long tt luong T4 Cty Sorting Trieu Vuong</v>
      </c>
      <c r="H24" s="2" t="s">
        <v>756</v>
      </c>
      <c r="J24" t="s">
        <v>446</v>
      </c>
      <c r="N24" s="2">
        <v>113</v>
      </c>
      <c r="O24" s="2" t="s">
        <v>6</v>
      </c>
      <c r="P24" s="2" t="s">
        <v>600</v>
      </c>
      <c r="Q24" s="2" t="s">
        <v>601</v>
      </c>
      <c r="R24" s="2">
        <v>6393874.384615385</v>
      </c>
      <c r="S24" s="2" t="s">
        <v>686</v>
      </c>
    </row>
    <row r="25" spans="1:19" x14ac:dyDescent="0.25">
      <c r="A25" s="1">
        <v>24</v>
      </c>
      <c r="B25" s="2" t="str">
        <f t="shared" si="0"/>
        <v>Hoang Long tt luong Le Thi Anh Nguyet JFS</v>
      </c>
      <c r="C25" s="2" t="s">
        <v>418</v>
      </c>
      <c r="E25" s="2" t="s">
        <v>438</v>
      </c>
      <c r="G25" s="2" t="str">
        <f t="shared" si="1"/>
        <v>Hoang Long tt luong T4 Cty Sorting Dang Mai Huong</v>
      </c>
      <c r="H25" s="2" t="s">
        <v>757</v>
      </c>
      <c r="J25" t="s">
        <v>446</v>
      </c>
      <c r="N25" s="2">
        <v>114</v>
      </c>
      <c r="O25" s="2" t="s">
        <v>6</v>
      </c>
      <c r="P25" s="2" t="s">
        <v>301</v>
      </c>
      <c r="Q25" s="2" t="s">
        <v>302</v>
      </c>
      <c r="R25" s="2">
        <v>3039992.692307692</v>
      </c>
      <c r="S25" s="2" t="s">
        <v>687</v>
      </c>
    </row>
    <row r="26" spans="1:19" x14ac:dyDescent="0.25">
      <c r="A26" s="1">
        <v>25</v>
      </c>
      <c r="B26" s="2" t="str">
        <f t="shared" si="0"/>
        <v>Hoang Long tt luong NGUYEN THI HOA Ojtex</v>
      </c>
      <c r="C26" s="2" t="s">
        <v>410</v>
      </c>
      <c r="E26" s="2" t="s">
        <v>439</v>
      </c>
      <c r="G26" s="2" t="str">
        <f t="shared" si="1"/>
        <v>Hoang Long tt luong T4 Cty Sorting Lieu Thi So</v>
      </c>
      <c r="H26" s="2" t="s">
        <v>758</v>
      </c>
      <c r="J26" t="s">
        <v>446</v>
      </c>
      <c r="N26" s="2">
        <v>115</v>
      </c>
      <c r="O26" s="2" t="s">
        <v>13</v>
      </c>
      <c r="P26" s="2" t="s">
        <v>602</v>
      </c>
      <c r="Q26" s="2" t="s">
        <v>603</v>
      </c>
      <c r="R26" s="2">
        <v>3750440</v>
      </c>
      <c r="S26" s="2" t="s">
        <v>688</v>
      </c>
    </row>
    <row r="27" spans="1:19" x14ac:dyDescent="0.25">
      <c r="A27" s="1">
        <v>26</v>
      </c>
      <c r="B27" s="2" t="str">
        <f t="shared" si="0"/>
        <v>Hoang Long tt luong PHAM THI HUONG Ojtex</v>
      </c>
      <c r="C27" s="2" t="s">
        <v>411</v>
      </c>
      <c r="E27" s="2" t="s">
        <v>439</v>
      </c>
      <c r="G27" s="2" t="str">
        <f t="shared" si="1"/>
        <v>Hoang Long tt luong T4 Cty Sorting Tran Van Dinh</v>
      </c>
      <c r="H27" s="2" t="s">
        <v>761</v>
      </c>
      <c r="J27" t="s">
        <v>446</v>
      </c>
      <c r="N27" s="2">
        <v>116</v>
      </c>
      <c r="O27" s="2" t="s">
        <v>7</v>
      </c>
      <c r="P27" s="2" t="s">
        <v>604</v>
      </c>
      <c r="Q27" s="2" t="s">
        <v>605</v>
      </c>
      <c r="R27" s="2">
        <v>176801.61538461596</v>
      </c>
      <c r="S27" s="2" t="s">
        <v>689</v>
      </c>
    </row>
    <row r="28" spans="1:19" x14ac:dyDescent="0.25">
      <c r="A28" s="1">
        <v>27</v>
      </c>
      <c r="B28" s="2" t="str">
        <f t="shared" si="0"/>
        <v>Hoang Long tt luong DIN THI DI Ojtex</v>
      </c>
      <c r="C28" s="2" t="s">
        <v>419</v>
      </c>
      <c r="E28" s="2" t="s">
        <v>439</v>
      </c>
      <c r="G28" s="2" t="str">
        <f t="shared" si="1"/>
        <v>Hoang Long tt luong T4 Cty WorldTop XA HUU PHUOC</v>
      </c>
      <c r="H28" s="2" t="s">
        <v>750</v>
      </c>
      <c r="J28" t="s">
        <v>490</v>
      </c>
      <c r="N28" s="2">
        <v>117</v>
      </c>
      <c r="O28" s="2" t="s">
        <v>6</v>
      </c>
      <c r="P28" s="2" t="s">
        <v>295</v>
      </c>
      <c r="Q28" s="2" t="s">
        <v>296</v>
      </c>
      <c r="R28" s="2">
        <v>2644955.461538462</v>
      </c>
      <c r="S28" s="2" t="s">
        <v>690</v>
      </c>
    </row>
    <row r="29" spans="1:19" x14ac:dyDescent="0.25">
      <c r="A29" s="1">
        <v>28</v>
      </c>
      <c r="B29" s="2" t="str">
        <f t="shared" si="0"/>
        <v>Hoang Long tt luong Ngo xuan quan Ojtex</v>
      </c>
      <c r="C29" s="2" t="s">
        <v>420</v>
      </c>
      <c r="E29" s="2" t="s">
        <v>439</v>
      </c>
      <c r="G29" s="2" t="str">
        <f t="shared" si="1"/>
        <v>Hoang Long tt luong T4 Cty WorldTop XA THI VIEN</v>
      </c>
      <c r="H29" s="2" t="s">
        <v>751</v>
      </c>
      <c r="J29" t="s">
        <v>490</v>
      </c>
      <c r="N29" s="2">
        <v>118</v>
      </c>
      <c r="O29" s="2" t="s">
        <v>19</v>
      </c>
      <c r="P29" s="2" t="s">
        <v>362</v>
      </c>
      <c r="Q29" s="2" t="s">
        <v>363</v>
      </c>
      <c r="R29" s="2">
        <v>382803.07692307746</v>
      </c>
      <c r="S29" s="2" t="s">
        <v>691</v>
      </c>
    </row>
    <row r="30" spans="1:19" x14ac:dyDescent="0.25">
      <c r="A30" s="1">
        <v>29</v>
      </c>
      <c r="B30" s="2" t="str">
        <f t="shared" si="0"/>
        <v>Hoang Long tt luong PHAN LAO TA Ojtex</v>
      </c>
      <c r="C30" s="2" t="s">
        <v>412</v>
      </c>
      <c r="E30" s="2" t="s">
        <v>439</v>
      </c>
      <c r="G30" s="2" t="str">
        <f t="shared" si="1"/>
        <v>Hoang Long tt luong T4 Cty WorldTop XA VAN MINH</v>
      </c>
      <c r="H30" s="2" t="s">
        <v>752</v>
      </c>
      <c r="J30" t="s">
        <v>490</v>
      </c>
      <c r="N30" s="2">
        <v>119</v>
      </c>
      <c r="O30" s="2" t="s">
        <v>6</v>
      </c>
      <c r="P30" s="2" t="s">
        <v>580</v>
      </c>
      <c r="Q30" s="2" t="s">
        <v>12</v>
      </c>
      <c r="R30" s="2">
        <v>545822.30769230775</v>
      </c>
      <c r="S30" s="2" t="s">
        <v>692</v>
      </c>
    </row>
    <row r="31" spans="1:19" x14ac:dyDescent="0.25">
      <c r="A31" s="1">
        <v>30</v>
      </c>
      <c r="B31" s="2" t="str">
        <f t="shared" si="0"/>
        <v>Hoang Long tt luong NGUYEN THI LAN Ojtex</v>
      </c>
      <c r="C31" s="2" t="s">
        <v>334</v>
      </c>
      <c r="E31" s="2" t="s">
        <v>439</v>
      </c>
      <c r="G31" s="2" t="str">
        <f t="shared" si="1"/>
        <v>Hoang Long tt luong T4 Cty Sunway Do Phi Long</v>
      </c>
      <c r="H31" s="2" t="s">
        <v>753</v>
      </c>
      <c r="J31" t="s">
        <v>394</v>
      </c>
      <c r="N31" s="2">
        <v>120</v>
      </c>
      <c r="O31" s="2" t="s">
        <v>19</v>
      </c>
      <c r="P31" s="2" t="s">
        <v>362</v>
      </c>
      <c r="Q31" s="2" t="s">
        <v>363</v>
      </c>
      <c r="R31" s="2">
        <v>1223418.6923076925</v>
      </c>
      <c r="S31" s="2" t="s">
        <v>693</v>
      </c>
    </row>
    <row r="32" spans="1:19" x14ac:dyDescent="0.25">
      <c r="A32" s="1">
        <v>31</v>
      </c>
      <c r="B32" s="2" t="str">
        <f t="shared" si="0"/>
        <v>Hoang Long tt luong TRAN THI YEN Ojtex</v>
      </c>
      <c r="C32" s="2" t="s">
        <v>421</v>
      </c>
      <c r="E32" s="2" t="s">
        <v>439</v>
      </c>
      <c r="G32" s="2" t="str">
        <f t="shared" si="1"/>
        <v>Hoang Long tt luong T4 Cty Sunway Tan Hai Anh</v>
      </c>
      <c r="H32" s="2" t="s">
        <v>754</v>
      </c>
      <c r="J32" t="s">
        <v>394</v>
      </c>
      <c r="N32" s="2">
        <v>121</v>
      </c>
      <c r="O32" s="2" t="s">
        <v>13</v>
      </c>
      <c r="P32" s="2" t="s">
        <v>606</v>
      </c>
      <c r="Q32" s="2" t="s">
        <v>607</v>
      </c>
      <c r="R32" s="2">
        <v>1604433.480769231</v>
      </c>
      <c r="S32" s="2" t="s">
        <v>694</v>
      </c>
    </row>
    <row r="33" spans="1:19" x14ac:dyDescent="0.25">
      <c r="A33" s="1">
        <v>32</v>
      </c>
      <c r="B33" s="2" t="str">
        <f t="shared" si="0"/>
        <v>Hoang Long tt luong DO THI HUYEN TRANG Ojtex</v>
      </c>
      <c r="C33" s="2" t="s">
        <v>413</v>
      </c>
      <c r="E33" s="2" t="s">
        <v>439</v>
      </c>
      <c r="G33" s="2" t="str">
        <f t="shared" si="1"/>
        <v>Hoang Long tt luong T4 Cty Sunway Tran Duc Luong</v>
      </c>
      <c r="H33" s="2" t="s">
        <v>755</v>
      </c>
      <c r="J33" t="s">
        <v>394</v>
      </c>
      <c r="N33" s="2">
        <v>122</v>
      </c>
      <c r="O33" s="2" t="s">
        <v>6</v>
      </c>
      <c r="P33" s="2" t="s">
        <v>589</v>
      </c>
      <c r="Q33" s="2" t="s">
        <v>356</v>
      </c>
      <c r="R33" s="2">
        <v>1804352.1730769232</v>
      </c>
      <c r="S33" s="2" t="s">
        <v>695</v>
      </c>
    </row>
    <row r="34" spans="1:19" x14ac:dyDescent="0.25">
      <c r="A34" s="1">
        <v>33</v>
      </c>
      <c r="B34" s="2" t="str">
        <f t="shared" si="0"/>
        <v>Hoang Long tt luong din thi may Ojtex</v>
      </c>
      <c r="C34" s="2" t="s">
        <v>422</v>
      </c>
      <c r="E34" s="2" t="s">
        <v>439</v>
      </c>
      <c r="G34" s="2" t="str">
        <f t="shared" si="1"/>
        <v>Hoang Long tt luong T4 Cty Sunway Trieu Vuong</v>
      </c>
      <c r="H34" s="2" t="s">
        <v>756</v>
      </c>
      <c r="J34" s="29" t="s">
        <v>394</v>
      </c>
      <c r="N34" s="2">
        <v>123</v>
      </c>
      <c r="O34" s="2" t="s">
        <v>13</v>
      </c>
      <c r="P34" s="2" t="s">
        <v>590</v>
      </c>
      <c r="Q34" s="2" t="s">
        <v>591</v>
      </c>
      <c r="R34" s="2">
        <v>1829770.923076923</v>
      </c>
      <c r="S34" s="2" t="s">
        <v>674</v>
      </c>
    </row>
    <row r="35" spans="1:19" x14ac:dyDescent="0.25">
      <c r="A35" s="1">
        <v>34</v>
      </c>
      <c r="B35" s="2" t="str">
        <f t="shared" si="0"/>
        <v>Hoang Long tt luong Tran Hai Nam Sekonix</v>
      </c>
      <c r="C35" s="2" t="s">
        <v>423</v>
      </c>
      <c r="E35" s="2" t="s">
        <v>440</v>
      </c>
      <c r="G35" s="2" t="str">
        <f t="shared" si="1"/>
        <v>Hoang Long tt luong T4 Cty Sunway Dang Mai Huong</v>
      </c>
      <c r="H35" s="2" t="s">
        <v>757</v>
      </c>
      <c r="J35" s="29" t="s">
        <v>394</v>
      </c>
      <c r="N35" s="2">
        <v>124</v>
      </c>
      <c r="O35" s="2" t="s">
        <v>6</v>
      </c>
      <c r="P35" s="2" t="s">
        <v>11</v>
      </c>
      <c r="Q35" s="2" t="s">
        <v>12</v>
      </c>
      <c r="R35" s="2">
        <v>390150.69230769249</v>
      </c>
      <c r="S35" s="2" t="s">
        <v>696</v>
      </c>
    </row>
    <row r="36" spans="1:19" x14ac:dyDescent="0.25">
      <c r="A36" s="1">
        <v>35</v>
      </c>
      <c r="B36" s="2" t="str">
        <f t="shared" si="0"/>
        <v>Hoang Long tt luong Duong Thi Ngoc Anh Sekonix</v>
      </c>
      <c r="C36" s="2" t="s">
        <v>424</v>
      </c>
      <c r="E36" s="2" t="s">
        <v>440</v>
      </c>
      <c r="G36" s="2" t="str">
        <f t="shared" si="1"/>
        <v>Hoang Long tt luong T4 Cty Sunway Lieu Thi So</v>
      </c>
      <c r="H36" s="2" t="s">
        <v>758</v>
      </c>
      <c r="J36" s="29" t="s">
        <v>394</v>
      </c>
      <c r="N36" s="2">
        <v>125</v>
      </c>
      <c r="O36" s="2" t="s">
        <v>6</v>
      </c>
      <c r="P36" s="2" t="s">
        <v>295</v>
      </c>
      <c r="Q36" s="2" t="s">
        <v>296</v>
      </c>
      <c r="R36" s="2">
        <v>1594457.5384615385</v>
      </c>
      <c r="S36" s="2" t="s">
        <v>686</v>
      </c>
    </row>
    <row r="37" spans="1:19" x14ac:dyDescent="0.25">
      <c r="A37" s="1">
        <v>36</v>
      </c>
      <c r="B37" s="2" t="str">
        <f t="shared" si="0"/>
        <v>Hoang Long tt luong Nguyen Thi Kia SJ</v>
      </c>
      <c r="C37" s="2" t="s">
        <v>425</v>
      </c>
      <c r="E37" s="2" t="s">
        <v>441</v>
      </c>
      <c r="G37" s="2" t="str">
        <f t="shared" si="1"/>
        <v>Hoang Long tt luong T4 Cty Jahwa Le Duy Hoai</v>
      </c>
      <c r="H37" s="2" t="s">
        <v>759</v>
      </c>
      <c r="J37" s="29" t="s">
        <v>437</v>
      </c>
      <c r="N37" s="2">
        <v>126</v>
      </c>
      <c r="O37" s="2" t="s">
        <v>6</v>
      </c>
      <c r="P37" s="2" t="s">
        <v>295</v>
      </c>
      <c r="Q37" s="2" t="s">
        <v>296</v>
      </c>
      <c r="R37" s="2">
        <v>1501661.326923077</v>
      </c>
      <c r="S37" s="2" t="s">
        <v>721</v>
      </c>
    </row>
    <row r="38" spans="1:19" x14ac:dyDescent="0.25">
      <c r="A38" s="1">
        <v>37</v>
      </c>
      <c r="B38" s="2" t="str">
        <f t="shared" si="0"/>
        <v>Hoang Long tt luong Nguyen Thi Thao SJ</v>
      </c>
      <c r="C38" s="2" t="s">
        <v>426</v>
      </c>
      <c r="E38" s="2" t="s">
        <v>441</v>
      </c>
      <c r="G38" s="2" t="str">
        <f t="shared" si="1"/>
        <v>Hoang Long tt luong T4 Cty Compal Hoang Thi Oanh</v>
      </c>
      <c r="H38" s="2" t="s">
        <v>122</v>
      </c>
      <c r="J38" s="29" t="s">
        <v>9</v>
      </c>
      <c r="N38" s="2">
        <v>127</v>
      </c>
      <c r="O38" s="2" t="s">
        <v>6</v>
      </c>
      <c r="P38" s="2" t="s">
        <v>295</v>
      </c>
      <c r="Q38" s="2" t="s">
        <v>296</v>
      </c>
      <c r="R38" s="2">
        <v>1522783.8461538465</v>
      </c>
      <c r="S38" s="2" t="s">
        <v>722</v>
      </c>
    </row>
    <row r="39" spans="1:19" x14ac:dyDescent="0.25">
      <c r="A39" s="1">
        <v>38</v>
      </c>
      <c r="B39" s="2" t="str">
        <f t="shared" si="0"/>
        <v>Hoang Long tt luong Phung Thi Lan SJ</v>
      </c>
      <c r="C39" s="2" t="s">
        <v>427</v>
      </c>
      <c r="E39" s="2" t="s">
        <v>441</v>
      </c>
      <c r="G39" s="2" t="str">
        <f t="shared" si="1"/>
        <v>Hoang Long tt luong T4 Cty Compal Then Van Cuong</v>
      </c>
      <c r="H39" s="2" t="s">
        <v>105</v>
      </c>
      <c r="J39" s="29" t="s">
        <v>9</v>
      </c>
      <c r="N39" s="2">
        <v>128</v>
      </c>
      <c r="O39" s="2" t="s">
        <v>6</v>
      </c>
      <c r="P39" s="2" t="s">
        <v>589</v>
      </c>
      <c r="Q39" s="2" t="s">
        <v>356</v>
      </c>
      <c r="R39" s="2">
        <v>866353.86538461538</v>
      </c>
      <c r="S39" s="2" t="s">
        <v>723</v>
      </c>
    </row>
    <row r="40" spans="1:19" x14ac:dyDescent="0.25">
      <c r="A40" s="1">
        <v>39</v>
      </c>
      <c r="B40" s="2" t="str">
        <f t="shared" si="0"/>
        <v>Hoang Long tt luong Nguyen Thi Yen SJ</v>
      </c>
      <c r="C40" s="2" t="s">
        <v>428</v>
      </c>
      <c r="E40" s="2" t="s">
        <v>441</v>
      </c>
      <c r="G40" s="2" t="str">
        <f t="shared" si="1"/>
        <v>Hoang Long tt luong T4 Cty Compal Ta Nhat Nam</v>
      </c>
      <c r="H40" s="2" t="s">
        <v>610</v>
      </c>
      <c r="J40" s="29" t="s">
        <v>9</v>
      </c>
      <c r="N40" s="2">
        <v>129</v>
      </c>
      <c r="O40" s="2" t="s">
        <v>6</v>
      </c>
      <c r="P40" s="2" t="s">
        <v>589</v>
      </c>
      <c r="Q40" s="2" t="s">
        <v>356</v>
      </c>
      <c r="R40" s="2">
        <v>870747.07692307688</v>
      </c>
      <c r="S40" s="2" t="s">
        <v>724</v>
      </c>
    </row>
    <row r="41" spans="1:19" x14ac:dyDescent="0.25">
      <c r="A41" s="1">
        <v>40</v>
      </c>
      <c r="B41" s="2" t="str">
        <f t="shared" si="0"/>
        <v>Hoang Long tt luong Ly Thanh Lam Solum</v>
      </c>
      <c r="C41" s="2" t="s">
        <v>429</v>
      </c>
      <c r="E41" s="2" t="s">
        <v>442</v>
      </c>
      <c r="G41" s="2" t="str">
        <f t="shared" si="1"/>
        <v>Hoang Long tt luong T4 Cty Compal Dang Thi Lan</v>
      </c>
      <c r="H41" s="2" t="s">
        <v>611</v>
      </c>
      <c r="J41" s="29" t="s">
        <v>9</v>
      </c>
      <c r="N41" s="2">
        <v>130</v>
      </c>
      <c r="O41" s="2" t="s">
        <v>6</v>
      </c>
      <c r="P41" s="2" t="s">
        <v>608</v>
      </c>
      <c r="Q41" s="2" t="s">
        <v>609</v>
      </c>
      <c r="R41" s="2">
        <v>921593.23076923075</v>
      </c>
      <c r="S41" s="2" t="s">
        <v>725</v>
      </c>
    </row>
    <row r="42" spans="1:19" x14ac:dyDescent="0.25">
      <c r="A42" s="1">
        <v>41</v>
      </c>
      <c r="B42" s="2" t="str">
        <f t="shared" si="0"/>
        <v>Hoang Long tt luong Do Van Vien Solum</v>
      </c>
      <c r="C42" s="2" t="s">
        <v>199</v>
      </c>
      <c r="E42" s="2" t="s">
        <v>442</v>
      </c>
      <c r="G42" s="2" t="str">
        <f t="shared" si="1"/>
        <v>Hoang Long tt luong T4 Cty Compal Nguyen Thi Ninh</v>
      </c>
      <c r="H42" s="2" t="s">
        <v>150</v>
      </c>
      <c r="J42" s="29" t="s">
        <v>9</v>
      </c>
      <c r="N42" s="2">
        <v>131</v>
      </c>
      <c r="O42" s="2" t="s">
        <v>19</v>
      </c>
      <c r="P42" s="2" t="s">
        <v>362</v>
      </c>
      <c r="Q42" s="2" t="s">
        <v>363</v>
      </c>
      <c r="R42" s="2">
        <v>2268812.5</v>
      </c>
      <c r="S42" s="2" t="s">
        <v>726</v>
      </c>
    </row>
    <row r="43" spans="1:19" x14ac:dyDescent="0.25">
      <c r="A43" s="1">
        <v>42</v>
      </c>
      <c r="B43" s="2" t="str">
        <f t="shared" si="0"/>
        <v>Hoang Long tt luong Do Quang Phong Solum</v>
      </c>
      <c r="C43" s="2" t="s">
        <v>132</v>
      </c>
      <c r="E43" s="2" t="s">
        <v>442</v>
      </c>
      <c r="G43" s="2" t="str">
        <f t="shared" si="1"/>
        <v>Hoang Long tt luong T4 Cty Compal Dang Van Nghia</v>
      </c>
      <c r="H43" s="2" t="s">
        <v>612</v>
      </c>
      <c r="J43" s="29" t="s">
        <v>9</v>
      </c>
      <c r="N43" s="2">
        <v>132</v>
      </c>
      <c r="O43" s="2" t="s">
        <v>7</v>
      </c>
      <c r="P43" s="2" t="s">
        <v>26</v>
      </c>
      <c r="Q43" s="2" t="s">
        <v>15</v>
      </c>
      <c r="R43" s="2">
        <v>1953134.615384615</v>
      </c>
      <c r="S43" s="2" t="s">
        <v>27</v>
      </c>
    </row>
    <row r="44" spans="1:19" x14ac:dyDescent="0.25">
      <c r="A44" s="1">
        <v>43</v>
      </c>
      <c r="B44" s="2" t="str">
        <f t="shared" si="0"/>
        <v>Hoang Long tt luong Vu Hoang Nga Union</v>
      </c>
      <c r="C44" s="2" t="s">
        <v>415</v>
      </c>
      <c r="E44" s="2" t="s">
        <v>396</v>
      </c>
      <c r="G44" s="2" t="str">
        <f t="shared" si="1"/>
        <v>Hoang Long tt luong T4 Cty Compal Truong Thi Ngan</v>
      </c>
      <c r="H44" s="2" t="s">
        <v>151</v>
      </c>
      <c r="J44" s="29" t="s">
        <v>9</v>
      </c>
      <c r="N44" s="2">
        <v>133</v>
      </c>
      <c r="O44" s="2" t="s">
        <v>19</v>
      </c>
      <c r="P44" s="2" t="s">
        <v>28</v>
      </c>
      <c r="Q44" s="2" t="s">
        <v>29</v>
      </c>
      <c r="R44" s="2">
        <v>7072687.5</v>
      </c>
      <c r="S44" s="2" t="s">
        <v>30</v>
      </c>
    </row>
    <row r="45" spans="1:19" x14ac:dyDescent="0.25">
      <c r="A45" s="1">
        <v>44</v>
      </c>
      <c r="B45" s="2" t="str">
        <f t="shared" si="0"/>
        <v>Hoang Long tt luong To Thi Hue Value</v>
      </c>
      <c r="C45" s="2" t="s">
        <v>430</v>
      </c>
      <c r="E45" s="2" t="s">
        <v>443</v>
      </c>
      <c r="G45" s="2" t="str">
        <f t="shared" si="1"/>
        <v>Hoang Long tt luong T4 Cty Compal Vang Seo Vu</v>
      </c>
      <c r="H45" s="2" t="s">
        <v>613</v>
      </c>
      <c r="J45" s="29" t="s">
        <v>9</v>
      </c>
      <c r="N45" s="2">
        <v>134</v>
      </c>
      <c r="O45" s="2" t="s">
        <v>6</v>
      </c>
      <c r="P45" s="2" t="s">
        <v>31</v>
      </c>
      <c r="Q45" s="2" t="s">
        <v>32</v>
      </c>
      <c r="R45" s="2">
        <v>9816630.9230769221</v>
      </c>
      <c r="S45" s="2" t="s">
        <v>33</v>
      </c>
    </row>
    <row r="46" spans="1:19" x14ac:dyDescent="0.25">
      <c r="A46" s="1">
        <v>45</v>
      </c>
      <c r="B46" s="2" t="str">
        <f t="shared" si="0"/>
        <v>Hoang Long tt luong Phan Thanh Thao Value</v>
      </c>
      <c r="C46" s="2" t="s">
        <v>431</v>
      </c>
      <c r="E46" s="2" t="s">
        <v>443</v>
      </c>
      <c r="G46" s="2" t="str">
        <f t="shared" si="1"/>
        <v>Hoang Long tt luong T4 Cty Compal Hoang Thi Thuy</v>
      </c>
      <c r="H46" s="2" t="s">
        <v>614</v>
      </c>
      <c r="J46" s="29" t="s">
        <v>9</v>
      </c>
      <c r="N46" s="2">
        <v>135</v>
      </c>
      <c r="O46" s="2" t="s">
        <v>34</v>
      </c>
      <c r="P46" s="2" t="s">
        <v>35</v>
      </c>
      <c r="Q46" s="2" t="s">
        <v>36</v>
      </c>
      <c r="R46" s="2">
        <v>17366380.923076924</v>
      </c>
      <c r="S46" s="2" t="s">
        <v>37</v>
      </c>
    </row>
    <row r="47" spans="1:19" x14ac:dyDescent="0.25">
      <c r="A47" s="1">
        <v>46</v>
      </c>
      <c r="B47" s="2" t="str">
        <f t="shared" si="0"/>
        <v>Hoang Long tt luong Nguyen Thi Dieu Anh Value</v>
      </c>
      <c r="C47" s="2" t="s">
        <v>414</v>
      </c>
      <c r="E47" s="2" t="s">
        <v>443</v>
      </c>
      <c r="G47" s="2" t="str">
        <f t="shared" si="1"/>
        <v>Hoang Long tt luong T4 Cty Compal Pham Dinh Phuc</v>
      </c>
      <c r="H47" s="2" t="s">
        <v>543</v>
      </c>
      <c r="J47" s="29" t="s">
        <v>9</v>
      </c>
      <c r="O47" s="2" t="s">
        <v>19</v>
      </c>
      <c r="P47" s="2" t="s">
        <v>38</v>
      </c>
      <c r="Q47" s="2" t="s">
        <v>39</v>
      </c>
      <c r="R47" s="2">
        <v>3068163.0769230761</v>
      </c>
      <c r="S47" s="2" t="s">
        <v>40</v>
      </c>
    </row>
    <row r="48" spans="1:19" x14ac:dyDescent="0.25">
      <c r="A48" s="1">
        <v>47</v>
      </c>
      <c r="B48" s="2" t="str">
        <f t="shared" si="0"/>
        <v>Hoang Long tt luong Diep Thi Hanh Value</v>
      </c>
      <c r="C48" s="2" t="s">
        <v>432</v>
      </c>
      <c r="E48" s="2" t="s">
        <v>443</v>
      </c>
      <c r="G48" s="2" t="str">
        <f t="shared" si="1"/>
        <v>Hoang Long tt luong T4 Cty Compal On The Bao</v>
      </c>
      <c r="H48" s="2" t="s">
        <v>615</v>
      </c>
      <c r="J48" s="29" t="s">
        <v>9</v>
      </c>
      <c r="O48" s="2" t="s">
        <v>13</v>
      </c>
      <c r="P48" s="2" t="s">
        <v>41</v>
      </c>
      <c r="Q48" s="2" t="s">
        <v>42</v>
      </c>
      <c r="R48" s="2">
        <v>4552485.5769230761</v>
      </c>
      <c r="S48" s="2" t="s">
        <v>43</v>
      </c>
    </row>
    <row r="49" spans="1:19" x14ac:dyDescent="0.25">
      <c r="A49" s="1">
        <v>48</v>
      </c>
      <c r="B49" s="2" t="str">
        <f t="shared" si="0"/>
        <v>Hoang Long tt luong Tong Minh Truong Acadyan</v>
      </c>
      <c r="C49" s="2" t="s">
        <v>433</v>
      </c>
      <c r="E49" s="2" t="s">
        <v>10</v>
      </c>
      <c r="G49" s="2" t="str">
        <f t="shared" si="1"/>
        <v>Hoang Long tt luong T4 Cty Compal Nguyen Tien Hung</v>
      </c>
      <c r="H49" s="2" t="s">
        <v>474</v>
      </c>
      <c r="J49" s="29" t="s">
        <v>9</v>
      </c>
      <c r="O49" s="2" t="s">
        <v>34</v>
      </c>
      <c r="P49" s="2" t="s">
        <v>44</v>
      </c>
      <c r="Q49" s="2" t="s">
        <v>45</v>
      </c>
      <c r="R49" s="2">
        <v>2102855.769230769</v>
      </c>
      <c r="S49" s="2" t="s">
        <v>46</v>
      </c>
    </row>
    <row r="50" spans="1:19" x14ac:dyDescent="0.25">
      <c r="A50" s="1">
        <v>49</v>
      </c>
      <c r="B50" s="2" t="str">
        <f t="shared" si="0"/>
        <v>Hoang Long tt luong Nong Van Linh Camsys</v>
      </c>
      <c r="C50" s="2" t="s">
        <v>434</v>
      </c>
      <c r="E50" s="2" t="s">
        <v>444</v>
      </c>
      <c r="G50" s="2" t="str">
        <f t="shared" si="1"/>
        <v>Hoang Long tt luong T4 Cty Compal Nong Duong Phong</v>
      </c>
      <c r="H50" s="2" t="s">
        <v>616</v>
      </c>
      <c r="J50" s="29" t="s">
        <v>9</v>
      </c>
      <c r="O50" s="2" t="s">
        <v>6</v>
      </c>
      <c r="P50" s="2" t="s">
        <v>47</v>
      </c>
      <c r="Q50" s="2" t="s">
        <v>48</v>
      </c>
      <c r="R50" s="2">
        <v>3542206.730769231</v>
      </c>
      <c r="S50" s="2" t="s">
        <v>49</v>
      </c>
    </row>
    <row r="51" spans="1:19" x14ac:dyDescent="0.25">
      <c r="A51" s="1">
        <v>50</v>
      </c>
      <c r="B51" s="2" t="str">
        <f t="shared" si="0"/>
        <v>Hoang Long tt luong Luong Manh Thang Sungjee</v>
      </c>
      <c r="C51" s="2" t="s">
        <v>435</v>
      </c>
      <c r="E51" s="2" t="s">
        <v>445</v>
      </c>
      <c r="G51" s="2" t="str">
        <f t="shared" si="1"/>
        <v>Hoang Long tt luong T4 Cty Compal Hoang Tien Dat</v>
      </c>
      <c r="H51" s="2" t="s">
        <v>617</v>
      </c>
      <c r="J51" s="29" t="s">
        <v>9</v>
      </c>
      <c r="O51" s="2" t="s">
        <v>34</v>
      </c>
      <c r="P51" s="2" t="s">
        <v>44</v>
      </c>
      <c r="Q51" s="2" t="s">
        <v>45</v>
      </c>
      <c r="R51" s="2">
        <v>4559663.461538461</v>
      </c>
      <c r="S51" s="2" t="s">
        <v>50</v>
      </c>
    </row>
    <row r="52" spans="1:19" x14ac:dyDescent="0.25">
      <c r="A52" s="1">
        <v>51</v>
      </c>
      <c r="B52" s="2" t="str">
        <f t="shared" si="0"/>
        <v>Hoang Long tt luong Ma Van Doanh Sungjee</v>
      </c>
      <c r="C52" s="2" t="s">
        <v>436</v>
      </c>
      <c r="E52" s="2" t="s">
        <v>445</v>
      </c>
      <c r="G52" s="2" t="str">
        <f t="shared" si="1"/>
        <v>Hoang Long tt luong T4 Cty Compal La Thi Quyen</v>
      </c>
      <c r="H52" s="2" t="s">
        <v>618</v>
      </c>
      <c r="J52" s="29" t="s">
        <v>9</v>
      </c>
      <c r="O52" s="2" t="s">
        <v>13</v>
      </c>
      <c r="P52" s="2" t="s">
        <v>51</v>
      </c>
      <c r="Q52" s="2" t="s">
        <v>52</v>
      </c>
      <c r="R52" s="2">
        <v>3625048.0769230761</v>
      </c>
      <c r="S52" s="2" t="s">
        <v>53</v>
      </c>
    </row>
    <row r="53" spans="1:19" x14ac:dyDescent="0.25">
      <c r="A53" s="1">
        <v>52</v>
      </c>
      <c r="B53" s="2" t="str">
        <f t="shared" si="0"/>
        <v>Hoang Long tt luong  Compal</v>
      </c>
      <c r="E53" s="2" t="s">
        <v>9</v>
      </c>
      <c r="G53" s="2" t="str">
        <f t="shared" si="1"/>
        <v>Hoang Long tt luong T4 Cty Compal Ho Thi Sua</v>
      </c>
      <c r="H53" s="2" t="s">
        <v>619</v>
      </c>
      <c r="J53" s="29" t="s">
        <v>9</v>
      </c>
      <c r="O53" s="2" t="s">
        <v>13</v>
      </c>
      <c r="P53" s="2" t="s">
        <v>54</v>
      </c>
      <c r="Q53" s="2" t="s">
        <v>55</v>
      </c>
      <c r="R53" s="2">
        <v>3725048.0769230761</v>
      </c>
      <c r="S53" s="2" t="s">
        <v>56</v>
      </c>
    </row>
    <row r="54" spans="1:19" x14ac:dyDescent="0.25">
      <c r="A54" s="1">
        <v>53</v>
      </c>
      <c r="B54" s="2" t="str">
        <f t="shared" si="0"/>
        <v>Hoang Long tt luong  Compal</v>
      </c>
      <c r="E54" s="2" t="s">
        <v>9</v>
      </c>
      <c r="G54" s="2" t="str">
        <f t="shared" si="1"/>
        <v>Hoang Long tt luong T4 Cty Compal Vuong Van Huynh</v>
      </c>
      <c r="H54" s="2" t="s">
        <v>620</v>
      </c>
      <c r="J54" s="29" t="s">
        <v>9</v>
      </c>
      <c r="O54" s="2" t="s">
        <v>19</v>
      </c>
      <c r="P54" s="2" t="s">
        <v>57</v>
      </c>
      <c r="Q54" s="2" t="s">
        <v>58</v>
      </c>
      <c r="R54" s="2">
        <v>8148317.307692308</v>
      </c>
      <c r="S54" s="2" t="s">
        <v>59</v>
      </c>
    </row>
    <row r="55" spans="1:19" x14ac:dyDescent="0.25">
      <c r="A55" s="1">
        <v>54</v>
      </c>
      <c r="B55" s="2" t="str">
        <f t="shared" si="0"/>
        <v>Hoang Long tt luong  Compal</v>
      </c>
      <c r="E55" s="2" t="s">
        <v>9</v>
      </c>
      <c r="G55" s="2" t="str">
        <f t="shared" si="1"/>
        <v>Hoang Long tt luong T4 Cty Compal Vuong Van Anh</v>
      </c>
      <c r="H55" s="2" t="s">
        <v>621</v>
      </c>
      <c r="J55" s="29" t="s">
        <v>9</v>
      </c>
      <c r="O55" s="2" t="s">
        <v>13</v>
      </c>
      <c r="P55" s="2" t="s">
        <v>60</v>
      </c>
      <c r="Q55" s="2" t="s">
        <v>61</v>
      </c>
      <c r="R55" s="2">
        <v>6000293.2692307681</v>
      </c>
      <c r="S55" s="2" t="s">
        <v>62</v>
      </c>
    </row>
    <row r="56" spans="1:19" x14ac:dyDescent="0.25">
      <c r="A56" s="1">
        <v>55</v>
      </c>
      <c r="B56" s="2" t="str">
        <f t="shared" si="0"/>
        <v>Hoang Long tt luong  Compal</v>
      </c>
      <c r="E56" s="2" t="s">
        <v>9</v>
      </c>
      <c r="G56" s="2" t="str">
        <f t="shared" si="1"/>
        <v>Hoang Long tt luong T4 Cty Compal Ly Van An</v>
      </c>
      <c r="H56" s="2" t="s">
        <v>468</v>
      </c>
      <c r="J56" s="29" t="s">
        <v>9</v>
      </c>
      <c r="O56" s="2" t="s">
        <v>19</v>
      </c>
      <c r="P56" s="2" t="s">
        <v>63</v>
      </c>
      <c r="Q56" s="2" t="s">
        <v>64</v>
      </c>
      <c r="R56" s="2">
        <v>8524259.615384616</v>
      </c>
      <c r="S56" s="2" t="s">
        <v>65</v>
      </c>
    </row>
    <row r="57" spans="1:19" x14ac:dyDescent="0.25">
      <c r="A57" s="1">
        <v>56</v>
      </c>
      <c r="B57" s="2" t="str">
        <f t="shared" si="0"/>
        <v>Hoang Long tt luong  Compal</v>
      </c>
      <c r="E57" s="2" t="s">
        <v>9</v>
      </c>
      <c r="G57" s="2" t="str">
        <f t="shared" si="1"/>
        <v>Hoang Long tt luong T4 Cty Compal Lo Van Hap</v>
      </c>
      <c r="H57" s="2" t="s">
        <v>541</v>
      </c>
      <c r="J57" s="29" t="s">
        <v>9</v>
      </c>
      <c r="O57" s="2" t="s">
        <v>7</v>
      </c>
      <c r="P57" s="2" t="s">
        <v>67</v>
      </c>
      <c r="Q57" s="2" t="s">
        <v>68</v>
      </c>
      <c r="R57" s="2">
        <v>1225163.4615384615</v>
      </c>
      <c r="S57" s="2" t="s">
        <v>69</v>
      </c>
    </row>
    <row r="58" spans="1:19" x14ac:dyDescent="0.25">
      <c r="A58" s="1">
        <v>57</v>
      </c>
      <c r="B58" s="2" t="str">
        <f t="shared" si="0"/>
        <v>Hoang Long tt luong  Compal</v>
      </c>
      <c r="E58" s="2" t="s">
        <v>9</v>
      </c>
      <c r="G58" s="2" t="str">
        <f t="shared" si="1"/>
        <v>Hoang Long tt luong T4 Cty Compal Chu Duc Vi</v>
      </c>
      <c r="H58" s="2" t="s">
        <v>147</v>
      </c>
      <c r="J58" s="29" t="s">
        <v>9</v>
      </c>
      <c r="O58" s="2" t="s">
        <v>19</v>
      </c>
      <c r="P58" s="2" t="s">
        <v>70</v>
      </c>
      <c r="Q58" s="2" t="s">
        <v>71</v>
      </c>
      <c r="R58" s="2">
        <v>6856730.7692307681</v>
      </c>
      <c r="S58" s="2" t="s">
        <v>72</v>
      </c>
    </row>
    <row r="59" spans="1:19" x14ac:dyDescent="0.25">
      <c r="A59" s="1">
        <v>58</v>
      </c>
      <c r="B59" s="2" t="str">
        <f t="shared" si="0"/>
        <v>Hoang Long tt luong  Compal</v>
      </c>
      <c r="E59" s="2" t="s">
        <v>9</v>
      </c>
      <c r="G59" s="2" t="str">
        <f t="shared" si="1"/>
        <v>Hoang Long tt luong T4 Cty Compal Giang Thi Xong</v>
      </c>
      <c r="H59" s="2" t="s">
        <v>622</v>
      </c>
      <c r="J59" s="29" t="s">
        <v>9</v>
      </c>
      <c r="O59" s="2" t="s">
        <v>13</v>
      </c>
      <c r="P59" s="2" t="s">
        <v>74</v>
      </c>
      <c r="Q59" s="2" t="s">
        <v>75</v>
      </c>
      <c r="R59" s="2">
        <v>4831961.5384615371</v>
      </c>
      <c r="S59" s="2" t="s">
        <v>76</v>
      </c>
    </row>
    <row r="60" spans="1:19" x14ac:dyDescent="0.25">
      <c r="A60" s="1">
        <v>59</v>
      </c>
      <c r="B60" s="2" t="str">
        <f t="shared" si="0"/>
        <v>Hoang Long tt luong  Compal</v>
      </c>
      <c r="E60" s="2" t="s">
        <v>9</v>
      </c>
      <c r="G60" s="2" t="str">
        <f t="shared" si="1"/>
        <v>Hoang Long tt luong T4 Cty Compal Vu My Cho</v>
      </c>
      <c r="H60" s="2" t="s">
        <v>623</v>
      </c>
      <c r="J60" s="29" t="s">
        <v>9</v>
      </c>
      <c r="O60" s="2" t="s">
        <v>19</v>
      </c>
      <c r="P60" s="2" t="s">
        <v>77</v>
      </c>
      <c r="Q60" s="2" t="s">
        <v>78</v>
      </c>
      <c r="R60" s="2">
        <v>8079206.730769231</v>
      </c>
      <c r="S60" s="2" t="s">
        <v>79</v>
      </c>
    </row>
    <row r="61" spans="1:19" x14ac:dyDescent="0.25">
      <c r="A61" s="1">
        <v>60</v>
      </c>
      <c r="B61" s="2" t="str">
        <f t="shared" si="0"/>
        <v>Hoang Long tt luong  Compal</v>
      </c>
      <c r="E61" s="2" t="s">
        <v>9</v>
      </c>
      <c r="G61" s="2" t="str">
        <f t="shared" si="1"/>
        <v>Hoang Long tt luong T4 Cty Compal Trieu Van Chan</v>
      </c>
      <c r="H61" s="2" t="s">
        <v>624</v>
      </c>
      <c r="J61" s="29" t="s">
        <v>9</v>
      </c>
      <c r="O61" s="2" t="s">
        <v>34</v>
      </c>
      <c r="P61" s="2" t="s">
        <v>80</v>
      </c>
      <c r="Q61" s="2" t="s">
        <v>81</v>
      </c>
      <c r="R61" s="2">
        <v>2653173.076923077</v>
      </c>
      <c r="S61" s="2" t="s">
        <v>82</v>
      </c>
    </row>
    <row r="62" spans="1:19" x14ac:dyDescent="0.25">
      <c r="A62" s="1">
        <v>61</v>
      </c>
      <c r="B62" s="2" t="str">
        <f t="shared" si="0"/>
        <v>Hoang Long tt luong Le Hong Vu Compal</v>
      </c>
      <c r="C62" s="2" t="s">
        <v>83</v>
      </c>
      <c r="E62" s="2" t="s">
        <v>9</v>
      </c>
      <c r="G62" s="2" t="str">
        <f t="shared" si="1"/>
        <v>Hoang Long tt luong T4 Cty Compal Nguyen Thi Hong</v>
      </c>
      <c r="H62" s="2" t="s">
        <v>625</v>
      </c>
      <c r="J62" s="29" t="s">
        <v>9</v>
      </c>
      <c r="O62" s="2" t="s">
        <v>19</v>
      </c>
      <c r="P62" s="2" t="s">
        <v>85</v>
      </c>
      <c r="Q62" s="2" t="s">
        <v>86</v>
      </c>
      <c r="R62" s="2">
        <v>2180225.9615384615</v>
      </c>
      <c r="S62" s="2" t="s">
        <v>87</v>
      </c>
    </row>
    <row r="63" spans="1:19" x14ac:dyDescent="0.25">
      <c r="A63" s="1">
        <v>62</v>
      </c>
      <c r="B63" s="2" t="str">
        <f t="shared" si="0"/>
        <v>Hoang Long tt luong Nguyen Gia Viet Compal</v>
      </c>
      <c r="C63" s="2" t="s">
        <v>88</v>
      </c>
      <c r="E63" s="2" t="s">
        <v>9</v>
      </c>
      <c r="G63" s="2" t="str">
        <f t="shared" si="1"/>
        <v>Hoang Long tt luong T4 Cty Compal Nguyen Thi Van Anh</v>
      </c>
      <c r="H63" s="2" t="s">
        <v>469</v>
      </c>
      <c r="J63" s="29" t="s">
        <v>9</v>
      </c>
      <c r="O63" s="2" t="s">
        <v>19</v>
      </c>
      <c r="P63" s="2" t="s">
        <v>89</v>
      </c>
      <c r="Q63" s="2" t="s">
        <v>90</v>
      </c>
      <c r="R63" s="2">
        <v>1666865.3846153845</v>
      </c>
      <c r="S63" s="2" t="s">
        <v>91</v>
      </c>
    </row>
    <row r="64" spans="1:19" x14ac:dyDescent="0.25">
      <c r="A64" s="1">
        <v>63</v>
      </c>
      <c r="B64" s="2" t="str">
        <f t="shared" si="0"/>
        <v>Hoang Long tt luong Khong Thi Thu Thanh Compal</v>
      </c>
      <c r="C64" s="2" t="s">
        <v>92</v>
      </c>
      <c r="E64" s="2" t="s">
        <v>9</v>
      </c>
      <c r="G64" s="2" t="str">
        <f t="shared" si="1"/>
        <v>Hoang Long tt luong T4 Cty Compal Tan Thi Van</v>
      </c>
      <c r="H64" s="2" t="s">
        <v>626</v>
      </c>
      <c r="J64" s="29" t="s">
        <v>9</v>
      </c>
      <c r="O64" s="2" t="s">
        <v>19</v>
      </c>
      <c r="P64" s="2" t="s">
        <v>93</v>
      </c>
      <c r="Q64" s="2" t="s">
        <v>94</v>
      </c>
      <c r="R64" s="2">
        <v>914375</v>
      </c>
      <c r="S64" s="2" t="s">
        <v>95</v>
      </c>
    </row>
    <row r="65" spans="1:19" x14ac:dyDescent="0.25">
      <c r="A65" s="1">
        <v>64</v>
      </c>
      <c r="B65" s="2" t="str">
        <f t="shared" si="0"/>
        <v>Hoang Long tt luong Duong Hai Nhi Compal</v>
      </c>
      <c r="C65" s="2" t="s">
        <v>96</v>
      </c>
      <c r="E65" s="2" t="s">
        <v>9</v>
      </c>
      <c r="G65" s="2" t="str">
        <f t="shared" si="1"/>
        <v>Hoang Long tt luong T4 Cty Compal Pham Quang Dong</v>
      </c>
      <c r="H65" s="2" t="s">
        <v>627</v>
      </c>
      <c r="J65" s="29" t="s">
        <v>9</v>
      </c>
      <c r="O65" s="2" t="s">
        <v>13</v>
      </c>
      <c r="P65" s="2" t="s">
        <v>97</v>
      </c>
      <c r="Q65" s="2" t="s">
        <v>98</v>
      </c>
      <c r="R65" s="2">
        <v>6591148.2692307681</v>
      </c>
      <c r="S65" s="2" t="s">
        <v>99</v>
      </c>
    </row>
    <row r="66" spans="1:19" x14ac:dyDescent="0.25">
      <c r="A66" s="1">
        <v>65</v>
      </c>
      <c r="B66" s="2" t="str">
        <f t="shared" si="0"/>
        <v>Hoang Long tt luong Nguyen Xuan Hau Compal</v>
      </c>
      <c r="C66" s="2" t="s">
        <v>100</v>
      </c>
      <c r="E66" s="2" t="s">
        <v>9</v>
      </c>
      <c r="G66" s="2" t="str">
        <f t="shared" si="1"/>
        <v>Hoang Long tt luong T4 Cty Compal Sung Thi Phu</v>
      </c>
      <c r="H66" s="2" t="s">
        <v>628</v>
      </c>
      <c r="J66" s="29" t="s">
        <v>9</v>
      </c>
    </row>
    <row r="67" spans="1:19" x14ac:dyDescent="0.25">
      <c r="A67" s="1">
        <v>66</v>
      </c>
      <c r="B67" s="2" t="str">
        <f t="shared" ref="B67:B130" si="2">"Hoang Long tt luong "&amp;C67 &amp;" "&amp;E67</f>
        <v>Hoang Long tt luong Trinh Minh Hoang Compal</v>
      </c>
      <c r="C67" s="2" t="s">
        <v>101</v>
      </c>
      <c r="E67" s="2" t="s">
        <v>9</v>
      </c>
      <c r="G67" s="2" t="str">
        <f t="shared" ref="G67:G130" si="3">"Hoang Long tt luong T4 Cty "&amp;J67&amp;" "&amp;H67</f>
        <v>Hoang Long tt luong T4 Cty Compal Truong Thanh Luan</v>
      </c>
      <c r="H67" s="2" t="s">
        <v>134</v>
      </c>
      <c r="J67" s="29" t="s">
        <v>9</v>
      </c>
    </row>
    <row r="68" spans="1:19" x14ac:dyDescent="0.25">
      <c r="A68" s="1">
        <v>67</v>
      </c>
      <c r="B68" s="2" t="str">
        <f t="shared" si="2"/>
        <v>Hoang Long tt luong Dang Thi Sang Compal</v>
      </c>
      <c r="C68" s="2" t="s">
        <v>102</v>
      </c>
      <c r="E68" s="2" t="s">
        <v>9</v>
      </c>
      <c r="G68" s="2" t="str">
        <f t="shared" si="3"/>
        <v>Hoang Long tt luong T4 Cty Compal Ly Van Thu</v>
      </c>
      <c r="H68" s="2" t="s">
        <v>570</v>
      </c>
      <c r="J68" s="29" t="s">
        <v>9</v>
      </c>
    </row>
    <row r="69" spans="1:19" x14ac:dyDescent="0.25">
      <c r="A69" s="1">
        <v>68</v>
      </c>
      <c r="B69" s="2" t="str">
        <f t="shared" si="2"/>
        <v>Hoang Long tt luong Dang Minh Tuan Compal</v>
      </c>
      <c r="C69" s="2" t="s">
        <v>103</v>
      </c>
      <c r="E69" s="2" t="s">
        <v>9</v>
      </c>
      <c r="G69" s="2" t="str">
        <f t="shared" si="3"/>
        <v>Hoang Long tt luong T4 Cty Compal Nguyen Duy Tu</v>
      </c>
      <c r="H69" s="2" t="s">
        <v>629</v>
      </c>
      <c r="J69" s="29" t="s">
        <v>9</v>
      </c>
    </row>
    <row r="70" spans="1:19" x14ac:dyDescent="0.25">
      <c r="A70" s="1">
        <v>69</v>
      </c>
      <c r="B70" s="2" t="str">
        <f t="shared" si="2"/>
        <v>Hoang Long tt luong Dang Thi Nho Compal</v>
      </c>
      <c r="C70" s="2" t="s">
        <v>104</v>
      </c>
      <c r="E70" s="2" t="s">
        <v>9</v>
      </c>
      <c r="G70" s="2" t="str">
        <f t="shared" si="3"/>
        <v>Hoang Long tt luong T4 Cty Compal Nguyen Quang Phong</v>
      </c>
      <c r="H70" s="2" t="s">
        <v>630</v>
      </c>
      <c r="J70" s="29" t="s">
        <v>9</v>
      </c>
    </row>
    <row r="71" spans="1:19" x14ac:dyDescent="0.25">
      <c r="A71" s="1">
        <v>70</v>
      </c>
      <c r="B71" s="2" t="str">
        <f t="shared" si="2"/>
        <v>Hoang Long tt luong Then Van Cuong Compal</v>
      </c>
      <c r="C71" s="2" t="s">
        <v>105</v>
      </c>
      <c r="E71" s="2" t="s">
        <v>9</v>
      </c>
      <c r="G71" s="2" t="str">
        <f t="shared" si="3"/>
        <v>Hoang Long tt luong T4 Cty Compal Nguyen Thanh Quyet</v>
      </c>
      <c r="H71" s="2" t="s">
        <v>631</v>
      </c>
      <c r="J71" s="29" t="s">
        <v>9</v>
      </c>
    </row>
    <row r="72" spans="1:19" x14ac:dyDescent="0.25">
      <c r="A72" s="1">
        <v>71</v>
      </c>
      <c r="B72" s="2" t="str">
        <f t="shared" si="2"/>
        <v>Hoang Long tt luong Ban Thi Le Compal</v>
      </c>
      <c r="C72" s="2" t="s">
        <v>106</v>
      </c>
      <c r="E72" s="2" t="s">
        <v>9</v>
      </c>
      <c r="G72" s="2" t="str">
        <f t="shared" si="3"/>
        <v>Hoang Long tt luong T4 Cty Compal Ban Trung Hieu</v>
      </c>
      <c r="H72" s="2" t="s">
        <v>632</v>
      </c>
      <c r="J72" s="2" t="s">
        <v>9</v>
      </c>
    </row>
    <row r="73" spans="1:19" x14ac:dyDescent="0.25">
      <c r="A73" s="1">
        <v>72</v>
      </c>
      <c r="B73" s="2" t="str">
        <f t="shared" si="2"/>
        <v>Hoang Long tt luong Then Sao Tien Compal</v>
      </c>
      <c r="C73" s="2" t="s">
        <v>107</v>
      </c>
      <c r="E73" s="2" t="s">
        <v>9</v>
      </c>
      <c r="G73" s="2" t="str">
        <f t="shared" si="3"/>
        <v>Hoang Long tt luong T4 Cty Compal Dinh Thi Ngan</v>
      </c>
      <c r="H73" s="2" t="s">
        <v>707</v>
      </c>
      <c r="J73" s="2" t="s">
        <v>9</v>
      </c>
    </row>
    <row r="74" spans="1:19" x14ac:dyDescent="0.25">
      <c r="A74" s="1">
        <v>73</v>
      </c>
      <c r="B74" s="2" t="str">
        <f t="shared" si="2"/>
        <v>Hoang Long tt luong Tran The Anh Compal</v>
      </c>
      <c r="C74" s="2" t="s">
        <v>108</v>
      </c>
      <c r="E74" s="2" t="s">
        <v>9</v>
      </c>
      <c r="G74" s="2" t="str">
        <f t="shared" si="3"/>
        <v>Hoang Long tt luong T4 Cty Compal Tran Anh Duc</v>
      </c>
      <c r="H74" s="2" t="s">
        <v>633</v>
      </c>
      <c r="J74" s="2" t="s">
        <v>9</v>
      </c>
    </row>
    <row r="75" spans="1:19" x14ac:dyDescent="0.25">
      <c r="A75" s="1">
        <v>74</v>
      </c>
      <c r="B75" s="2" t="str">
        <f t="shared" si="2"/>
        <v>Hoang Long tt luong Bui Thi Nga Compal</v>
      </c>
      <c r="C75" s="2" t="s">
        <v>109</v>
      </c>
      <c r="E75" s="2" t="s">
        <v>9</v>
      </c>
      <c r="G75" s="2" t="str">
        <f t="shared" si="3"/>
        <v>Hoang Long tt luong T4 Cty Compal Trang Van Cuong</v>
      </c>
      <c r="H75" s="2" t="s">
        <v>634</v>
      </c>
      <c r="J75" s="2" t="s">
        <v>9</v>
      </c>
    </row>
    <row r="76" spans="1:19" x14ac:dyDescent="0.25">
      <c r="A76" s="1">
        <v>75</v>
      </c>
      <c r="B76" s="2" t="str">
        <f t="shared" si="2"/>
        <v>Hoang Long tt luong Nguyen Phu Trong Compal</v>
      </c>
      <c r="C76" s="2" t="s">
        <v>110</v>
      </c>
      <c r="E76" s="2" t="s">
        <v>9</v>
      </c>
      <c r="G76" s="2" t="str">
        <f t="shared" si="3"/>
        <v>Hoang Long tt luong T4 Cty Compal Ly Thi Hoang</v>
      </c>
      <c r="H76" s="2" t="s">
        <v>708</v>
      </c>
      <c r="J76" s="2" t="s">
        <v>9</v>
      </c>
    </row>
    <row r="77" spans="1:19" x14ac:dyDescent="0.25">
      <c r="A77" s="1">
        <v>76</v>
      </c>
      <c r="B77" s="2" t="str">
        <f t="shared" si="2"/>
        <v>Hoang Long tt luong Trieu Hoang Ha Compal</v>
      </c>
      <c r="C77" s="2" t="s">
        <v>111</v>
      </c>
      <c r="E77" s="2" t="s">
        <v>9</v>
      </c>
      <c r="G77" s="2" t="str">
        <f t="shared" si="3"/>
        <v>Hoang Long tt luong T4 Cty Compal Nguyen Phu Trong</v>
      </c>
      <c r="H77" s="2" t="s">
        <v>110</v>
      </c>
      <c r="J77" s="2" t="s">
        <v>9</v>
      </c>
    </row>
    <row r="78" spans="1:19" x14ac:dyDescent="0.25">
      <c r="A78" s="1">
        <v>77</v>
      </c>
      <c r="B78" s="2" t="str">
        <f t="shared" si="2"/>
        <v>Hoang Long tt luong Tran Thi Ha Nhi Compal</v>
      </c>
      <c r="C78" s="2" t="s">
        <v>112</v>
      </c>
      <c r="E78" s="2" t="s">
        <v>9</v>
      </c>
      <c r="G78" s="2" t="str">
        <f t="shared" si="3"/>
        <v>Hoang Long tt luong T4 Cty Compal Phung Thi Thu Thuy</v>
      </c>
      <c r="H78" s="2" t="s">
        <v>635</v>
      </c>
      <c r="J78" s="2" t="s">
        <v>9</v>
      </c>
    </row>
    <row r="79" spans="1:19" x14ac:dyDescent="0.25">
      <c r="A79" s="1">
        <v>78</v>
      </c>
      <c r="B79" s="2" t="str">
        <f t="shared" si="2"/>
        <v>Hoang Long tt luong Nong Van Minh Compal</v>
      </c>
      <c r="C79" s="2" t="s">
        <v>113</v>
      </c>
      <c r="E79" s="2" t="s">
        <v>9</v>
      </c>
      <c r="G79" s="2" t="str">
        <f t="shared" si="3"/>
        <v>Hoang Long tt luong T4 Cty Compal Nguyen Hoai Minh</v>
      </c>
      <c r="H79" s="2" t="s">
        <v>485</v>
      </c>
      <c r="J79" s="2" t="s">
        <v>9</v>
      </c>
    </row>
    <row r="80" spans="1:19" x14ac:dyDescent="0.25">
      <c r="A80" s="1">
        <v>79</v>
      </c>
      <c r="B80" s="2" t="str">
        <f t="shared" si="2"/>
        <v>Hoang Long tt luong Ban Duc Chuong Compal</v>
      </c>
      <c r="C80" s="2" t="s">
        <v>114</v>
      </c>
      <c r="E80" s="2" t="s">
        <v>9</v>
      </c>
      <c r="G80" s="2" t="str">
        <f t="shared" si="3"/>
        <v>Hoang Long tt luong T4 Cty Compal Nguyen Quang Tuan</v>
      </c>
      <c r="H80" s="2" t="s">
        <v>486</v>
      </c>
      <c r="J80" s="2" t="s">
        <v>9</v>
      </c>
    </row>
    <row r="81" spans="1:18" x14ac:dyDescent="0.25">
      <c r="A81" s="1">
        <v>80</v>
      </c>
      <c r="B81" s="2" t="str">
        <f t="shared" si="2"/>
        <v>Hoang Long tt luong Lau Mi Say Compal</v>
      </c>
      <c r="C81" s="2" t="s">
        <v>115</v>
      </c>
      <c r="E81" s="2" t="s">
        <v>9</v>
      </c>
      <c r="G81" s="2" t="str">
        <f t="shared" si="3"/>
        <v>Hoang Long tt luong T4 Cty Compal Hang A Vang</v>
      </c>
      <c r="H81" s="2" t="s">
        <v>636</v>
      </c>
      <c r="J81" s="2" t="s">
        <v>9</v>
      </c>
    </row>
    <row r="82" spans="1:18" x14ac:dyDescent="0.25">
      <c r="A82" s="1">
        <v>81</v>
      </c>
      <c r="B82" s="2" t="str">
        <f t="shared" si="2"/>
        <v>Hoang Long tt luong Nguyen Van Min Compal</v>
      </c>
      <c r="C82" s="2" t="s">
        <v>116</v>
      </c>
      <c r="E82" s="2" t="s">
        <v>9</v>
      </c>
      <c r="G82" s="2" t="str">
        <f t="shared" si="3"/>
        <v>Hoang Long tt luong T4 Cty Compal Song A Thanh</v>
      </c>
      <c r="H82" s="2" t="s">
        <v>539</v>
      </c>
      <c r="J82" s="2" t="s">
        <v>9</v>
      </c>
    </row>
    <row r="83" spans="1:18" x14ac:dyDescent="0.25">
      <c r="A83" s="1">
        <v>82</v>
      </c>
      <c r="B83" s="2" t="str">
        <f t="shared" si="2"/>
        <v>Hoang Long tt luong Phan Thi Ha Compal</v>
      </c>
      <c r="C83" s="2" t="s">
        <v>117</v>
      </c>
      <c r="E83" s="2" t="s">
        <v>9</v>
      </c>
      <c r="G83" s="2" t="str">
        <f t="shared" si="3"/>
        <v>Hoang Long tt luong T4 Cty Compal Bui Thi Kien</v>
      </c>
      <c r="H83" s="2" t="s">
        <v>129</v>
      </c>
      <c r="J83" s="2" t="s">
        <v>9</v>
      </c>
    </row>
    <row r="84" spans="1:18" x14ac:dyDescent="0.25">
      <c r="B84" s="2" t="str">
        <f t="shared" si="2"/>
        <v>Hoang Long tt luong Nguyen Thien Bao Compal</v>
      </c>
      <c r="C84" s="2" t="s">
        <v>118</v>
      </c>
      <c r="E84" s="2" t="s">
        <v>9</v>
      </c>
      <c r="G84" s="2" t="str">
        <f t="shared" si="3"/>
        <v>Hoang Long tt luong T4 Cty Compal Nguyen Huyen Trang</v>
      </c>
      <c r="H84" s="2" t="s">
        <v>637</v>
      </c>
      <c r="J84" s="2" t="s">
        <v>9</v>
      </c>
    </row>
    <row r="85" spans="1:18" x14ac:dyDescent="0.25">
      <c r="B85" s="2" t="str">
        <f t="shared" si="2"/>
        <v>Hoang Long tt luong Luu Van Hao Compal</v>
      </c>
      <c r="C85" s="2" t="s">
        <v>119</v>
      </c>
      <c r="E85" s="2" t="s">
        <v>9</v>
      </c>
      <c r="G85" s="2" t="str">
        <f t="shared" si="3"/>
        <v>Hoang Long tt luong T4 Cty Compal Khang Thi Say</v>
      </c>
      <c r="H85" s="2" t="s">
        <v>709</v>
      </c>
      <c r="J85" s="2" t="s">
        <v>9</v>
      </c>
    </row>
    <row r="86" spans="1:18" x14ac:dyDescent="0.25">
      <c r="B86" s="2" t="str">
        <f t="shared" si="2"/>
        <v>Hoang Long tt luong Nguyen Tran Phuong Linh Compal</v>
      </c>
      <c r="C86" s="2" t="s">
        <v>120</v>
      </c>
      <c r="E86" s="2" t="s">
        <v>9</v>
      </c>
      <c r="G86" s="2" t="str">
        <f t="shared" si="3"/>
        <v>Hoang Long tt luong T4 Cty Compal Giang Thi Hien</v>
      </c>
      <c r="H86" s="2" t="s">
        <v>638</v>
      </c>
      <c r="J86" s="2" t="s">
        <v>9</v>
      </c>
    </row>
    <row r="87" spans="1:18" x14ac:dyDescent="0.25">
      <c r="B87" s="2" t="str">
        <f t="shared" si="2"/>
        <v>Hoang Long tt luong Le Thanh Dan Compal</v>
      </c>
      <c r="C87" s="2" t="s">
        <v>121</v>
      </c>
      <c r="E87" s="2" t="s">
        <v>9</v>
      </c>
      <c r="G87" s="2" t="str">
        <f t="shared" si="3"/>
        <v>Hoang Long tt luong T4 Cty Compal Vang Van Thanh</v>
      </c>
      <c r="H87" s="2" t="s">
        <v>639</v>
      </c>
      <c r="J87" s="2" t="s">
        <v>9</v>
      </c>
    </row>
    <row r="88" spans="1:18" x14ac:dyDescent="0.25">
      <c r="B88" s="2" t="str">
        <f t="shared" si="2"/>
        <v>Hoang Long tt luong Hoang Thi Oanh Compal</v>
      </c>
      <c r="C88" s="2" t="s">
        <v>122</v>
      </c>
      <c r="E88" s="2" t="s">
        <v>9</v>
      </c>
      <c r="G88" s="2" t="str">
        <f t="shared" si="3"/>
        <v>Hoang Long tt luong T4 Cty Compal Khong Duc Vinh</v>
      </c>
      <c r="H88" s="2" t="s">
        <v>584</v>
      </c>
      <c r="J88" s="2" t="s">
        <v>9</v>
      </c>
    </row>
    <row r="89" spans="1:18" x14ac:dyDescent="0.25">
      <c r="B89" s="2" t="str">
        <f t="shared" si="2"/>
        <v>Hoang Long tt luong Nguyen Van Hung Compal</v>
      </c>
      <c r="C89" s="2" t="s">
        <v>84</v>
      </c>
      <c r="E89" s="2" t="s">
        <v>9</v>
      </c>
      <c r="G89" s="2" t="str">
        <f t="shared" si="3"/>
        <v>Hoang Long tt luong T4 Cty Compal Phung Anh Vu</v>
      </c>
      <c r="H89" s="2" t="s">
        <v>561</v>
      </c>
      <c r="J89" s="2" t="s">
        <v>9</v>
      </c>
    </row>
    <row r="90" spans="1:18" x14ac:dyDescent="0.25">
      <c r="B90" s="2" t="str">
        <f t="shared" si="2"/>
        <v>Hoang Long tt luong Nguyen Van Thuy Compal</v>
      </c>
      <c r="C90" s="2" t="s">
        <v>123</v>
      </c>
      <c r="E90" s="2" t="s">
        <v>9</v>
      </c>
      <c r="G90" s="2" t="str">
        <f t="shared" si="3"/>
        <v>Hoang Long tt luong T4 Cty Compal Chu Duc Viet</v>
      </c>
      <c r="H90" s="2" t="s">
        <v>560</v>
      </c>
      <c r="J90" s="2" t="s">
        <v>9</v>
      </c>
    </row>
    <row r="91" spans="1:18" x14ac:dyDescent="0.25">
      <c r="B91" s="2" t="str">
        <f t="shared" si="2"/>
        <v>Hoang Long tt luong Nguyen Thi Thu Compal</v>
      </c>
      <c r="C91" s="2" t="s">
        <v>124</v>
      </c>
      <c r="E91" s="2" t="s">
        <v>9</v>
      </c>
      <c r="G91" s="2" t="str">
        <f t="shared" si="3"/>
        <v>Hoang Long tt luong T4 Cty Compal Ho A Giao</v>
      </c>
      <c r="H91" s="2" t="s">
        <v>640</v>
      </c>
      <c r="J91" s="2" t="s">
        <v>9</v>
      </c>
    </row>
    <row r="92" spans="1:18" x14ac:dyDescent="0.25">
      <c r="B92" s="2" t="str">
        <f t="shared" si="2"/>
        <v>Hoang Long tt luong Nguyen Gia Viet Compal</v>
      </c>
      <c r="C92" s="2" t="s">
        <v>88</v>
      </c>
      <c r="E92" s="2" t="s">
        <v>9</v>
      </c>
      <c r="G92" s="2" t="str">
        <f t="shared" si="3"/>
        <v>Hoang Long tt luong T4 Cty Compal Giang Thi Dung</v>
      </c>
      <c r="H92" s="2" t="s">
        <v>641</v>
      </c>
      <c r="J92" s="2" t="s">
        <v>9</v>
      </c>
    </row>
    <row r="93" spans="1:18" x14ac:dyDescent="0.25">
      <c r="B93" s="2" t="str">
        <f t="shared" si="2"/>
        <v>Hoang Long tt luong Hoang Thi Xuyen Compal</v>
      </c>
      <c r="C93" s="2" t="s">
        <v>125</v>
      </c>
      <c r="E93" s="2" t="s">
        <v>9</v>
      </c>
      <c r="G93" s="2" t="str">
        <f t="shared" si="3"/>
        <v>Hoang Long tt luong T4 Cty Compal Khong Dinh Duy</v>
      </c>
      <c r="H93" s="2" t="s">
        <v>642</v>
      </c>
      <c r="J93" s="2" t="s">
        <v>9</v>
      </c>
    </row>
    <row r="94" spans="1:18" x14ac:dyDescent="0.25">
      <c r="B94" s="2" t="str">
        <f t="shared" si="2"/>
        <v>Hoang Long tt luong Ngo Tien Thanh Compal</v>
      </c>
      <c r="C94" s="2" t="s">
        <v>126</v>
      </c>
      <c r="E94" s="2" t="s">
        <v>9</v>
      </c>
      <c r="G94" s="2" t="str">
        <f t="shared" si="3"/>
        <v>Hoang Long tt luong T4 Cty Compal Hang A Phong</v>
      </c>
      <c r="H94" s="2" t="s">
        <v>643</v>
      </c>
      <c r="J94" s="2" t="s">
        <v>9</v>
      </c>
    </row>
    <row r="95" spans="1:18" x14ac:dyDescent="0.25">
      <c r="B95" s="2" t="str">
        <f t="shared" si="2"/>
        <v>Hoang Long tt luong Vang Ong Lo Compal</v>
      </c>
      <c r="C95" s="2" t="s">
        <v>127</v>
      </c>
      <c r="E95" s="2" t="s">
        <v>9</v>
      </c>
      <c r="G95" s="2" t="str">
        <f t="shared" si="3"/>
        <v>Hoang Long tt luong T4 Cty Compal Tran Hoang Lan</v>
      </c>
      <c r="H95" s="2" t="s">
        <v>644</v>
      </c>
      <c r="J95" s="2" t="s">
        <v>9</v>
      </c>
    </row>
    <row r="96" spans="1:18" x14ac:dyDescent="0.25">
      <c r="B96" s="2" t="str">
        <f t="shared" si="2"/>
        <v>Hoang Long tt luong Vang Ong Cau Compal</v>
      </c>
      <c r="C96" s="2" t="s">
        <v>128</v>
      </c>
      <c r="E96" s="2" t="s">
        <v>9</v>
      </c>
      <c r="G96" s="2" t="str">
        <f t="shared" si="3"/>
        <v>Hoang Long tt luong T4 Cty Compal Tan Dau Xuan</v>
      </c>
      <c r="H96" s="2" t="s">
        <v>645</v>
      </c>
      <c r="J96" s="2" t="s">
        <v>9</v>
      </c>
      <c r="M96" s="2">
        <v>90</v>
      </c>
      <c r="N96" s="2" t="s">
        <v>13</v>
      </c>
      <c r="O96" s="2" t="s">
        <v>592</v>
      </c>
      <c r="P96" s="2" t="s">
        <v>593</v>
      </c>
      <c r="Q96" s="2">
        <v>2840000</v>
      </c>
      <c r="R96" s="2" t="s">
        <v>675</v>
      </c>
    </row>
    <row r="97" spans="2:18" x14ac:dyDescent="0.25">
      <c r="B97" s="2" t="str">
        <f t="shared" si="2"/>
        <v>Hoang Long tt luong Ly Thin Hang Compal</v>
      </c>
      <c r="C97" s="2" t="s">
        <v>66</v>
      </c>
      <c r="E97" s="2" t="s">
        <v>9</v>
      </c>
      <c r="G97" s="2" t="str">
        <f t="shared" si="3"/>
        <v>Hoang Long tt luong T4 Cty Compal Hoang Van Duan</v>
      </c>
      <c r="H97" s="2" t="s">
        <v>646</v>
      </c>
      <c r="J97" s="2" t="s">
        <v>9</v>
      </c>
      <c r="M97" s="2">
        <v>91</v>
      </c>
      <c r="N97" s="2" t="s">
        <v>13</v>
      </c>
      <c r="O97" s="2" t="s">
        <v>594</v>
      </c>
      <c r="P97" s="2" t="s">
        <v>595</v>
      </c>
      <c r="Q97" s="2">
        <v>1659000</v>
      </c>
      <c r="R97" s="2" t="s">
        <v>676</v>
      </c>
    </row>
    <row r="98" spans="2:18" x14ac:dyDescent="0.25">
      <c r="B98" s="2" t="str">
        <f t="shared" si="2"/>
        <v>Hoang Long tt luong Bui Thi Kien Compal</v>
      </c>
      <c r="C98" s="2" t="s">
        <v>129</v>
      </c>
      <c r="E98" s="2" t="s">
        <v>9</v>
      </c>
      <c r="G98" s="2" t="str">
        <f t="shared" si="3"/>
        <v>Hoang Long tt luong T4 Cty Compal Giang Thi Thu</v>
      </c>
      <c r="H98" s="2" t="s">
        <v>647</v>
      </c>
      <c r="J98" s="2" t="s">
        <v>9</v>
      </c>
      <c r="M98" s="2">
        <v>92</v>
      </c>
      <c r="N98" s="2" t="s">
        <v>13</v>
      </c>
      <c r="O98" s="2" t="s">
        <v>596</v>
      </c>
      <c r="P98" s="2" t="s">
        <v>597</v>
      </c>
      <c r="Q98" s="2">
        <v>722000</v>
      </c>
      <c r="R98" s="2" t="s">
        <v>677</v>
      </c>
    </row>
    <row r="99" spans="2:18" x14ac:dyDescent="0.25">
      <c r="B99" s="2" t="str">
        <f t="shared" si="2"/>
        <v>Hoang Long tt luong Lo Van Manh Compal</v>
      </c>
      <c r="C99" s="2" t="s">
        <v>130</v>
      </c>
      <c r="E99" s="2" t="s">
        <v>9</v>
      </c>
      <c r="G99" s="2" t="str">
        <f t="shared" si="3"/>
        <v>Hoang Long tt luong T4 Cty Compal Bui Minh Tu</v>
      </c>
      <c r="H99" s="2" t="s">
        <v>648</v>
      </c>
      <c r="J99" s="2" t="s">
        <v>9</v>
      </c>
      <c r="M99" s="2">
        <v>93</v>
      </c>
      <c r="N99" s="2" t="s">
        <v>19</v>
      </c>
      <c r="O99" s="2" t="s">
        <v>362</v>
      </c>
      <c r="P99" s="2" t="s">
        <v>363</v>
      </c>
      <c r="Q99" s="2">
        <v>2868000</v>
      </c>
      <c r="R99" s="2" t="s">
        <v>678</v>
      </c>
    </row>
    <row r="100" spans="2:18" x14ac:dyDescent="0.25">
      <c r="B100" s="2" t="str">
        <f t="shared" si="2"/>
        <v>Hoang Long tt luong Dang Thi Bong Compal</v>
      </c>
      <c r="C100" s="2" t="s">
        <v>131</v>
      </c>
      <c r="E100" s="2" t="s">
        <v>9</v>
      </c>
      <c r="G100" s="2" t="str">
        <f t="shared" si="3"/>
        <v>Hoang Long tt luong T4 Cty Compal Dang Thi Hien</v>
      </c>
      <c r="H100" s="2" t="s">
        <v>649</v>
      </c>
      <c r="J100" s="2" t="s">
        <v>9</v>
      </c>
      <c r="M100" s="2">
        <v>94</v>
      </c>
      <c r="N100" s="2" t="s">
        <v>19</v>
      </c>
      <c r="O100" s="2" t="s">
        <v>359</v>
      </c>
      <c r="P100" s="2" t="s">
        <v>360</v>
      </c>
      <c r="Q100" s="2">
        <v>3304000</v>
      </c>
      <c r="R100" s="2" t="s">
        <v>679</v>
      </c>
    </row>
    <row r="101" spans="2:18" x14ac:dyDescent="0.25">
      <c r="B101" s="2" t="str">
        <f t="shared" si="2"/>
        <v>Hoang Long tt luong Do Quang Phong Compal</v>
      </c>
      <c r="C101" s="2" t="s">
        <v>132</v>
      </c>
      <c r="E101" s="2" t="s">
        <v>9</v>
      </c>
      <c r="G101" s="2" t="str">
        <f t="shared" si="3"/>
        <v>Hoang Long tt luong T4 Cty Compal Lai Van Chi</v>
      </c>
      <c r="H101" s="2" t="s">
        <v>650</v>
      </c>
      <c r="J101" s="2" t="s">
        <v>9</v>
      </c>
      <c r="M101" s="2">
        <v>95</v>
      </c>
      <c r="N101" s="2" t="s">
        <v>6</v>
      </c>
      <c r="O101" s="2" t="s">
        <v>598</v>
      </c>
      <c r="P101" s="2" t="s">
        <v>599</v>
      </c>
      <c r="Q101" s="2">
        <v>2092000</v>
      </c>
      <c r="R101" s="2" t="s">
        <v>680</v>
      </c>
    </row>
    <row r="102" spans="2:18" x14ac:dyDescent="0.25">
      <c r="B102" s="2" t="str">
        <f t="shared" si="2"/>
        <v>Hoang Long tt luong Ninh Hai Anh Compal</v>
      </c>
      <c r="C102" s="2" t="s">
        <v>133</v>
      </c>
      <c r="E102" s="2" t="s">
        <v>9</v>
      </c>
      <c r="G102" s="2" t="str">
        <f t="shared" si="3"/>
        <v>Hoang Long tt luong T4 Cty Compal Nguyen Hao Nhien</v>
      </c>
      <c r="H102" s="2" t="s">
        <v>651</v>
      </c>
      <c r="J102" s="2" t="s">
        <v>9</v>
      </c>
      <c r="M102" s="2">
        <v>96</v>
      </c>
      <c r="N102" s="2" t="s">
        <v>19</v>
      </c>
      <c r="O102" s="2" t="s">
        <v>359</v>
      </c>
      <c r="P102" s="2" t="s">
        <v>360</v>
      </c>
      <c r="Q102" s="2">
        <v>1080000</v>
      </c>
      <c r="R102" s="2" t="s">
        <v>681</v>
      </c>
    </row>
    <row r="103" spans="2:18" x14ac:dyDescent="0.25">
      <c r="B103" s="2" t="str">
        <f t="shared" si="2"/>
        <v>Hoang Long tt luong Truong Thanh Luan Compal</v>
      </c>
      <c r="C103" s="2" t="s">
        <v>134</v>
      </c>
      <c r="E103" s="2" t="s">
        <v>9</v>
      </c>
      <c r="G103" s="2" t="str">
        <f t="shared" si="3"/>
        <v>Hoang Long tt luong T4 Cty Compal Nguyen Quoc Hung</v>
      </c>
      <c r="H103" s="2" t="s">
        <v>652</v>
      </c>
      <c r="J103" s="2" t="s">
        <v>9</v>
      </c>
      <c r="M103" s="2">
        <v>97</v>
      </c>
      <c r="N103" s="2" t="s">
        <v>19</v>
      </c>
      <c r="O103" s="2" t="s">
        <v>362</v>
      </c>
      <c r="P103" s="2" t="s">
        <v>363</v>
      </c>
      <c r="Q103" s="2">
        <v>2946000</v>
      </c>
      <c r="R103" s="2" t="s">
        <v>682</v>
      </c>
    </row>
    <row r="104" spans="2:18" x14ac:dyDescent="0.25">
      <c r="B104" s="2" t="str">
        <f t="shared" si="2"/>
        <v>Hoang Long tt luong Nguyen Thi Hai Compal</v>
      </c>
      <c r="C104" s="2" t="s">
        <v>135</v>
      </c>
      <c r="E104" s="2" t="s">
        <v>9</v>
      </c>
      <c r="G104" s="2" t="str">
        <f t="shared" si="3"/>
        <v>Hoang Long tt luong T4 Cty Compal Ly Thi Dao</v>
      </c>
      <c r="H104" s="2" t="s">
        <v>653</v>
      </c>
      <c r="J104" s="2" t="s">
        <v>9</v>
      </c>
      <c r="M104" s="2">
        <v>98</v>
      </c>
      <c r="N104" s="2" t="s">
        <v>19</v>
      </c>
      <c r="O104" s="2" t="s">
        <v>362</v>
      </c>
      <c r="P104" s="2" t="s">
        <v>363</v>
      </c>
      <c r="Q104" s="2">
        <v>2791000</v>
      </c>
      <c r="R104" s="2" t="s">
        <v>683</v>
      </c>
    </row>
    <row r="105" spans="2:18" x14ac:dyDescent="0.25">
      <c r="B105" s="2" t="str">
        <f t="shared" si="2"/>
        <v>Hoang Long tt luong Ban Van Chung Compal</v>
      </c>
      <c r="C105" s="2" t="s">
        <v>136</v>
      </c>
      <c r="E105" s="2" t="s">
        <v>9</v>
      </c>
      <c r="G105" s="2" t="str">
        <f t="shared" si="3"/>
        <v>Hoang Long tt luong T4 Cty Compal Khang A Thai</v>
      </c>
      <c r="H105" s="2" t="s">
        <v>654</v>
      </c>
      <c r="J105" s="2" t="s">
        <v>9</v>
      </c>
      <c r="M105" s="2">
        <v>99</v>
      </c>
      <c r="N105" s="2" t="s">
        <v>6</v>
      </c>
      <c r="O105" s="2" t="s">
        <v>11</v>
      </c>
      <c r="P105" s="2" t="s">
        <v>12</v>
      </c>
      <c r="Q105" s="2">
        <v>766000</v>
      </c>
      <c r="R105" s="2" t="s">
        <v>684</v>
      </c>
    </row>
    <row r="106" spans="2:18" x14ac:dyDescent="0.25">
      <c r="B106" s="2" t="str">
        <f t="shared" si="2"/>
        <v>Hoang Long tt luong Le Thi Que Compal</v>
      </c>
      <c r="C106" s="2" t="s">
        <v>137</v>
      </c>
      <c r="E106" s="2" t="s">
        <v>9</v>
      </c>
      <c r="G106" s="2" t="str">
        <f t="shared" si="3"/>
        <v>Hoang Long tt luong T4 Cty Compal Lo Van Kien</v>
      </c>
      <c r="H106" s="2" t="s">
        <v>655</v>
      </c>
      <c r="J106" s="2" t="s">
        <v>9</v>
      </c>
      <c r="M106" s="2">
        <v>100</v>
      </c>
      <c r="N106" s="2" t="s">
        <v>19</v>
      </c>
      <c r="O106" s="2" t="s">
        <v>310</v>
      </c>
      <c r="P106" s="2" t="s">
        <v>311</v>
      </c>
      <c r="Q106" s="2">
        <v>1222000</v>
      </c>
      <c r="R106" s="2" t="s">
        <v>685</v>
      </c>
    </row>
    <row r="107" spans="2:18" x14ac:dyDescent="0.25">
      <c r="B107" s="2" t="str">
        <f t="shared" si="2"/>
        <v>Hoang Long tt luong Diep Xuan Sang Compal</v>
      </c>
      <c r="C107" s="2" t="s">
        <v>138</v>
      </c>
      <c r="E107" s="2" t="s">
        <v>9</v>
      </c>
      <c r="G107" s="2" t="str">
        <f t="shared" si="3"/>
        <v>Hoang Long tt luong T4 Cty Compal Nguyen Thi Ai Xuan</v>
      </c>
      <c r="H107" s="2" t="s">
        <v>656</v>
      </c>
      <c r="J107" s="2" t="s">
        <v>9</v>
      </c>
      <c r="M107" s="2">
        <v>101</v>
      </c>
      <c r="N107" s="2" t="s">
        <v>6</v>
      </c>
      <c r="O107" s="2" t="s">
        <v>600</v>
      </c>
      <c r="P107" s="2" t="s">
        <v>601</v>
      </c>
      <c r="Q107" s="2">
        <v>1900000</v>
      </c>
      <c r="R107" s="2" t="s">
        <v>686</v>
      </c>
    </row>
    <row r="108" spans="2:18" x14ac:dyDescent="0.25">
      <c r="B108" s="2" t="str">
        <f t="shared" si="2"/>
        <v>Hoang Long tt luong Lu Seo Cu Compal</v>
      </c>
      <c r="C108" s="2" t="s">
        <v>139</v>
      </c>
      <c r="E108" s="2" t="s">
        <v>9</v>
      </c>
      <c r="G108" s="2" t="str">
        <f t="shared" si="3"/>
        <v>Hoang Long tt luong T4 Cty Compal Vu Thanh Cong</v>
      </c>
      <c r="H108" s="2" t="s">
        <v>657</v>
      </c>
      <c r="J108" s="2" t="s">
        <v>9</v>
      </c>
      <c r="M108" s="2">
        <v>102</v>
      </c>
      <c r="N108" s="2" t="s">
        <v>6</v>
      </c>
      <c r="O108" s="2" t="s">
        <v>301</v>
      </c>
      <c r="P108" s="2" t="s">
        <v>302</v>
      </c>
      <c r="Q108" s="2">
        <v>1475000</v>
      </c>
      <c r="R108" s="2" t="s">
        <v>687</v>
      </c>
    </row>
    <row r="109" spans="2:18" x14ac:dyDescent="0.25">
      <c r="B109" s="2" t="str">
        <f t="shared" si="2"/>
        <v>Hoang Long tt luong Trang Minh Hau Compal</v>
      </c>
      <c r="C109" s="2" t="s">
        <v>140</v>
      </c>
      <c r="E109" s="2" t="s">
        <v>9</v>
      </c>
      <c r="G109" s="2" t="str">
        <f t="shared" si="3"/>
        <v>Hoang Long tt luong T4 Cty Compal Nguyen Tuan Manh</v>
      </c>
      <c r="H109" s="2" t="s">
        <v>658</v>
      </c>
      <c r="J109" s="2" t="s">
        <v>9</v>
      </c>
      <c r="M109" s="2">
        <v>103</v>
      </c>
      <c r="N109" s="2" t="s">
        <v>13</v>
      </c>
      <c r="O109" s="2" t="s">
        <v>602</v>
      </c>
      <c r="P109" s="2" t="s">
        <v>603</v>
      </c>
      <c r="Q109" s="2">
        <v>1080000</v>
      </c>
      <c r="R109" s="2" t="s">
        <v>688</v>
      </c>
    </row>
    <row r="110" spans="2:18" x14ac:dyDescent="0.25">
      <c r="B110" s="2" t="str">
        <f t="shared" si="2"/>
        <v>Hoang Long tt luong Tran Anh Dung Compal</v>
      </c>
      <c r="C110" s="2" t="s">
        <v>141</v>
      </c>
      <c r="E110" s="2" t="s">
        <v>9</v>
      </c>
      <c r="G110" s="2" t="str">
        <f t="shared" si="3"/>
        <v>Hoang Long tt luong T4 Cty Compal Phan Nai Sinh</v>
      </c>
      <c r="H110" s="2" t="s">
        <v>659</v>
      </c>
      <c r="J110" s="2" t="s">
        <v>9</v>
      </c>
      <c r="M110" s="2">
        <v>104</v>
      </c>
      <c r="N110" s="2" t="s">
        <v>7</v>
      </c>
      <c r="O110" s="2" t="s">
        <v>604</v>
      </c>
      <c r="P110" s="2" t="s">
        <v>605</v>
      </c>
      <c r="Q110" s="2">
        <v>3099000</v>
      </c>
      <c r="R110" s="2" t="s">
        <v>689</v>
      </c>
    </row>
    <row r="111" spans="2:18" x14ac:dyDescent="0.25">
      <c r="B111" s="2" t="str">
        <f t="shared" si="2"/>
        <v>Hoang Long tt luong Pham Van Thien Compal</v>
      </c>
      <c r="C111" s="2" t="s">
        <v>23</v>
      </c>
      <c r="E111" s="2" t="s">
        <v>9</v>
      </c>
      <c r="G111" s="2" t="str">
        <f t="shared" si="3"/>
        <v>Hoang Long tt luong T4 Cty Compal Tan Lao San</v>
      </c>
      <c r="H111" s="2" t="s">
        <v>511</v>
      </c>
      <c r="J111" s="2" t="s">
        <v>9</v>
      </c>
      <c r="M111" s="2">
        <v>105</v>
      </c>
      <c r="N111" s="2" t="s">
        <v>6</v>
      </c>
      <c r="O111" s="2" t="s">
        <v>295</v>
      </c>
      <c r="P111" s="2" t="s">
        <v>296</v>
      </c>
      <c r="Q111" s="2">
        <v>102000</v>
      </c>
      <c r="R111" s="2" t="s">
        <v>690</v>
      </c>
    </row>
    <row r="112" spans="2:18" x14ac:dyDescent="0.25">
      <c r="B112" s="2" t="str">
        <f t="shared" si="2"/>
        <v>Hoang Long tt luong Nguyen Hoai Nam Compal</v>
      </c>
      <c r="C112" s="2" t="s">
        <v>142</v>
      </c>
      <c r="E112" s="2" t="s">
        <v>9</v>
      </c>
      <c r="G112" s="2" t="str">
        <f t="shared" si="3"/>
        <v>Hoang Long tt luong T4 Cty Compal Ly Diu Hin</v>
      </c>
      <c r="H112" s="2" t="s">
        <v>484</v>
      </c>
      <c r="J112" s="2" t="s">
        <v>9</v>
      </c>
      <c r="M112" s="2">
        <v>106</v>
      </c>
      <c r="N112" s="2" t="s">
        <v>19</v>
      </c>
      <c r="O112" s="2" t="s">
        <v>362</v>
      </c>
      <c r="P112" s="2" t="s">
        <v>363</v>
      </c>
      <c r="Q112" s="2">
        <v>2080000</v>
      </c>
      <c r="R112" s="2" t="s">
        <v>691</v>
      </c>
    </row>
    <row r="113" spans="2:18" x14ac:dyDescent="0.25">
      <c r="B113" s="2" t="str">
        <f t="shared" si="2"/>
        <v>Hoang Long tt luong Dao Duy Hoang Compal</v>
      </c>
      <c r="C113" s="2" t="s">
        <v>143</v>
      </c>
      <c r="E113" s="2" t="s">
        <v>9</v>
      </c>
      <c r="G113" s="2" t="str">
        <f t="shared" si="3"/>
        <v>Hoang Long tt luong T4 Cty Compal Vu Van Nam</v>
      </c>
      <c r="H113" s="2" t="s">
        <v>660</v>
      </c>
      <c r="J113" s="2" t="s">
        <v>9</v>
      </c>
      <c r="M113" s="2">
        <v>107</v>
      </c>
      <c r="N113" s="2" t="s">
        <v>6</v>
      </c>
      <c r="O113" s="2" t="s">
        <v>580</v>
      </c>
      <c r="P113" s="2" t="s">
        <v>12</v>
      </c>
      <c r="Q113" s="2">
        <v>1304000</v>
      </c>
      <c r="R113" s="2" t="s">
        <v>692</v>
      </c>
    </row>
    <row r="114" spans="2:18" x14ac:dyDescent="0.25">
      <c r="B114" s="2" t="str">
        <f t="shared" si="2"/>
        <v>Hoang Long tt luong Nguyen Thi Hang Compal</v>
      </c>
      <c r="C114" s="2" t="s">
        <v>144</v>
      </c>
      <c r="E114" s="2" t="s">
        <v>9</v>
      </c>
      <c r="G114" s="2" t="str">
        <f t="shared" si="3"/>
        <v>Hoang Long tt luong T4 Cty Compal Nguyen Van Hieu</v>
      </c>
      <c r="H114" s="2" t="s">
        <v>661</v>
      </c>
      <c r="J114" s="2" t="s">
        <v>9</v>
      </c>
      <c r="M114" s="2">
        <v>108</v>
      </c>
      <c r="N114" s="2" t="s">
        <v>19</v>
      </c>
      <c r="O114" s="2" t="s">
        <v>362</v>
      </c>
      <c r="P114" s="2" t="s">
        <v>363</v>
      </c>
      <c r="Q114" s="2">
        <v>1080000</v>
      </c>
      <c r="R114" s="2" t="s">
        <v>693</v>
      </c>
    </row>
    <row r="115" spans="2:18" x14ac:dyDescent="0.25">
      <c r="B115" s="2" t="str">
        <f t="shared" si="2"/>
        <v>Hoang Long tt luong Hoang Thi Thanh Hoa Compal</v>
      </c>
      <c r="C115" s="2" t="s">
        <v>145</v>
      </c>
      <c r="E115" s="2" t="s">
        <v>9</v>
      </c>
      <c r="G115" s="2" t="str">
        <f t="shared" si="3"/>
        <v>Hoang Long tt luong T4 Cty Compal Tran Van Dao</v>
      </c>
      <c r="H115" s="2" t="s">
        <v>662</v>
      </c>
      <c r="J115" s="2" t="s">
        <v>9</v>
      </c>
      <c r="M115" s="2">
        <v>109</v>
      </c>
      <c r="N115" s="2" t="s">
        <v>13</v>
      </c>
      <c r="O115" s="2" t="s">
        <v>606</v>
      </c>
      <c r="P115" s="2" t="s">
        <v>607</v>
      </c>
      <c r="Q115" s="2">
        <v>102000</v>
      </c>
      <c r="R115" s="2" t="s">
        <v>694</v>
      </c>
    </row>
    <row r="116" spans="2:18" x14ac:dyDescent="0.25">
      <c r="B116" s="2" t="str">
        <f t="shared" si="2"/>
        <v>Hoang Long tt luong Hoang Van Toi Compal</v>
      </c>
      <c r="C116" s="2" t="s">
        <v>146</v>
      </c>
      <c r="E116" s="2" t="s">
        <v>9</v>
      </c>
      <c r="G116" s="2" t="str">
        <f t="shared" si="3"/>
        <v>Hoang Long tt luong T4 Cty Compal Ly Van Nguyen</v>
      </c>
      <c r="H116" s="2" t="s">
        <v>663</v>
      </c>
      <c r="J116" s="2" t="s">
        <v>9</v>
      </c>
      <c r="M116" s="2">
        <v>110</v>
      </c>
      <c r="N116" s="2" t="s">
        <v>6</v>
      </c>
      <c r="O116" s="2" t="s">
        <v>589</v>
      </c>
      <c r="P116" s="2" t="s">
        <v>356</v>
      </c>
      <c r="Q116" s="2">
        <v>143000</v>
      </c>
      <c r="R116" s="2" t="s">
        <v>695</v>
      </c>
    </row>
    <row r="117" spans="2:18" x14ac:dyDescent="0.25">
      <c r="B117" s="2" t="str">
        <f t="shared" si="2"/>
        <v>Hoang Long tt luong Chu Duc Vi Compal</v>
      </c>
      <c r="C117" s="2" t="s">
        <v>147</v>
      </c>
      <c r="E117" s="2" t="s">
        <v>9</v>
      </c>
      <c r="G117" s="2" t="str">
        <f t="shared" si="3"/>
        <v>Hoang Long tt luong T4 Cty Compal Hua Van Toi</v>
      </c>
      <c r="H117" s="2" t="s">
        <v>512</v>
      </c>
      <c r="J117" s="2" t="s">
        <v>9</v>
      </c>
      <c r="M117" s="2">
        <v>111</v>
      </c>
      <c r="N117" s="2" t="s">
        <v>13</v>
      </c>
      <c r="O117" s="2" t="s">
        <v>590</v>
      </c>
      <c r="P117" s="2" t="s">
        <v>591</v>
      </c>
      <c r="Q117" s="2">
        <v>694000</v>
      </c>
      <c r="R117" s="2" t="s">
        <v>674</v>
      </c>
    </row>
    <row r="118" spans="2:18" x14ac:dyDescent="0.25">
      <c r="B118" s="2" t="str">
        <f t="shared" si="2"/>
        <v>Hoang Long tt luong Nguyen Thi Mai Compal</v>
      </c>
      <c r="C118" s="2" t="s">
        <v>148</v>
      </c>
      <c r="E118" s="2" t="s">
        <v>9</v>
      </c>
      <c r="G118" s="2" t="str">
        <f t="shared" si="3"/>
        <v>Hoang Long tt luong T4 Cty Compal Hoang Xuan Phuc</v>
      </c>
      <c r="H118" s="2" t="s">
        <v>664</v>
      </c>
      <c r="J118" s="2" t="s">
        <v>9</v>
      </c>
      <c r="M118" s="2">
        <v>112</v>
      </c>
      <c r="N118" s="2" t="s">
        <v>6</v>
      </c>
      <c r="O118" s="2" t="s">
        <v>11</v>
      </c>
      <c r="P118" s="2" t="s">
        <v>12</v>
      </c>
      <c r="Q118" s="2">
        <v>1301000</v>
      </c>
      <c r="R118" s="2" t="s">
        <v>696</v>
      </c>
    </row>
    <row r="119" spans="2:18" x14ac:dyDescent="0.25">
      <c r="B119" s="2" t="str">
        <f t="shared" si="2"/>
        <v>Hoang Long tt luong Tran Thi Hong Tien Compal</v>
      </c>
      <c r="C119" s="2" t="s">
        <v>149</v>
      </c>
      <c r="E119" s="2" t="s">
        <v>9</v>
      </c>
      <c r="G119" s="2" t="str">
        <f t="shared" si="3"/>
        <v>Hoang Long tt luong T4 Cty Compal Ly San To</v>
      </c>
      <c r="H119" s="2" t="s">
        <v>520</v>
      </c>
      <c r="J119" s="2" t="s">
        <v>9</v>
      </c>
      <c r="M119" s="2">
        <v>113</v>
      </c>
      <c r="N119" s="2" t="s">
        <v>6</v>
      </c>
      <c r="O119" s="2" t="s">
        <v>295</v>
      </c>
      <c r="P119" s="2" t="s">
        <v>296</v>
      </c>
      <c r="Q119" s="2">
        <v>80000</v>
      </c>
      <c r="R119" s="2" t="s">
        <v>686</v>
      </c>
    </row>
    <row r="120" spans="2:18" x14ac:dyDescent="0.25">
      <c r="B120" s="2" t="str">
        <f t="shared" si="2"/>
        <v>Hoang Long tt luong Nguyen Thi Ninh Compal</v>
      </c>
      <c r="C120" s="2" t="s">
        <v>150</v>
      </c>
      <c r="E120" s="2" t="s">
        <v>9</v>
      </c>
      <c r="G120" s="2" t="str">
        <f t="shared" si="3"/>
        <v>Hoang Long tt luong T4 Cty Compal Vang Van Thien</v>
      </c>
      <c r="H120" s="2" t="s">
        <v>665</v>
      </c>
      <c r="J120" s="2" t="s">
        <v>9</v>
      </c>
      <c r="M120" s="2">
        <v>114</v>
      </c>
      <c r="N120" s="2" t="s">
        <v>6</v>
      </c>
      <c r="O120" s="2" t="s">
        <v>295</v>
      </c>
      <c r="P120" s="2" t="s">
        <v>296</v>
      </c>
      <c r="Q120" s="2">
        <v>200000</v>
      </c>
      <c r="R120" s="2" t="s">
        <v>697</v>
      </c>
    </row>
    <row r="121" spans="2:18" x14ac:dyDescent="0.25">
      <c r="B121" s="2" t="str">
        <f t="shared" si="2"/>
        <v>Hoang Long tt luong Truong Thi Ngan Compal</v>
      </c>
      <c r="C121" s="2" t="s">
        <v>151</v>
      </c>
      <c r="E121" s="2" t="s">
        <v>9</v>
      </c>
      <c r="G121" s="2" t="str">
        <f t="shared" si="3"/>
        <v>Hoang Long tt luong T4 Cty Compal Giang A Phai</v>
      </c>
      <c r="H121" s="2" t="s">
        <v>536</v>
      </c>
      <c r="J121" s="2" t="s">
        <v>9</v>
      </c>
      <c r="M121" s="2">
        <v>115</v>
      </c>
      <c r="N121" s="2" t="s">
        <v>6</v>
      </c>
      <c r="O121" s="2" t="s">
        <v>295</v>
      </c>
      <c r="P121" s="2" t="s">
        <v>296</v>
      </c>
      <c r="Q121" s="2">
        <v>178000</v>
      </c>
      <c r="R121" s="2" t="s">
        <v>698</v>
      </c>
    </row>
    <row r="122" spans="2:18" x14ac:dyDescent="0.25">
      <c r="B122" s="2" t="str">
        <f t="shared" si="2"/>
        <v>Hoang Long tt luong Nguyen Hoang Anh Compal</v>
      </c>
      <c r="C122" s="2" t="s">
        <v>152</v>
      </c>
      <c r="E122" s="2" t="s">
        <v>9</v>
      </c>
      <c r="G122" s="2" t="str">
        <f t="shared" si="3"/>
        <v>Hoang Long tt luong T4 Cty Compal Ngo Thi Mai</v>
      </c>
      <c r="H122" s="2" t="s">
        <v>666</v>
      </c>
      <c r="J122" s="2" t="s">
        <v>9</v>
      </c>
      <c r="M122" s="2">
        <v>116</v>
      </c>
      <c r="N122" s="2" t="s">
        <v>6</v>
      </c>
      <c r="O122" s="2" t="s">
        <v>589</v>
      </c>
      <c r="P122" s="2" t="s">
        <v>356</v>
      </c>
      <c r="Q122" s="2">
        <v>124000</v>
      </c>
      <c r="R122" s="2" t="s">
        <v>699</v>
      </c>
    </row>
    <row r="123" spans="2:18" x14ac:dyDescent="0.25">
      <c r="B123" s="2" t="str">
        <f t="shared" si="2"/>
        <v>Hoang Long tt luong Le Thi Huong Mai Compal</v>
      </c>
      <c r="C123" s="2" t="s">
        <v>20</v>
      </c>
      <c r="E123" s="2" t="s">
        <v>9</v>
      </c>
      <c r="G123" s="2" t="str">
        <f t="shared" si="3"/>
        <v>Hoang Long tt luong T4 Cty Compal Au Thi Ba</v>
      </c>
      <c r="H123" s="2" t="s">
        <v>667</v>
      </c>
      <c r="J123" s="2" t="s">
        <v>9</v>
      </c>
      <c r="M123" s="2">
        <v>117</v>
      </c>
      <c r="N123" s="2" t="s">
        <v>6</v>
      </c>
      <c r="O123" s="2" t="s">
        <v>589</v>
      </c>
      <c r="P123" s="2" t="s">
        <v>356</v>
      </c>
      <c r="Q123" s="2">
        <v>124000</v>
      </c>
      <c r="R123" s="2" t="s">
        <v>700</v>
      </c>
    </row>
    <row r="124" spans="2:18" x14ac:dyDescent="0.25">
      <c r="B124" s="2" t="str">
        <f t="shared" si="2"/>
        <v>Hoang Long tt luong Ha Thi Loan Compal</v>
      </c>
      <c r="C124" s="2" t="s">
        <v>153</v>
      </c>
      <c r="E124" s="2" t="s">
        <v>9</v>
      </c>
      <c r="G124" s="2" t="str">
        <f t="shared" si="3"/>
        <v>Hoang Long tt luong T4 Cty Compal Pham Dinh Phuc</v>
      </c>
      <c r="H124" s="2" t="s">
        <v>543</v>
      </c>
      <c r="J124" s="2" t="s">
        <v>9</v>
      </c>
      <c r="M124" s="2">
        <v>118</v>
      </c>
      <c r="N124" s="2" t="s">
        <v>6</v>
      </c>
      <c r="O124" s="2" t="s">
        <v>608</v>
      </c>
      <c r="P124" s="2" t="s">
        <v>609</v>
      </c>
      <c r="Q124" s="2">
        <v>102000</v>
      </c>
      <c r="R124" s="2" t="s">
        <v>701</v>
      </c>
    </row>
    <row r="125" spans="2:18" x14ac:dyDescent="0.25">
      <c r="B125" s="2" t="str">
        <f t="shared" si="2"/>
        <v>Hoang Long tt luong Pham Thi Giang Compal</v>
      </c>
      <c r="C125" s="2" t="s">
        <v>154</v>
      </c>
      <c r="E125" s="2" t="s">
        <v>9</v>
      </c>
      <c r="G125" s="2" t="str">
        <f t="shared" si="3"/>
        <v>Hoang Long tt luong T4 Cty Compal Phan Ngoc Tu</v>
      </c>
      <c r="H125" s="2" t="s">
        <v>668</v>
      </c>
      <c r="J125" s="2" t="s">
        <v>9</v>
      </c>
      <c r="M125" s="2">
        <v>119</v>
      </c>
      <c r="N125" s="2" t="s">
        <v>19</v>
      </c>
      <c r="O125" s="2" t="s">
        <v>362</v>
      </c>
      <c r="P125" s="2" t="s">
        <v>363</v>
      </c>
      <c r="Q125" s="2">
        <v>1354000</v>
      </c>
      <c r="R125" s="2" t="s">
        <v>702</v>
      </c>
    </row>
    <row r="126" spans="2:18" x14ac:dyDescent="0.25">
      <c r="B126" s="2" t="str">
        <f t="shared" si="2"/>
        <v>Hoang Long tt luong Hoang Van Nguyen Compal</v>
      </c>
      <c r="C126" s="2" t="s">
        <v>155</v>
      </c>
      <c r="E126" s="2" t="s">
        <v>9</v>
      </c>
      <c r="G126" s="2" t="str">
        <f t="shared" si="3"/>
        <v>Hoang Long tt luong T4 Cty Compal Nguyen Van Hieu</v>
      </c>
      <c r="H126" s="2" t="s">
        <v>661</v>
      </c>
      <c r="J126" s="2" t="s">
        <v>9</v>
      </c>
    </row>
    <row r="127" spans="2:18" x14ac:dyDescent="0.25">
      <c r="B127" s="2" t="str">
        <f t="shared" si="2"/>
        <v>Hoang Long tt luong Le Doan Ngoc Bich Compal</v>
      </c>
      <c r="C127" s="2" t="s">
        <v>156</v>
      </c>
      <c r="E127" s="2" t="s">
        <v>9</v>
      </c>
      <c r="G127" s="2" t="str">
        <f t="shared" si="3"/>
        <v>Hoang Long tt luong T4 Cty  Hoang Van Tinh</v>
      </c>
      <c r="H127" s="2" t="s">
        <v>669</v>
      </c>
    </row>
    <row r="128" spans="2:18" x14ac:dyDescent="0.25">
      <c r="B128" s="2" t="str">
        <f t="shared" si="2"/>
        <v>Hoang Long tt luong Ha Thi Phuong Compal</v>
      </c>
      <c r="C128" s="2" t="s">
        <v>157</v>
      </c>
      <c r="E128" s="2" t="s">
        <v>9</v>
      </c>
      <c r="G128" s="2" t="str">
        <f t="shared" si="3"/>
        <v>Hoang Long tt luong T4 Cty  Nong Quoc Khanh</v>
      </c>
      <c r="H128" s="2" t="s">
        <v>670</v>
      </c>
    </row>
    <row r="129" spans="2:8" x14ac:dyDescent="0.25">
      <c r="B129" s="2" t="str">
        <f t="shared" si="2"/>
        <v>Hoang Long tt luong  Compal</v>
      </c>
      <c r="E129" s="2" t="s">
        <v>9</v>
      </c>
      <c r="G129" s="2" t="str">
        <f t="shared" si="3"/>
        <v>Hoang Long tt luong T4 Cty  Tran Thi Ha</v>
      </c>
      <c r="H129" s="2" t="s">
        <v>671</v>
      </c>
    </row>
    <row r="130" spans="2:8" x14ac:dyDescent="0.25">
      <c r="B130" s="2" t="str">
        <f t="shared" si="2"/>
        <v>Hoang Long tt luong  Compal</v>
      </c>
      <c r="E130" s="2" t="s">
        <v>9</v>
      </c>
      <c r="G130" s="2" t="str">
        <f t="shared" si="3"/>
        <v>Hoang Long tt luong T4 Cty  Nguyen Thi Luyen</v>
      </c>
      <c r="H130" s="2" t="s">
        <v>672</v>
      </c>
    </row>
    <row r="131" spans="2:8" x14ac:dyDescent="0.25">
      <c r="B131" s="2" t="str">
        <f t="shared" ref="B131:B136" si="4">"Hoang Long tt luong "&amp;C131 &amp;" "&amp;E131</f>
        <v>Hoang Long tt luong  Compal</v>
      </c>
      <c r="E131" s="2" t="s">
        <v>9</v>
      </c>
      <c r="G131" s="2" t="str">
        <f t="shared" ref="G131:G132" si="5">"Hoang Long tt luong T4 Cty "&amp;J131&amp;" "&amp;H131</f>
        <v>Hoang Long tt luong T4 Cty  Nguyen Thi Thao</v>
      </c>
      <c r="H131" s="2" t="s">
        <v>426</v>
      </c>
    </row>
    <row r="132" spans="2:8" x14ac:dyDescent="0.25">
      <c r="B132" s="2" t="str">
        <f t="shared" si="4"/>
        <v>Hoang Long tt luong  Compal</v>
      </c>
      <c r="E132" s="2" t="s">
        <v>9</v>
      </c>
      <c r="G132" s="2" t="str">
        <f t="shared" si="5"/>
        <v>Hoang Long tt luong T4 Cty  Lu Chien Thang</v>
      </c>
      <c r="H132" s="2" t="s">
        <v>673</v>
      </c>
    </row>
    <row r="133" spans="2:8" x14ac:dyDescent="0.25">
      <c r="B133" s="2" t="str">
        <f t="shared" si="4"/>
        <v>Hoang Long tt luong  Compal</v>
      </c>
      <c r="E133" s="2" t="s">
        <v>9</v>
      </c>
    </row>
    <row r="134" spans="2:8" x14ac:dyDescent="0.25">
      <c r="B134" s="2" t="str">
        <f t="shared" si="4"/>
        <v>Hoang Long tt luong  Compal</v>
      </c>
      <c r="E134" s="2" t="s">
        <v>9</v>
      </c>
    </row>
    <row r="135" spans="2:8" x14ac:dyDescent="0.25">
      <c r="B135" s="2" t="str">
        <f t="shared" si="4"/>
        <v>Hoang Long tt luong  Compal</v>
      </c>
      <c r="E135" s="2" t="s">
        <v>9</v>
      </c>
    </row>
    <row r="136" spans="2:8" x14ac:dyDescent="0.25">
      <c r="B136" s="2" t="str">
        <f t="shared" si="4"/>
        <v>Hoang Long tt luong  Compal</v>
      </c>
      <c r="E136" s="2" t="s">
        <v>9</v>
      </c>
    </row>
  </sheetData>
  <conditionalFormatting sqref="B2:B136">
    <cfRule type="expression" dxfId="4" priority="2">
      <formula>LEN($B2)&gt;100</formula>
    </cfRule>
  </conditionalFormatting>
  <conditionalFormatting sqref="G2:G132">
    <cfRule type="expression" dxfId="3" priority="1">
      <formula>LEN($B2)&gt;100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3:U83"/>
  <sheetViews>
    <sheetView workbookViewId="0">
      <selection activeCell="C17" sqref="C17"/>
    </sheetView>
  </sheetViews>
  <sheetFormatPr defaultColWidth="9.140625" defaultRowHeight="15.75" x14ac:dyDescent="0.25"/>
  <cols>
    <col min="1" max="1" width="13.140625" style="2" customWidth="1"/>
    <col min="2" max="2" width="24.42578125" style="2" customWidth="1"/>
    <col min="3" max="3" width="13" style="2" bestFit="1" customWidth="1"/>
    <col min="4" max="4" width="12.42578125" style="2" bestFit="1" customWidth="1"/>
    <col min="5" max="5" width="8.85546875" style="2" customWidth="1"/>
    <col min="6" max="6" width="42.7109375" style="2" bestFit="1" customWidth="1"/>
    <col min="7" max="7" width="20.140625" style="2" bestFit="1" customWidth="1"/>
    <col min="8" max="8" width="14.85546875" style="2" bestFit="1" customWidth="1"/>
    <col min="9" max="9" width="13.5703125" style="2" bestFit="1" customWidth="1"/>
    <col min="10" max="12" width="0" style="2" hidden="1" customWidth="1"/>
    <col min="13" max="13" width="9.140625" style="2"/>
    <col min="14" max="14" width="15.5703125" style="2" bestFit="1" customWidth="1"/>
    <col min="15" max="15" width="7.85546875" style="2" bestFit="1" customWidth="1"/>
    <col min="16" max="16" width="17.140625" style="2" bestFit="1" customWidth="1"/>
    <col min="17" max="17" width="24.42578125" style="2" bestFit="1" customWidth="1"/>
    <col min="18" max="16384" width="9.140625" style="2"/>
  </cols>
  <sheetData>
    <row r="3" spans="2:18" x14ac:dyDescent="0.25">
      <c r="N3" s="2" t="s">
        <v>158</v>
      </c>
      <c r="O3" s="2" t="s">
        <v>159</v>
      </c>
      <c r="P3" s="2" t="s">
        <v>160</v>
      </c>
      <c r="Q3" s="2" t="s">
        <v>161</v>
      </c>
    </row>
    <row r="4" spans="2:18" x14ac:dyDescent="0.25">
      <c r="C4" s="26" t="s">
        <v>748</v>
      </c>
      <c r="H4" s="2" t="s">
        <v>18</v>
      </c>
      <c r="N4" s="2" t="s">
        <v>162</v>
      </c>
      <c r="O4" s="3" t="s">
        <v>163</v>
      </c>
      <c r="P4" s="3" t="s">
        <v>164</v>
      </c>
      <c r="Q4" s="2" t="s">
        <v>165</v>
      </c>
      <c r="R4" s="2" t="s">
        <v>460</v>
      </c>
    </row>
    <row r="5" spans="2:18" x14ac:dyDescent="0.25">
      <c r="B5" s="37" t="s">
        <v>747</v>
      </c>
      <c r="C5" s="38">
        <v>425238504.37179488</v>
      </c>
      <c r="F5" s="2" t="str">
        <f t="shared" ref="F5:F64" si="0">"Hoang Long tt ung NLD "&amp;G5</f>
        <v>Hoang Long tt ung NLD Phan Van Xuan</v>
      </c>
      <c r="G5" s="2" t="s">
        <v>581</v>
      </c>
      <c r="N5" s="2" t="s">
        <v>166</v>
      </c>
      <c r="O5" s="3" t="s">
        <v>19</v>
      </c>
      <c r="P5" s="3" t="s">
        <v>167</v>
      </c>
      <c r="Q5" s="2" t="s">
        <v>168</v>
      </c>
      <c r="R5" s="2" t="s">
        <v>461</v>
      </c>
    </row>
    <row r="6" spans="2:18" x14ac:dyDescent="0.25">
      <c r="B6" s="37" t="s">
        <v>446</v>
      </c>
      <c r="C6" s="38">
        <v>141489855.76923078</v>
      </c>
      <c r="F6" s="2" t="str">
        <f t="shared" si="0"/>
        <v>Hoang Long tt ung NLD Giang Van Tuan</v>
      </c>
      <c r="G6" s="2" t="s">
        <v>582</v>
      </c>
      <c r="N6" s="2" t="s">
        <v>174</v>
      </c>
      <c r="O6" s="3" t="s">
        <v>19</v>
      </c>
      <c r="P6" s="3" t="s">
        <v>175</v>
      </c>
      <c r="Q6" s="2" t="s">
        <v>176</v>
      </c>
      <c r="R6" s="2" t="s">
        <v>463</v>
      </c>
    </row>
    <row r="7" spans="2:18" x14ac:dyDescent="0.25">
      <c r="B7" s="37" t="s">
        <v>22</v>
      </c>
      <c r="C7" s="38">
        <v>62041452.45985809</v>
      </c>
      <c r="F7" s="2" t="str">
        <f t="shared" ref="F7" si="1">"Hoang Long tt ung NLD "&amp;G7</f>
        <v>Hoang Long tt ung NLD Giang A Linh</v>
      </c>
      <c r="G7" s="2" t="s">
        <v>583</v>
      </c>
      <c r="N7" s="2" t="s">
        <v>177</v>
      </c>
      <c r="O7" s="3" t="s">
        <v>13</v>
      </c>
      <c r="P7" s="3" t="s">
        <v>178</v>
      </c>
      <c r="Q7" s="2" t="s">
        <v>179</v>
      </c>
      <c r="R7" s="2" t="s">
        <v>464</v>
      </c>
    </row>
    <row r="8" spans="2:18" ht="15.75" customHeight="1" x14ac:dyDescent="0.25">
      <c r="B8" s="35" t="s">
        <v>749</v>
      </c>
      <c r="C8" s="36">
        <f>SUM(C5:C7)</f>
        <v>628769812.60088372</v>
      </c>
      <c r="F8" s="2" t="str">
        <f t="shared" si="0"/>
        <v>Hoang Long tt ung NLD Khong Duc Vinh</v>
      </c>
      <c r="G8" s="2" t="s">
        <v>584</v>
      </c>
      <c r="N8" s="2" t="s">
        <v>180</v>
      </c>
      <c r="O8" s="3" t="s">
        <v>19</v>
      </c>
      <c r="P8" s="3" t="s">
        <v>181</v>
      </c>
      <c r="Q8" s="2" t="s">
        <v>182</v>
      </c>
      <c r="R8" s="2" t="s">
        <v>465</v>
      </c>
    </row>
    <row r="9" spans="2:18" ht="15.75" customHeight="1" x14ac:dyDescent="0.25">
      <c r="B9" s="33" t="s">
        <v>479</v>
      </c>
      <c r="C9" s="34">
        <v>300000000</v>
      </c>
      <c r="F9" s="2" t="str">
        <f>"Hoang Long tt ung NLD "&amp;G9</f>
        <v>Hoang Long tt ung NLD Dang Thi Gay</v>
      </c>
      <c r="G9" s="2" t="s">
        <v>585</v>
      </c>
      <c r="N9" s="2" t="s">
        <v>169</v>
      </c>
      <c r="O9" s="3" t="s">
        <v>13</v>
      </c>
      <c r="P9" s="3" t="s">
        <v>170</v>
      </c>
      <c r="Q9" s="2" t="s">
        <v>171</v>
      </c>
      <c r="R9" s="2" t="s">
        <v>21</v>
      </c>
    </row>
    <row r="10" spans="2:18" ht="15.75" hidden="1" customHeight="1" x14ac:dyDescent="0.25">
      <c r="B10" s="10"/>
      <c r="C10" s="9"/>
      <c r="F10" s="2" t="str">
        <f>"Hoang Long tt ung NLD "&amp;G10</f>
        <v>Hoang Long tt ung NLD Bui Duc Hieu</v>
      </c>
      <c r="G10" s="2" t="s">
        <v>586</v>
      </c>
      <c r="N10" s="2" t="s">
        <v>172</v>
      </c>
      <c r="O10" s="3" t="s">
        <v>6</v>
      </c>
      <c r="P10" s="3" t="s">
        <v>578</v>
      </c>
      <c r="Q10" s="2" t="s">
        <v>579</v>
      </c>
      <c r="R10" s="2" t="s">
        <v>462</v>
      </c>
    </row>
    <row r="11" spans="2:18" ht="15.75" hidden="1" customHeight="1" x14ac:dyDescent="0.25">
      <c r="B11" s="27"/>
      <c r="C11" s="28"/>
      <c r="F11" s="2" t="str">
        <f t="shared" si="0"/>
        <v>Hoang Long tt ung NLD Nung Thi Den</v>
      </c>
      <c r="G11" s="2" t="s">
        <v>587</v>
      </c>
      <c r="N11" s="2" t="s">
        <v>183</v>
      </c>
      <c r="O11" s="3" t="s">
        <v>14</v>
      </c>
      <c r="P11" s="3" t="s">
        <v>184</v>
      </c>
      <c r="Q11" s="2" t="s">
        <v>185</v>
      </c>
      <c r="R11" s="2" t="s">
        <v>466</v>
      </c>
    </row>
    <row r="12" spans="2:18" ht="15.75" hidden="1" customHeight="1" x14ac:dyDescent="0.25">
      <c r="B12" s="10"/>
      <c r="C12" s="9"/>
      <c r="F12" s="2" t="str">
        <f t="shared" si="0"/>
        <v>Hoang Long tt ung NLD Ha Van Quynh</v>
      </c>
      <c r="G12" s="2" t="s">
        <v>588</v>
      </c>
      <c r="N12" s="2" t="s">
        <v>186</v>
      </c>
      <c r="O12" s="3" t="s">
        <v>6</v>
      </c>
      <c r="P12" s="3" t="s">
        <v>187</v>
      </c>
      <c r="Q12" s="2" t="s">
        <v>188</v>
      </c>
      <c r="R12" s="2" t="s">
        <v>467</v>
      </c>
    </row>
    <row r="13" spans="2:18" ht="15.75" hidden="1" customHeight="1" x14ac:dyDescent="0.25">
      <c r="B13" s="10"/>
      <c r="C13" s="9"/>
      <c r="F13" s="2" t="str">
        <f t="shared" si="0"/>
        <v>Hoang Long tt ung NLD Do Van Mai</v>
      </c>
      <c r="G13" s="2" t="s">
        <v>538</v>
      </c>
      <c r="N13" s="2" t="s">
        <v>189</v>
      </c>
      <c r="O13" s="3" t="s">
        <v>19</v>
      </c>
      <c r="P13" s="3" t="s">
        <v>190</v>
      </c>
      <c r="Q13" s="2" t="s">
        <v>191</v>
      </c>
      <c r="R13" s="2" t="s">
        <v>468</v>
      </c>
    </row>
    <row r="14" spans="2:18" ht="15.75" hidden="1" customHeight="1" x14ac:dyDescent="0.25">
      <c r="B14" s="10"/>
      <c r="C14" s="9"/>
      <c r="F14" s="2" t="str">
        <f t="shared" si="0"/>
        <v>Hoang Long tt ung NLD Do Huu Duc</v>
      </c>
      <c r="G14" s="2" t="s">
        <v>558</v>
      </c>
      <c r="N14" s="2" t="s">
        <v>192</v>
      </c>
      <c r="O14" s="3" t="s">
        <v>193</v>
      </c>
      <c r="P14" s="3" t="s">
        <v>194</v>
      </c>
      <c r="Q14" s="2" t="s">
        <v>195</v>
      </c>
      <c r="R14" s="2" t="s">
        <v>73</v>
      </c>
    </row>
    <row r="15" spans="2:18" ht="15.75" hidden="1" customHeight="1" x14ac:dyDescent="0.25">
      <c r="B15" s="10"/>
      <c r="C15" s="9"/>
      <c r="F15" s="2" t="str">
        <f t="shared" si="0"/>
        <v>Hoang Long tt ung NLD Nguyen The Quyen</v>
      </c>
      <c r="G15" s="2" t="s">
        <v>559</v>
      </c>
      <c r="N15" s="2" t="s">
        <v>196</v>
      </c>
      <c r="O15" s="3" t="s">
        <v>6</v>
      </c>
      <c r="P15" s="3" t="s">
        <v>197</v>
      </c>
      <c r="Q15" s="2" t="s">
        <v>198</v>
      </c>
      <c r="R15" s="2" t="s">
        <v>148</v>
      </c>
    </row>
    <row r="16" spans="2:18" x14ac:dyDescent="0.25">
      <c r="B16" s="11" t="s">
        <v>459</v>
      </c>
      <c r="C16" s="12">
        <f>C8-C9</f>
        <v>328769812.60088372</v>
      </c>
      <c r="F16" s="2" t="str">
        <f t="shared" si="0"/>
        <v>Hoang Long tt ung NLD Hua Van Toi</v>
      </c>
      <c r="G16" s="2" t="s">
        <v>512</v>
      </c>
      <c r="N16" s="2" t="s">
        <v>200</v>
      </c>
      <c r="O16" s="3" t="s">
        <v>201</v>
      </c>
      <c r="P16" s="3" t="s">
        <v>202</v>
      </c>
      <c r="Q16" s="2" t="s">
        <v>203</v>
      </c>
      <c r="R16" s="2" t="s">
        <v>469</v>
      </c>
    </row>
    <row r="17" spans="2:18" x14ac:dyDescent="0.25">
      <c r="F17" s="2" t="str">
        <f t="shared" si="0"/>
        <v>Hoang Long tt ung NLD Do Van Mai</v>
      </c>
      <c r="G17" s="2" t="s">
        <v>538</v>
      </c>
      <c r="N17" s="2" t="s">
        <v>204</v>
      </c>
      <c r="O17" s="3" t="s">
        <v>205</v>
      </c>
      <c r="P17" s="3" t="s">
        <v>206</v>
      </c>
      <c r="Q17" s="2" t="s">
        <v>207</v>
      </c>
      <c r="R17" s="2" t="s">
        <v>470</v>
      </c>
    </row>
    <row r="18" spans="2:18" x14ac:dyDescent="0.25">
      <c r="F18" s="2" t="str">
        <f t="shared" si="0"/>
        <v>Hoang Long tt ung NLD Chu Duc Viet</v>
      </c>
      <c r="G18" s="2" t="s">
        <v>560</v>
      </c>
      <c r="N18" s="2" t="s">
        <v>208</v>
      </c>
      <c r="O18" s="3" t="s">
        <v>13</v>
      </c>
      <c r="P18" s="3" t="s">
        <v>209</v>
      </c>
      <c r="Q18" s="2" t="s">
        <v>210</v>
      </c>
      <c r="R18" s="2" t="s">
        <v>471</v>
      </c>
    </row>
    <row r="19" spans="2:18" x14ac:dyDescent="0.25">
      <c r="B19" s="10" t="s">
        <v>480</v>
      </c>
      <c r="C19" s="9">
        <v>9671818.1818181816</v>
      </c>
      <c r="F19" s="2" t="str">
        <f t="shared" si="0"/>
        <v>Hoang Long tt ung NLD Phung Anh Vu</v>
      </c>
      <c r="G19" s="2" t="s">
        <v>561</v>
      </c>
      <c r="N19" s="2" t="s">
        <v>211</v>
      </c>
      <c r="O19" s="3" t="s">
        <v>6</v>
      </c>
      <c r="P19" s="3" t="s">
        <v>212</v>
      </c>
      <c r="Q19" s="2" t="s">
        <v>213</v>
      </c>
      <c r="R19" s="2" t="s">
        <v>472</v>
      </c>
    </row>
    <row r="20" spans="2:18" x14ac:dyDescent="0.25">
      <c r="B20" s="10" t="s">
        <v>479</v>
      </c>
      <c r="C20" s="9">
        <v>9919545</v>
      </c>
      <c r="F20" s="2" t="str">
        <f t="shared" si="0"/>
        <v>Hoang Long tt ung NLD Dinh Hoang Phot</v>
      </c>
      <c r="G20" s="2" t="s">
        <v>562</v>
      </c>
      <c r="N20" s="2" t="s">
        <v>214</v>
      </c>
      <c r="O20" s="3" t="s">
        <v>19</v>
      </c>
      <c r="P20" s="3" t="s">
        <v>215</v>
      </c>
      <c r="Q20" s="2" t="s">
        <v>216</v>
      </c>
      <c r="R20" s="2" t="s">
        <v>473</v>
      </c>
    </row>
    <row r="21" spans="2:18" x14ac:dyDescent="0.25">
      <c r="B21" s="10" t="s">
        <v>481</v>
      </c>
      <c r="C21" s="9">
        <f>C19-C20</f>
        <v>-247726.81818181835</v>
      </c>
      <c r="F21" s="2" t="str">
        <f t="shared" si="0"/>
        <v>Hoang Long tt ung NLD Trieu Y Quong</v>
      </c>
      <c r="G21" s="2" t="s">
        <v>563</v>
      </c>
      <c r="N21" s="2" t="s">
        <v>217</v>
      </c>
      <c r="O21" s="3" t="s">
        <v>13</v>
      </c>
      <c r="P21" s="3" t="s">
        <v>218</v>
      </c>
      <c r="Q21" s="2" t="s">
        <v>219</v>
      </c>
      <c r="R21" s="2" t="s">
        <v>474</v>
      </c>
    </row>
    <row r="22" spans="2:18" x14ac:dyDescent="0.25">
      <c r="F22" s="2" t="str">
        <f t="shared" si="0"/>
        <v>Hoang Long tt ung NLD Lom Ty Anh</v>
      </c>
      <c r="G22" s="2" t="s">
        <v>564</v>
      </c>
      <c r="N22" s="2" t="s">
        <v>220</v>
      </c>
      <c r="O22" s="3" t="s">
        <v>6</v>
      </c>
      <c r="P22" s="3" t="s">
        <v>221</v>
      </c>
      <c r="Q22" s="2" t="s">
        <v>222</v>
      </c>
      <c r="R22" s="2" t="s">
        <v>475</v>
      </c>
    </row>
    <row r="23" spans="2:18" x14ac:dyDescent="0.25">
      <c r="F23" s="2" t="str">
        <f t="shared" si="0"/>
        <v>Hoang Long tt ung NLD Vang Ong Lo</v>
      </c>
      <c r="G23" s="2" t="s">
        <v>127</v>
      </c>
      <c r="N23" s="2" t="s">
        <v>223</v>
      </c>
      <c r="O23" s="3" t="s">
        <v>19</v>
      </c>
      <c r="P23" s="3" t="s">
        <v>224</v>
      </c>
      <c r="Q23" s="2" t="s">
        <v>225</v>
      </c>
      <c r="R23" s="2" t="s">
        <v>476</v>
      </c>
    </row>
    <row r="24" spans="2:18" x14ac:dyDescent="0.25">
      <c r="F24" s="2" t="str">
        <f t="shared" si="0"/>
        <v>Hoang Long tt ung NLD Lu Xuon Thanh</v>
      </c>
      <c r="G24" s="2" t="s">
        <v>565</v>
      </c>
      <c r="N24" s="2" t="s">
        <v>226</v>
      </c>
      <c r="O24" s="3" t="s">
        <v>13</v>
      </c>
      <c r="P24" s="3" t="s">
        <v>227</v>
      </c>
      <c r="Q24" s="2" t="s">
        <v>228</v>
      </c>
      <c r="R24" s="2" t="s">
        <v>137</v>
      </c>
    </row>
    <row r="25" spans="2:18" x14ac:dyDescent="0.25">
      <c r="F25" s="2" t="str">
        <f t="shared" si="0"/>
        <v>Hoang Long tt ung NLD Nung Van Minh</v>
      </c>
      <c r="G25" s="2" t="s">
        <v>566</v>
      </c>
      <c r="N25" s="2" t="s">
        <v>229</v>
      </c>
      <c r="O25" s="3" t="s">
        <v>201</v>
      </c>
      <c r="P25" s="3" t="s">
        <v>230</v>
      </c>
      <c r="Q25" s="2" t="s">
        <v>231</v>
      </c>
      <c r="R25" s="2" t="s">
        <v>477</v>
      </c>
    </row>
    <row r="26" spans="2:18" x14ac:dyDescent="0.25">
      <c r="F26" s="2" t="str">
        <f t="shared" si="0"/>
        <v>Hoang Long tt ung NLD Lo Ngoc Ninh</v>
      </c>
      <c r="G26" s="2" t="s">
        <v>567</v>
      </c>
      <c r="N26" s="2" t="s">
        <v>232</v>
      </c>
      <c r="O26" s="3" t="s">
        <v>19</v>
      </c>
      <c r="P26" s="3" t="s">
        <v>233</v>
      </c>
      <c r="Q26" s="2" t="s">
        <v>234</v>
      </c>
      <c r="R26" s="2" t="s">
        <v>114</v>
      </c>
    </row>
    <row r="27" spans="2:18" x14ac:dyDescent="0.25">
      <c r="F27" s="2" t="str">
        <f t="shared" si="0"/>
        <v>Hoang Long tt ung NLD Tran Quoc Viet</v>
      </c>
      <c r="G27" s="2" t="s">
        <v>568</v>
      </c>
      <c r="N27" s="2" t="s">
        <v>235</v>
      </c>
      <c r="O27" s="3" t="s">
        <v>19</v>
      </c>
      <c r="P27" s="3" t="s">
        <v>236</v>
      </c>
      <c r="Q27" s="2" t="s">
        <v>237</v>
      </c>
      <c r="R27" s="2" t="s">
        <v>136</v>
      </c>
    </row>
    <row r="28" spans="2:18" x14ac:dyDescent="0.25">
      <c r="F28" s="2" t="str">
        <f t="shared" si="0"/>
        <v>Hoang Long tt ung NLD Nguyen Van Thuan</v>
      </c>
      <c r="G28" s="2" t="s">
        <v>569</v>
      </c>
      <c r="N28" s="2" t="s">
        <v>238</v>
      </c>
      <c r="O28" s="3" t="s">
        <v>19</v>
      </c>
      <c r="P28" s="3" t="s">
        <v>239</v>
      </c>
      <c r="Q28" s="2" t="s">
        <v>240</v>
      </c>
      <c r="R28" s="2" t="s">
        <v>478</v>
      </c>
    </row>
    <row r="29" spans="2:18" x14ac:dyDescent="0.25">
      <c r="F29" s="2" t="str">
        <f t="shared" si="0"/>
        <v>Hoang Long tt ung NLD Ly Van Thu</v>
      </c>
      <c r="G29" s="2" t="s">
        <v>570</v>
      </c>
      <c r="N29" s="2" t="s">
        <v>241</v>
      </c>
      <c r="O29" s="3" t="s">
        <v>19</v>
      </c>
      <c r="P29" s="3" t="s">
        <v>242</v>
      </c>
      <c r="Q29" s="2" t="s">
        <v>243</v>
      </c>
      <c r="R29" s="2" t="s">
        <v>92</v>
      </c>
    </row>
    <row r="30" spans="2:18" x14ac:dyDescent="0.25">
      <c r="F30" s="2" t="str">
        <f t="shared" si="0"/>
        <v>Hoang Long tt ung NLD Luong Thi Linh</v>
      </c>
      <c r="G30" s="2" t="s">
        <v>571</v>
      </c>
      <c r="N30" s="2" t="s">
        <v>244</v>
      </c>
      <c r="O30" s="3" t="s">
        <v>6</v>
      </c>
      <c r="P30" s="3" t="s">
        <v>245</v>
      </c>
      <c r="Q30" s="2" t="s">
        <v>246</v>
      </c>
    </row>
    <row r="31" spans="2:18" x14ac:dyDescent="0.25">
      <c r="F31" s="2" t="str">
        <f t="shared" si="0"/>
        <v>Hoang Long tt ung NLD Doan Thi Hai Yen</v>
      </c>
      <c r="G31" s="2" t="s">
        <v>572</v>
      </c>
      <c r="N31" s="2" t="s">
        <v>247</v>
      </c>
      <c r="O31" s="3" t="s">
        <v>205</v>
      </c>
      <c r="P31" s="3" t="s">
        <v>248</v>
      </c>
      <c r="Q31" s="2" t="s">
        <v>249</v>
      </c>
    </row>
    <row r="32" spans="2:18" x14ac:dyDescent="0.25">
      <c r="F32" s="2" t="str">
        <f t="shared" si="0"/>
        <v>Hoang Long tt ung NLD Dao Thi Thanh Hai</v>
      </c>
      <c r="G32" s="2" t="s">
        <v>573</v>
      </c>
      <c r="N32" s="2" t="s">
        <v>250</v>
      </c>
      <c r="O32" s="3" t="s">
        <v>6</v>
      </c>
      <c r="P32" s="3" t="s">
        <v>251</v>
      </c>
      <c r="Q32" s="2" t="s">
        <v>252</v>
      </c>
    </row>
    <row r="33" spans="1:17" x14ac:dyDescent="0.25">
      <c r="A33" s="20" t="s">
        <v>503</v>
      </c>
      <c r="B33" s="20" t="s">
        <v>504</v>
      </c>
      <c r="C33" s="20" t="s">
        <v>505</v>
      </c>
      <c r="D33" s="21" t="s">
        <v>506</v>
      </c>
      <c r="F33" s="2" t="str">
        <f t="shared" si="0"/>
        <v>Hoang Long tt ung NLD Duong Van Khanh</v>
      </c>
      <c r="G33" s="2" t="s">
        <v>527</v>
      </c>
      <c r="N33" s="2" t="s">
        <v>253</v>
      </c>
      <c r="O33" s="3" t="s">
        <v>13</v>
      </c>
      <c r="P33" s="3" t="s">
        <v>254</v>
      </c>
      <c r="Q33" s="2" t="s">
        <v>255</v>
      </c>
    </row>
    <row r="34" spans="1:17" x14ac:dyDescent="0.25">
      <c r="A34" s="22">
        <v>309348075</v>
      </c>
      <c r="B34" s="22">
        <v>21334350</v>
      </c>
      <c r="C34" s="22">
        <v>24464400</v>
      </c>
      <c r="D34" s="23">
        <f>B34+C34</f>
        <v>45798750</v>
      </c>
      <c r="F34" s="2" t="str">
        <f t="shared" si="0"/>
        <v>Hoang Long tt ung NLD Giang Thi Bich Nhan</v>
      </c>
      <c r="G34" s="2" t="s">
        <v>528</v>
      </c>
      <c r="N34" s="2" t="s">
        <v>256</v>
      </c>
      <c r="O34" s="3" t="s">
        <v>13</v>
      </c>
      <c r="P34" s="3" t="s">
        <v>257</v>
      </c>
      <c r="Q34" s="2" t="s">
        <v>173</v>
      </c>
    </row>
    <row r="35" spans="1:17" x14ac:dyDescent="0.25">
      <c r="F35" s="2" t="str">
        <f t="shared" si="0"/>
        <v>Hoang Long tt ung NLD Trieu Thi Huong</v>
      </c>
      <c r="G35" s="2" t="s">
        <v>461</v>
      </c>
      <c r="N35" s="2" t="s">
        <v>258</v>
      </c>
      <c r="O35" s="3" t="s">
        <v>19</v>
      </c>
      <c r="P35" s="3" t="s">
        <v>259</v>
      </c>
      <c r="Q35" s="2" t="s">
        <v>260</v>
      </c>
    </row>
    <row r="36" spans="1:17" x14ac:dyDescent="0.25">
      <c r="F36" s="2" t="str">
        <f t="shared" si="0"/>
        <v>Hoang Long tt ung NLD Dang Van Tuyen</v>
      </c>
      <c r="G36" s="2" t="s">
        <v>529</v>
      </c>
      <c r="N36" s="2" t="s">
        <v>261</v>
      </c>
      <c r="O36" s="3" t="s">
        <v>19</v>
      </c>
      <c r="P36" s="3" t="s">
        <v>262</v>
      </c>
      <c r="Q36" s="2" t="s">
        <v>263</v>
      </c>
    </row>
    <row r="37" spans="1:17" x14ac:dyDescent="0.25">
      <c r="A37" s="2" t="s">
        <v>507</v>
      </c>
      <c r="B37" s="2" t="s">
        <v>508</v>
      </c>
      <c r="C37" s="6">
        <v>9362860.5769230742</v>
      </c>
      <c r="F37" s="2" t="str">
        <f t="shared" si="0"/>
        <v>Hoang Long tt ung NLD Vang Thi Giau</v>
      </c>
      <c r="G37" s="2" t="s">
        <v>530</v>
      </c>
      <c r="N37" s="2" t="s">
        <v>264</v>
      </c>
      <c r="O37" s="3" t="s">
        <v>19</v>
      </c>
      <c r="P37" s="3" t="s">
        <v>265</v>
      </c>
      <c r="Q37" s="2" t="s">
        <v>266</v>
      </c>
    </row>
    <row r="38" spans="1:17" x14ac:dyDescent="0.25">
      <c r="A38" s="2" t="s">
        <v>509</v>
      </c>
      <c r="B38" s="2" t="s">
        <v>510</v>
      </c>
      <c r="C38" s="6">
        <v>2509711.5384615385</v>
      </c>
      <c r="F38" s="2" t="str">
        <f t="shared" si="0"/>
        <v>Hoang Long tt ung NLD Phang Thi Chua</v>
      </c>
      <c r="G38" s="2" t="s">
        <v>531</v>
      </c>
      <c r="N38" s="2" t="s">
        <v>267</v>
      </c>
      <c r="O38" s="3" t="s">
        <v>13</v>
      </c>
      <c r="P38" s="3" t="s">
        <v>268</v>
      </c>
      <c r="Q38" s="2" t="s">
        <v>269</v>
      </c>
    </row>
    <row r="39" spans="1:17" x14ac:dyDescent="0.25">
      <c r="A39" s="24" t="s">
        <v>481</v>
      </c>
      <c r="B39" s="24"/>
      <c r="C39" s="25">
        <f>C37-C38</f>
        <v>6853149.0384615362</v>
      </c>
      <c r="F39" s="2" t="str">
        <f t="shared" si="0"/>
        <v>Hoang Long tt ung NLD Phang Thi Di</v>
      </c>
      <c r="G39" s="2" t="s">
        <v>532</v>
      </c>
      <c r="N39" s="2" t="s">
        <v>270</v>
      </c>
      <c r="O39" s="2" t="s">
        <v>19</v>
      </c>
      <c r="P39" s="4" t="s">
        <v>271</v>
      </c>
      <c r="Q39" s="2" t="s">
        <v>272</v>
      </c>
    </row>
    <row r="40" spans="1:17" x14ac:dyDescent="0.25">
      <c r="F40" s="2" t="str">
        <f t="shared" si="0"/>
        <v>Hoang Long tt ung NLD Vi Thi Nghiep</v>
      </c>
      <c r="G40" s="2" t="s">
        <v>533</v>
      </c>
      <c r="N40" s="2" t="s">
        <v>273</v>
      </c>
      <c r="O40" s="3" t="s">
        <v>163</v>
      </c>
      <c r="P40" s="3" t="s">
        <v>274</v>
      </c>
      <c r="Q40" s="2" t="s">
        <v>275</v>
      </c>
    </row>
    <row r="41" spans="1:17" x14ac:dyDescent="0.25">
      <c r="F41" s="2" t="str">
        <f t="shared" si="0"/>
        <v>Hoang Long tt ung NLD Hoang Thi Huong Tra</v>
      </c>
      <c r="G41" s="2" t="s">
        <v>534</v>
      </c>
      <c r="N41" s="2" t="s">
        <v>276</v>
      </c>
      <c r="O41" s="3" t="s">
        <v>7</v>
      </c>
      <c r="P41" s="3" t="s">
        <v>277</v>
      </c>
      <c r="Q41" s="2" t="s">
        <v>278</v>
      </c>
    </row>
    <row r="42" spans="1:17" x14ac:dyDescent="0.25">
      <c r="F42" s="2" t="str">
        <f t="shared" si="0"/>
        <v>Hoang Long tt ung NLD Phan A On</v>
      </c>
      <c r="G42" s="2" t="s">
        <v>535</v>
      </c>
      <c r="N42" s="2" t="s">
        <v>279</v>
      </c>
      <c r="O42" s="3" t="s">
        <v>201</v>
      </c>
      <c r="P42" s="3" t="s">
        <v>280</v>
      </c>
      <c r="Q42" s="2" t="s">
        <v>281</v>
      </c>
    </row>
    <row r="43" spans="1:17" x14ac:dyDescent="0.25">
      <c r="F43" s="2" t="str">
        <f t="shared" si="0"/>
        <v>Hoang Long tt ung NLD Giang A Phai</v>
      </c>
      <c r="G43" s="2" t="s">
        <v>536</v>
      </c>
      <c r="N43" s="2" t="s">
        <v>282</v>
      </c>
      <c r="O43" s="2" t="s">
        <v>6</v>
      </c>
      <c r="P43" s="2" t="s">
        <v>16</v>
      </c>
      <c r="Q43" s="2" t="s">
        <v>17</v>
      </c>
    </row>
    <row r="44" spans="1:17" x14ac:dyDescent="0.25">
      <c r="F44" s="2" t="str">
        <f t="shared" si="0"/>
        <v>Hoang Long tt ung NLD Tan Lao San</v>
      </c>
      <c r="G44" s="2" t="s">
        <v>511</v>
      </c>
      <c r="N44" s="2" t="s">
        <v>283</v>
      </c>
      <c r="O44" s="3" t="s">
        <v>6</v>
      </c>
      <c r="P44" s="4" t="s">
        <v>284</v>
      </c>
      <c r="Q44" s="2" t="s">
        <v>285</v>
      </c>
    </row>
    <row r="45" spans="1:17" x14ac:dyDescent="0.25">
      <c r="F45" s="2" t="str">
        <f t="shared" si="0"/>
        <v>Hoang Long tt ung NLD Ly San To</v>
      </c>
      <c r="G45" s="2" t="s">
        <v>520</v>
      </c>
      <c r="N45" s="2" t="s">
        <v>491</v>
      </c>
      <c r="O45" s="3" t="s">
        <v>13</v>
      </c>
      <c r="P45" s="4" t="s">
        <v>494</v>
      </c>
      <c r="Q45" s="2" t="s">
        <v>495</v>
      </c>
    </row>
    <row r="46" spans="1:17" x14ac:dyDescent="0.25">
      <c r="F46" s="2" t="str">
        <f t="shared" si="0"/>
        <v>Hoang Long tt ung NLD Vu Thi Sua</v>
      </c>
      <c r="G46" s="2" t="s">
        <v>483</v>
      </c>
      <c r="N46" s="2" t="s">
        <v>286</v>
      </c>
      <c r="O46" s="3" t="s">
        <v>19</v>
      </c>
      <c r="P46" s="4" t="s">
        <v>287</v>
      </c>
      <c r="Q46" s="2" t="s">
        <v>288</v>
      </c>
    </row>
    <row r="47" spans="1:17" x14ac:dyDescent="0.25">
      <c r="F47" s="2" t="str">
        <f t="shared" si="0"/>
        <v>Hoang Long tt ung NLD Quang Van May</v>
      </c>
      <c r="G47" s="2" t="s">
        <v>537</v>
      </c>
      <c r="N47" s="2" t="s">
        <v>289</v>
      </c>
      <c r="O47" s="3" t="s">
        <v>6</v>
      </c>
      <c r="P47" s="3" t="s">
        <v>16</v>
      </c>
      <c r="Q47" s="2" t="s">
        <v>17</v>
      </c>
    </row>
    <row r="48" spans="1:17" x14ac:dyDescent="0.25">
      <c r="F48" s="2" t="str">
        <f t="shared" si="0"/>
        <v>Hoang Long tt ung NLD Do Van Mai</v>
      </c>
      <c r="G48" s="2" t="s">
        <v>538</v>
      </c>
      <c r="N48" s="2" t="s">
        <v>290</v>
      </c>
      <c r="O48" s="3" t="s">
        <v>291</v>
      </c>
      <c r="P48" s="3" t="s">
        <v>292</v>
      </c>
      <c r="Q48" s="2" t="s">
        <v>293</v>
      </c>
    </row>
    <row r="49" spans="2:21" x14ac:dyDescent="0.25">
      <c r="F49" s="2" t="str">
        <f t="shared" si="0"/>
        <v>Hoang Long tt ung NLD Song A Thanh</v>
      </c>
      <c r="G49" s="2" t="s">
        <v>539</v>
      </c>
      <c r="N49" s="2" t="s">
        <v>294</v>
      </c>
      <c r="O49" s="3" t="s">
        <v>6</v>
      </c>
      <c r="P49" s="3" t="s">
        <v>295</v>
      </c>
      <c r="Q49" s="2" t="s">
        <v>296</v>
      </c>
    </row>
    <row r="50" spans="2:21" x14ac:dyDescent="0.25">
      <c r="F50" s="2" t="str">
        <f t="shared" si="0"/>
        <v>Hoang Long tt ung NLD Quach Thi Duyen</v>
      </c>
      <c r="G50" s="2" t="s">
        <v>540</v>
      </c>
      <c r="N50" s="2" t="s">
        <v>297</v>
      </c>
      <c r="O50" s="3" t="s">
        <v>13</v>
      </c>
      <c r="P50" s="3" t="s">
        <v>298</v>
      </c>
      <c r="Q50" s="2" t="s">
        <v>299</v>
      </c>
    </row>
    <row r="51" spans="2:21" x14ac:dyDescent="0.25">
      <c r="F51" s="2" t="str">
        <f t="shared" si="0"/>
        <v>Hoang Long tt ung NLD Lo Van Hap</v>
      </c>
      <c r="G51" s="2" t="s">
        <v>541</v>
      </c>
      <c r="N51" s="2" t="s">
        <v>300</v>
      </c>
      <c r="O51" s="3" t="s">
        <v>6</v>
      </c>
      <c r="P51" s="3" t="s">
        <v>301</v>
      </c>
      <c r="Q51" s="2" t="s">
        <v>302</v>
      </c>
    </row>
    <row r="52" spans="2:21" x14ac:dyDescent="0.25">
      <c r="F52" s="2" t="str">
        <f t="shared" si="0"/>
        <v>Hoang Long tt ung NLD Nong Van Phuong</v>
      </c>
      <c r="G52" s="2" t="s">
        <v>542</v>
      </c>
      <c r="N52" s="2" t="s">
        <v>303</v>
      </c>
      <c r="O52" s="3" t="s">
        <v>6</v>
      </c>
      <c r="P52" s="3" t="s">
        <v>304</v>
      </c>
      <c r="Q52" s="2" t="s">
        <v>305</v>
      </c>
    </row>
    <row r="53" spans="2:21" x14ac:dyDescent="0.25">
      <c r="F53" s="2" t="str">
        <f t="shared" si="0"/>
        <v>Hoang Long tt ung NLD Pham Dinh Phuc</v>
      </c>
      <c r="G53" s="2" t="s">
        <v>543</v>
      </c>
      <c r="N53" s="2" t="s">
        <v>306</v>
      </c>
      <c r="O53" s="3" t="s">
        <v>14</v>
      </c>
      <c r="P53" s="3" t="s">
        <v>307</v>
      </c>
      <c r="Q53" s="2" t="s">
        <v>308</v>
      </c>
    </row>
    <row r="54" spans="2:21" x14ac:dyDescent="0.25">
      <c r="F54" s="2" t="str">
        <f t="shared" si="0"/>
        <v>Hoang Long tt ung NLD Hua Van Toi</v>
      </c>
      <c r="G54" s="2" t="s">
        <v>512</v>
      </c>
      <c r="N54" s="2" t="s">
        <v>309</v>
      </c>
      <c r="O54" s="3" t="s">
        <v>19</v>
      </c>
      <c r="P54" s="3" t="s">
        <v>310</v>
      </c>
      <c r="Q54" s="2" t="s">
        <v>311</v>
      </c>
    </row>
    <row r="55" spans="2:21" x14ac:dyDescent="0.25">
      <c r="F55" s="2" t="str">
        <f t="shared" si="0"/>
        <v>Hoang Long tt ung NLD Nguyen Hoai Nam</v>
      </c>
      <c r="G55" s="2" t="s">
        <v>142</v>
      </c>
      <c r="N55" s="2" t="s">
        <v>312</v>
      </c>
      <c r="O55" s="3" t="s">
        <v>6</v>
      </c>
      <c r="P55" s="3" t="s">
        <v>313</v>
      </c>
      <c r="Q55" s="2" t="s">
        <v>314</v>
      </c>
    </row>
    <row r="56" spans="2:21" x14ac:dyDescent="0.25">
      <c r="F56" s="2" t="str">
        <f t="shared" si="0"/>
        <v xml:space="preserve">Hoang Long tt ung NLD </v>
      </c>
      <c r="N56" s="2" t="s">
        <v>315</v>
      </c>
      <c r="O56" s="3" t="s">
        <v>6</v>
      </c>
      <c r="P56" s="3" t="s">
        <v>316</v>
      </c>
      <c r="Q56" s="2" t="s">
        <v>317</v>
      </c>
    </row>
    <row r="57" spans="2:21" x14ac:dyDescent="0.25">
      <c r="F57" s="2" t="str">
        <f t="shared" si="0"/>
        <v xml:space="preserve">Hoang Long tt ung NLD </v>
      </c>
      <c r="N57" s="2" t="s">
        <v>318</v>
      </c>
      <c r="O57" s="3" t="s">
        <v>13</v>
      </c>
      <c r="P57" s="3" t="s">
        <v>319</v>
      </c>
      <c r="Q57" s="2" t="s">
        <v>320</v>
      </c>
    </row>
    <row r="58" spans="2:21" x14ac:dyDescent="0.25">
      <c r="F58" s="2" t="str">
        <f t="shared" si="0"/>
        <v xml:space="preserve">Hoang Long tt ung NLD </v>
      </c>
      <c r="N58" s="2" t="s">
        <v>321</v>
      </c>
      <c r="O58" s="2" t="s">
        <v>201</v>
      </c>
      <c r="P58" s="2" t="s">
        <v>322</v>
      </c>
      <c r="Q58" s="2" t="s">
        <v>323</v>
      </c>
      <c r="T58" s="2" t="s">
        <v>544</v>
      </c>
      <c r="U58" s="2" t="s">
        <v>545</v>
      </c>
    </row>
    <row r="59" spans="2:21" x14ac:dyDescent="0.25">
      <c r="F59" s="2" t="str">
        <f t="shared" si="0"/>
        <v xml:space="preserve">Hoang Long tt ung NLD </v>
      </c>
      <c r="N59" s="2" t="s">
        <v>324</v>
      </c>
      <c r="O59" s="2" t="s">
        <v>19</v>
      </c>
      <c r="P59" s="2" t="s">
        <v>325</v>
      </c>
      <c r="Q59" s="2" t="s">
        <v>326</v>
      </c>
      <c r="T59" s="2" t="s">
        <v>546</v>
      </c>
      <c r="U59" s="2" t="s">
        <v>547</v>
      </c>
    </row>
    <row r="60" spans="2:21" x14ac:dyDescent="0.25">
      <c r="F60" s="2" t="str">
        <f t="shared" si="0"/>
        <v xml:space="preserve">Hoang Long tt ung NLD </v>
      </c>
      <c r="N60" s="2" t="s">
        <v>327</v>
      </c>
      <c r="O60" s="2" t="s">
        <v>6</v>
      </c>
      <c r="P60" s="2" t="s">
        <v>47</v>
      </c>
      <c r="Q60" s="2" t="s">
        <v>48</v>
      </c>
      <c r="T60" s="2" t="s">
        <v>548</v>
      </c>
      <c r="U60" s="2" t="s">
        <v>549</v>
      </c>
    </row>
    <row r="61" spans="2:21" x14ac:dyDescent="0.25">
      <c r="F61" s="2" t="str">
        <f t="shared" si="0"/>
        <v xml:space="preserve">Hoang Long tt ung NLD </v>
      </c>
      <c r="N61" s="2" t="s">
        <v>328</v>
      </c>
      <c r="O61" s="2" t="s">
        <v>7</v>
      </c>
      <c r="P61" s="4" t="s">
        <v>329</v>
      </c>
      <c r="Q61" s="2" t="s">
        <v>330</v>
      </c>
      <c r="T61" s="2" t="s">
        <v>550</v>
      </c>
      <c r="U61" s="2" t="s">
        <v>551</v>
      </c>
    </row>
    <row r="62" spans="2:21" x14ac:dyDescent="0.25">
      <c r="F62" s="2" t="str">
        <f t="shared" si="0"/>
        <v xml:space="preserve">Hoang Long tt ung NLD </v>
      </c>
      <c r="N62" s="2" t="s">
        <v>331</v>
      </c>
      <c r="O62" s="2" t="s">
        <v>13</v>
      </c>
      <c r="P62" s="4" t="s">
        <v>332</v>
      </c>
      <c r="Q62" s="2" t="s">
        <v>333</v>
      </c>
      <c r="T62" s="2" t="s">
        <v>552</v>
      </c>
      <c r="U62" s="2" t="s">
        <v>553</v>
      </c>
    </row>
    <row r="63" spans="2:21" x14ac:dyDescent="0.25">
      <c r="F63" s="2" t="str">
        <f t="shared" si="0"/>
        <v xml:space="preserve">Hoang Long tt ung NLD </v>
      </c>
      <c r="N63" s="2" t="s">
        <v>335</v>
      </c>
      <c r="O63" s="2" t="s">
        <v>13</v>
      </c>
      <c r="P63" s="4" t="s">
        <v>336</v>
      </c>
      <c r="Q63" s="2" t="s">
        <v>337</v>
      </c>
      <c r="T63" s="2" t="s">
        <v>554</v>
      </c>
      <c r="U63" s="2" t="s">
        <v>555</v>
      </c>
    </row>
    <row r="64" spans="2:21" x14ac:dyDescent="0.25">
      <c r="B64" s="13" t="s">
        <v>497</v>
      </c>
      <c r="C64" s="14"/>
      <c r="D64" s="15">
        <v>7941000</v>
      </c>
      <c r="F64" s="2" t="str">
        <f t="shared" si="0"/>
        <v xml:space="preserve">Hoang Long tt ung NLD </v>
      </c>
      <c r="N64" s="2" t="s">
        <v>338</v>
      </c>
      <c r="O64" s="2" t="s">
        <v>6</v>
      </c>
      <c r="P64" s="4" t="s">
        <v>11</v>
      </c>
      <c r="Q64" s="2" t="s">
        <v>12</v>
      </c>
      <c r="T64" s="2" t="s">
        <v>556</v>
      </c>
      <c r="U64" s="2" t="s">
        <v>557</v>
      </c>
    </row>
    <row r="65" spans="2:17" x14ac:dyDescent="0.25">
      <c r="B65" s="13" t="s">
        <v>498</v>
      </c>
      <c r="C65" s="14">
        <v>11774160</v>
      </c>
      <c r="D65" s="15">
        <f>C65/1.08</f>
        <v>10902000</v>
      </c>
      <c r="N65" s="2" t="s">
        <v>339</v>
      </c>
      <c r="O65" s="2" t="s">
        <v>193</v>
      </c>
      <c r="P65" s="4" t="s">
        <v>340</v>
      </c>
      <c r="Q65" s="2" t="s">
        <v>341</v>
      </c>
    </row>
    <row r="66" spans="2:17" x14ac:dyDescent="0.25">
      <c r="B66" s="13" t="s">
        <v>499</v>
      </c>
      <c r="C66" s="14">
        <v>19299060</v>
      </c>
      <c r="D66" s="15">
        <f>C66/1.08</f>
        <v>17869500</v>
      </c>
      <c r="N66" s="2" t="s">
        <v>342</v>
      </c>
      <c r="O66" s="2" t="s">
        <v>19</v>
      </c>
      <c r="P66" s="2" t="s">
        <v>343</v>
      </c>
      <c r="Q66" s="2" t="s">
        <v>344</v>
      </c>
    </row>
    <row r="67" spans="2:17" x14ac:dyDescent="0.25">
      <c r="B67" s="16">
        <v>0.08</v>
      </c>
      <c r="C67" s="14">
        <v>17869500</v>
      </c>
      <c r="D67" s="15">
        <f>SUM(D64:D66)*0.8</f>
        <v>29370000</v>
      </c>
      <c r="N67" s="2" t="s">
        <v>345</v>
      </c>
      <c r="O67" s="2" t="s">
        <v>7</v>
      </c>
      <c r="P67" s="4" t="s">
        <v>346</v>
      </c>
      <c r="Q67" s="2" t="s">
        <v>347</v>
      </c>
    </row>
    <row r="68" spans="2:17" x14ac:dyDescent="0.25">
      <c r="B68" s="17" t="s">
        <v>459</v>
      </c>
      <c r="C68" s="18"/>
      <c r="D68" s="19">
        <f>SUM(D64:D67)</f>
        <v>66082500</v>
      </c>
      <c r="N68" s="2" t="s">
        <v>348</v>
      </c>
      <c r="O68" s="2" t="s">
        <v>201</v>
      </c>
      <c r="P68" s="2" t="s">
        <v>349</v>
      </c>
      <c r="Q68" s="2" t="s">
        <v>350</v>
      </c>
    </row>
    <row r="69" spans="2:17" x14ac:dyDescent="0.25">
      <c r="N69" s="2" t="s">
        <v>351</v>
      </c>
      <c r="O69" s="2" t="s">
        <v>19</v>
      </c>
      <c r="P69" s="4" t="s">
        <v>352</v>
      </c>
      <c r="Q69" s="2" t="s">
        <v>353</v>
      </c>
    </row>
    <row r="70" spans="2:17" x14ac:dyDescent="0.25">
      <c r="N70" s="2" t="s">
        <v>354</v>
      </c>
      <c r="O70" s="2" t="s">
        <v>19</v>
      </c>
      <c r="P70" s="5" t="s">
        <v>355</v>
      </c>
      <c r="Q70" s="2" t="s">
        <v>356</v>
      </c>
    </row>
    <row r="71" spans="2:17" x14ac:dyDescent="0.25">
      <c r="N71" s="2" t="s">
        <v>357</v>
      </c>
      <c r="O71" s="2" t="s">
        <v>6</v>
      </c>
      <c r="P71" s="5" t="s">
        <v>24</v>
      </c>
      <c r="Q71" s="2" t="s">
        <v>25</v>
      </c>
    </row>
    <row r="72" spans="2:17" x14ac:dyDescent="0.25">
      <c r="N72" s="2" t="s">
        <v>358</v>
      </c>
      <c r="O72" s="2" t="s">
        <v>19</v>
      </c>
      <c r="P72" s="5" t="s">
        <v>359</v>
      </c>
      <c r="Q72" s="2" t="s">
        <v>360</v>
      </c>
    </row>
    <row r="73" spans="2:17" x14ac:dyDescent="0.25">
      <c r="N73" s="2" t="s">
        <v>361</v>
      </c>
      <c r="O73" s="2" t="s">
        <v>19</v>
      </c>
      <c r="P73" s="5" t="s">
        <v>362</v>
      </c>
      <c r="Q73" s="2" t="s">
        <v>363</v>
      </c>
    </row>
    <row r="74" spans="2:17" x14ac:dyDescent="0.25">
      <c r="N74" s="2" t="s">
        <v>523</v>
      </c>
      <c r="O74" s="2" t="s">
        <v>19</v>
      </c>
      <c r="P74" s="3" t="s">
        <v>525</v>
      </c>
      <c r="Q74" s="2" t="s">
        <v>526</v>
      </c>
    </row>
    <row r="75" spans="2:17" x14ac:dyDescent="0.25">
      <c r="N75" s="2" t="s">
        <v>524</v>
      </c>
      <c r="O75" s="2" t="s">
        <v>6</v>
      </c>
      <c r="P75" s="3" t="s">
        <v>521</v>
      </c>
      <c r="Q75" s="2" t="s">
        <v>522</v>
      </c>
    </row>
    <row r="76" spans="2:17" x14ac:dyDescent="0.25">
      <c r="P76" s="3"/>
    </row>
    <row r="77" spans="2:17" x14ac:dyDescent="0.25">
      <c r="P77" s="3"/>
    </row>
    <row r="78" spans="2:17" x14ac:dyDescent="0.25">
      <c r="P78" s="3"/>
    </row>
    <row r="79" spans="2:17" x14ac:dyDescent="0.25">
      <c r="P79" s="3"/>
    </row>
    <row r="80" spans="2:17" x14ac:dyDescent="0.25">
      <c r="P80" s="3"/>
    </row>
    <row r="81" spans="16:16" x14ac:dyDescent="0.25">
      <c r="P81" s="3"/>
    </row>
    <row r="82" spans="16:16" x14ac:dyDescent="0.25">
      <c r="P82" s="3"/>
    </row>
    <row r="83" spans="16:16" x14ac:dyDescent="0.25">
      <c r="P83" s="3"/>
    </row>
  </sheetData>
  <conditionalFormatting sqref="C34:D34">
    <cfRule type="cellIs" dxfId="2" priority="1" operator="lessThan">
      <formula>0</formula>
    </cfRule>
  </conditionalFormatting>
  <conditionalFormatting sqref="F2 G5:I31">
    <cfRule type="expression" dxfId="1" priority="2">
      <formula>LEN($F2)&gt;100</formula>
    </cfRule>
  </conditionalFormatting>
  <conditionalFormatting sqref="N4:N38 N40:N66">
    <cfRule type="duplicateValues" dxfId="0" priority="4"/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B65"/>
  <sheetViews>
    <sheetView topLeftCell="D6" workbookViewId="0">
      <selection activeCell="K46" sqref="G8:K46"/>
    </sheetView>
  </sheetViews>
  <sheetFormatPr defaultColWidth="9.140625" defaultRowHeight="15.75" x14ac:dyDescent="0.25"/>
  <cols>
    <col min="1" max="1" width="9.140625" style="2"/>
    <col min="2" max="2" width="13.140625" style="2" customWidth="1"/>
    <col min="3" max="3" width="15.7109375" style="2" bestFit="1" customWidth="1"/>
    <col min="4" max="5" width="9.140625" style="2"/>
    <col min="6" max="6" width="15.42578125" style="2" bestFit="1" customWidth="1"/>
    <col min="7" max="7" width="9.140625" style="2"/>
    <col min="8" max="8" width="18.28515625" style="2" bestFit="1" customWidth="1"/>
    <col min="9" max="9" width="25.28515625" style="2" bestFit="1" customWidth="1"/>
    <col min="10" max="10" width="13.5703125" style="2" bestFit="1" customWidth="1"/>
    <col min="11" max="11" width="60" style="2" bestFit="1" customWidth="1"/>
    <col min="12" max="14" width="9.140625" style="2"/>
    <col min="15" max="15" width="15.42578125" style="2" bestFit="1" customWidth="1"/>
    <col min="16" max="16" width="13.5703125" style="2" bestFit="1" customWidth="1"/>
    <col min="17" max="16384" width="9.140625" style="2"/>
  </cols>
  <sheetData>
    <row r="1" spans="2:28" x14ac:dyDescent="0.25">
      <c r="F1" s="2" t="s">
        <v>364</v>
      </c>
      <c r="G1" s="2">
        <v>5556381.418461537</v>
      </c>
    </row>
    <row r="2" spans="2:28" x14ac:dyDescent="0.25">
      <c r="B2" s="2" t="str">
        <f>"Hoang Long tt luong T10 "&amp;C2 &amp; " Cty Compal"</f>
        <v>Hoang Long tt luong T10  Cty Compal</v>
      </c>
      <c r="F2" s="2" t="s">
        <v>365</v>
      </c>
      <c r="G2" s="2">
        <v>9110001.538461538</v>
      </c>
      <c r="I2" s="2" t="s">
        <v>6</v>
      </c>
    </row>
    <row r="3" spans="2:28" x14ac:dyDescent="0.25">
      <c r="F3" s="2" t="s">
        <v>366</v>
      </c>
      <c r="G3" s="2">
        <v>4064661.5384615385</v>
      </c>
      <c r="P3" s="2">
        <v>17</v>
      </c>
    </row>
    <row r="4" spans="2:28" x14ac:dyDescent="0.25">
      <c r="F4" s="2" t="s">
        <v>367</v>
      </c>
      <c r="G4" s="2">
        <v>3771153.846153846</v>
      </c>
      <c r="P4" s="2">
        <v>35</v>
      </c>
    </row>
    <row r="5" spans="2:28" x14ac:dyDescent="0.25">
      <c r="J5" s="6">
        <v>-6285961</v>
      </c>
      <c r="P5" s="2">
        <v>21</v>
      </c>
    </row>
    <row r="6" spans="2:28" x14ac:dyDescent="0.25">
      <c r="P6" s="2">
        <v>25</v>
      </c>
    </row>
    <row r="7" spans="2:28" x14ac:dyDescent="0.25">
      <c r="G7" s="2">
        <v>2</v>
      </c>
      <c r="H7" s="2">
        <v>3</v>
      </c>
      <c r="I7" s="2">
        <v>4</v>
      </c>
      <c r="X7" s="2" t="s">
        <v>368</v>
      </c>
      <c r="Y7" s="2" t="s">
        <v>369</v>
      </c>
      <c r="Z7" s="2" t="s">
        <v>370</v>
      </c>
      <c r="AA7" s="2" t="s">
        <v>371</v>
      </c>
      <c r="AB7" s="2" t="s">
        <v>372</v>
      </c>
    </row>
    <row r="8" spans="2:28" x14ac:dyDescent="0.25">
      <c r="D8" s="2">
        <v>543.82110276923083</v>
      </c>
      <c r="E8" s="2" t="s">
        <v>373</v>
      </c>
      <c r="F8" s="2" t="s">
        <v>267</v>
      </c>
      <c r="G8" s="2" t="str">
        <f>VLOOKUP($F8,ỨNG!$N$3:$Q$175,G$7,0)</f>
        <v>MB</v>
      </c>
      <c r="H8" s="2" t="str">
        <f>VLOOKUP($F8,ỨNG!$N$3:$Q$175,H$7,0)</f>
        <v>0550167898888</v>
      </c>
      <c r="I8" s="2" t="str">
        <f>VLOOKUP($F8,ỨNG!$N$3:$Q$175,I$7,0)</f>
        <v>SEO VAN DA</v>
      </c>
      <c r="J8" s="6">
        <v>3213852</v>
      </c>
      <c r="K8" s="2" t="str">
        <f>"Hoang Long tt chi phi tuyen dung T4 Cty "&amp;$L8 &amp;" "&amp;M8</f>
        <v>Hoang Long tt chi phi tuyen dung T4 Cty Compal VD A Da</v>
      </c>
      <c r="L8" s="2" t="s">
        <v>9</v>
      </c>
      <c r="M8" s="2" t="s">
        <v>780</v>
      </c>
      <c r="O8" s="2" t="s">
        <v>220</v>
      </c>
      <c r="P8" s="2">
        <f t="shared" ref="P8:P21" si="0">J8*1000</f>
        <v>3213852000</v>
      </c>
      <c r="X8" s="2" t="s">
        <v>374</v>
      </c>
      <c r="Y8" s="2" t="s">
        <v>375</v>
      </c>
      <c r="Z8" s="2" t="s">
        <v>365</v>
      </c>
      <c r="AA8" s="2" t="s">
        <v>376</v>
      </c>
      <c r="AB8" s="2" t="s">
        <v>377</v>
      </c>
    </row>
    <row r="9" spans="2:28" x14ac:dyDescent="0.25">
      <c r="D9" s="2">
        <v>600</v>
      </c>
      <c r="E9" s="2" t="s">
        <v>378</v>
      </c>
      <c r="F9" s="2" t="s">
        <v>162</v>
      </c>
      <c r="G9" s="2" t="str">
        <f>VLOOKUP($F9,ỨNG!$N$3:$Q$175,G$7,0)</f>
        <v>VIB</v>
      </c>
      <c r="H9" s="2" t="str">
        <f>VLOOKUP($F9,ỨNG!$N$3:$Q$175,H$7,0)</f>
        <v>889926666</v>
      </c>
      <c r="I9" s="2" t="str">
        <f>VLOOKUP($F9,ỨNG!$N$3:$Q$175,I$7,0)</f>
        <v>NGUYEN DUC MINH</v>
      </c>
      <c r="J9" s="6">
        <v>3957062.5</v>
      </c>
      <c r="K9" s="2" t="str">
        <f t="shared" ref="K9:K46" si="1">"Hoang Long tt chi phi tuyen dung T4 Cty "&amp;$L9 &amp;" "&amp;M9</f>
        <v>Hoang Long tt chi phi tuyen dung T4 Cty TK Tech VD A Minh</v>
      </c>
      <c r="L9" s="2" t="s">
        <v>22</v>
      </c>
      <c r="M9" s="2" t="s">
        <v>502</v>
      </c>
      <c r="O9" s="2" t="s">
        <v>200</v>
      </c>
      <c r="P9" s="2">
        <f t="shared" si="0"/>
        <v>3957062500</v>
      </c>
      <c r="AA9" s="2" t="s">
        <v>379</v>
      </c>
      <c r="AB9" s="2" t="s">
        <v>380</v>
      </c>
    </row>
    <row r="10" spans="2:28" x14ac:dyDescent="0.25">
      <c r="D10" s="2">
        <v>200</v>
      </c>
      <c r="E10" s="2" t="s">
        <v>381</v>
      </c>
      <c r="F10" s="2" t="s">
        <v>162</v>
      </c>
      <c r="G10" s="2" t="str">
        <f>VLOOKUP($F10,ỨNG!$N$3:$Q$175,G$7,0)</f>
        <v>VIB</v>
      </c>
      <c r="H10" s="2" t="str">
        <f>VLOOKUP($F10,ỨNG!$N$3:$Q$175,H$7,0)</f>
        <v>889926666</v>
      </c>
      <c r="I10" s="2" t="str">
        <f>VLOOKUP($F10,ỨNG!$N$3:$Q$175,I$7,0)</f>
        <v>NGUYEN DUC MINH</v>
      </c>
      <c r="J10" s="6">
        <v>10400000</v>
      </c>
      <c r="K10" s="2" t="str">
        <f t="shared" si="1"/>
        <v>Hoang Long tt chi phi tuyen dung T4 Cty Sorting VD A Minh</v>
      </c>
      <c r="L10" s="2" t="s">
        <v>446</v>
      </c>
      <c r="M10" s="2" t="s">
        <v>502</v>
      </c>
      <c r="O10" s="2" t="s">
        <v>204</v>
      </c>
      <c r="P10" s="2">
        <f t="shared" si="0"/>
        <v>10400000000</v>
      </c>
    </row>
    <row r="11" spans="2:28" x14ac:dyDescent="0.25">
      <c r="D11" s="2">
        <v>200</v>
      </c>
      <c r="E11" s="2" t="s">
        <v>382</v>
      </c>
      <c r="F11" s="2" t="s">
        <v>162</v>
      </c>
      <c r="G11" s="2" t="str">
        <f>VLOOKUP($F11,ỨNG!$N$3:$Q$175,G$7,0)</f>
        <v>VIB</v>
      </c>
      <c r="H11" s="2" t="str">
        <f>VLOOKUP($F11,ỨNG!$N$3:$Q$175,H$7,0)</f>
        <v>889926666</v>
      </c>
      <c r="I11" s="2" t="str">
        <f>VLOOKUP($F11,ỨNG!$N$3:$Q$175,I$7,0)</f>
        <v>NGUYEN DUC MINH</v>
      </c>
      <c r="J11" s="6">
        <v>1198330</v>
      </c>
      <c r="K11" s="2" t="str">
        <f t="shared" si="1"/>
        <v>Hoang Long tt chi phi tuyen dung T4 Cty Acadyan VD A Minh</v>
      </c>
      <c r="L11" s="2" t="s">
        <v>10</v>
      </c>
      <c r="M11" s="2" t="s">
        <v>502</v>
      </c>
      <c r="O11" s="2" t="s">
        <v>383</v>
      </c>
      <c r="P11" s="2">
        <f t="shared" si="0"/>
        <v>1198330000</v>
      </c>
    </row>
    <row r="12" spans="2:28" x14ac:dyDescent="0.25">
      <c r="D12" s="2">
        <v>400</v>
      </c>
      <c r="E12" s="2" t="s">
        <v>384</v>
      </c>
      <c r="F12" s="2" t="s">
        <v>174</v>
      </c>
      <c r="G12" s="2" t="str">
        <f>VLOOKUP($F12,ỨNG!$N$3:$Q$175,G$7,0)</f>
        <v>ICB</v>
      </c>
      <c r="H12" s="2" t="str">
        <f>VLOOKUP($F12,ỨNG!$N$3:$Q$175,H$7,0)</f>
        <v>108871548411</v>
      </c>
      <c r="I12" s="2" t="str">
        <f>VLOOKUP($F12,ỨNG!$N$3:$Q$175,I$7,0)</f>
        <v>ON DAI CONG</v>
      </c>
      <c r="J12" s="6">
        <v>227636299.05000001</v>
      </c>
      <c r="K12" s="2" t="str">
        <f t="shared" si="1"/>
        <v>Hoang Long tt chi phi tuyen dung T4 Cty Compal VD Dai Viet</v>
      </c>
      <c r="L12" s="2" t="s">
        <v>9</v>
      </c>
      <c r="M12" s="2" t="s">
        <v>574</v>
      </c>
      <c r="P12" s="2">
        <f t="shared" si="0"/>
        <v>227636299050</v>
      </c>
    </row>
    <row r="13" spans="2:28" x14ac:dyDescent="0.25">
      <c r="D13" s="2">
        <v>3257.196384615384</v>
      </c>
      <c r="E13" s="2" t="s">
        <v>385</v>
      </c>
      <c r="F13" s="2" t="s">
        <v>174</v>
      </c>
      <c r="G13" s="2" t="str">
        <f>VLOOKUP($F13,ỨNG!$N$3:$Q$175,G$7,0)</f>
        <v>ICB</v>
      </c>
      <c r="H13" s="2" t="str">
        <f>VLOOKUP($F13,ỨNG!$N$3:$Q$175,H$7,0)</f>
        <v>108871548411</v>
      </c>
      <c r="I13" s="2" t="str">
        <f>VLOOKUP($F13,ỨNG!$N$3:$Q$175,I$7,0)</f>
        <v>ON DAI CONG</v>
      </c>
      <c r="J13" s="6">
        <v>3684999.9999999995</v>
      </c>
      <c r="K13" s="2" t="str">
        <f t="shared" si="1"/>
        <v>Hoang Long tt chi phi tuyen dung T4 Cty Sorting VD Dai Viet</v>
      </c>
      <c r="L13" s="2" t="s">
        <v>446</v>
      </c>
      <c r="M13" s="2" t="s">
        <v>574</v>
      </c>
      <c r="P13" s="2">
        <f t="shared" si="0"/>
        <v>3684999999.9999995</v>
      </c>
      <c r="Q13" s="2">
        <v>500</v>
      </c>
      <c r="R13" s="2" t="s">
        <v>294</v>
      </c>
      <c r="T13" s="2" t="s">
        <v>294</v>
      </c>
      <c r="U13" s="2">
        <f t="shared" ref="U13:U19" si="2">SUMIF($R$13:$R$24,T13,$Q$13:$Q$24)</f>
        <v>1000</v>
      </c>
    </row>
    <row r="14" spans="2:28" x14ac:dyDescent="0.25">
      <c r="D14" s="2">
        <v>300</v>
      </c>
      <c r="E14" s="2" t="s">
        <v>386</v>
      </c>
      <c r="F14" s="2" t="s">
        <v>174</v>
      </c>
      <c r="G14" s="2" t="str">
        <f>VLOOKUP($F14,ỨNG!$N$3:$Q$175,G$7,0)</f>
        <v>ICB</v>
      </c>
      <c r="H14" s="2" t="str">
        <f>VLOOKUP($F14,ỨNG!$N$3:$Q$175,H$7,0)</f>
        <v>108871548411</v>
      </c>
      <c r="I14" s="2" t="str">
        <f>VLOOKUP($F14,ỨNG!$N$3:$Q$175,I$7,0)</f>
        <v>ON DAI CONG</v>
      </c>
      <c r="J14" s="6">
        <v>62415400</v>
      </c>
      <c r="K14" s="2" t="str">
        <f t="shared" si="1"/>
        <v>Hoang Long tt chi phi tuyen dung T4 Cty Newface VD Dai Viet</v>
      </c>
      <c r="L14" s="2" t="s">
        <v>493</v>
      </c>
      <c r="M14" s="2" t="s">
        <v>574</v>
      </c>
      <c r="P14" s="2">
        <f t="shared" si="0"/>
        <v>62415400000</v>
      </c>
      <c r="Q14" s="2">
        <v>500</v>
      </c>
      <c r="R14" s="2" t="s">
        <v>294</v>
      </c>
      <c r="T14" s="2" t="s">
        <v>345</v>
      </c>
      <c r="U14" s="2">
        <f t="shared" si="2"/>
        <v>1000</v>
      </c>
    </row>
    <row r="15" spans="2:28" x14ac:dyDescent="0.25">
      <c r="D15" s="2">
        <v>1000</v>
      </c>
      <c r="E15" s="2" t="s">
        <v>387</v>
      </c>
      <c r="F15" s="2" t="s">
        <v>174</v>
      </c>
      <c r="G15" s="2" t="str">
        <f>VLOOKUP($F15,ỨNG!$N$3:$Q$175,G$7,0)</f>
        <v>ICB</v>
      </c>
      <c r="H15" s="2" t="str">
        <f>VLOOKUP($F15,ỨNG!$N$3:$Q$175,H$7,0)</f>
        <v>108871548411</v>
      </c>
      <c r="I15" s="2" t="str">
        <f>VLOOKUP($F15,ỨNG!$N$3:$Q$175,I$7,0)</f>
        <v>ON DAI CONG</v>
      </c>
      <c r="J15" s="6">
        <v>19797550</v>
      </c>
      <c r="K15" s="2" t="str">
        <f t="shared" si="1"/>
        <v>Hoang Long tt chi phi tuyen dung T4 Cty Newflex VD Dai Viet</v>
      </c>
      <c r="L15" s="2" t="s">
        <v>482</v>
      </c>
      <c r="M15" s="2" t="s">
        <v>574</v>
      </c>
      <c r="P15" s="2">
        <f t="shared" si="0"/>
        <v>19797550000</v>
      </c>
      <c r="Q15" s="2">
        <v>1000</v>
      </c>
      <c r="R15" s="2" t="s">
        <v>345</v>
      </c>
      <c r="T15" s="2" t="s">
        <v>309</v>
      </c>
      <c r="U15" s="2">
        <f t="shared" si="2"/>
        <v>1400</v>
      </c>
    </row>
    <row r="16" spans="2:28" x14ac:dyDescent="0.25">
      <c r="E16" s="2" t="s">
        <v>389</v>
      </c>
      <c r="F16" s="2" t="s">
        <v>241</v>
      </c>
      <c r="G16" s="2" t="str">
        <f>VLOOKUP($F16,ỨNG!$N$3:$Q$175,G$7,0)</f>
        <v>ICB</v>
      </c>
      <c r="H16" s="2" t="str">
        <f>VLOOKUP($F16,ỨNG!$N$3:$Q$175,H$7,0)</f>
        <v>0987909850</v>
      </c>
      <c r="I16" s="2" t="str">
        <f>VLOOKUP($F16,ỨNG!$N$3:$Q$175,I$7,0)</f>
        <v>DINH THI NHUNG</v>
      </c>
      <c r="J16" s="6">
        <v>1568875</v>
      </c>
      <c r="K16" s="2" t="str">
        <f t="shared" si="1"/>
        <v>Hoang Long tt chi phi tuyen dung T4 Cty WorldTop VD Nhung</v>
      </c>
      <c r="L16" s="2" t="s">
        <v>490</v>
      </c>
      <c r="M16" s="2" t="s">
        <v>575</v>
      </c>
      <c r="P16" s="2">
        <f t="shared" si="0"/>
        <v>1568875000</v>
      </c>
      <c r="Q16" s="2">
        <v>200</v>
      </c>
      <c r="R16" s="2" t="s">
        <v>309</v>
      </c>
      <c r="T16" s="2" t="s">
        <v>342</v>
      </c>
      <c r="U16" s="2">
        <f t="shared" si="2"/>
        <v>473.67365384615402</v>
      </c>
    </row>
    <row r="17" spans="2:21" x14ac:dyDescent="0.25">
      <c r="E17" s="2" t="s">
        <v>390</v>
      </c>
      <c r="F17" s="2" t="s">
        <v>241</v>
      </c>
      <c r="G17" s="2" t="str">
        <f>VLOOKUP($F17,ỨNG!$N$3:$Q$175,G$7,0)</f>
        <v>ICB</v>
      </c>
      <c r="H17" s="2" t="str">
        <f>VLOOKUP($F17,ỨNG!$N$3:$Q$175,H$7,0)</f>
        <v>0987909850</v>
      </c>
      <c r="I17" s="2" t="str">
        <f>VLOOKUP($F17,ỨNG!$N$3:$Q$175,I$7,0)</f>
        <v>DINH THI NHUNG</v>
      </c>
      <c r="J17" s="6">
        <v>1008000</v>
      </c>
      <c r="K17" s="2" t="str">
        <f t="shared" si="1"/>
        <v>Hoang Long tt chi phi tuyen dung T4 Cty Inter VD Nhung</v>
      </c>
      <c r="L17" s="2" t="s">
        <v>488</v>
      </c>
      <c r="M17" s="2" t="s">
        <v>575</v>
      </c>
      <c r="P17" s="2">
        <f t="shared" si="0"/>
        <v>1008000000</v>
      </c>
      <c r="Q17" s="2">
        <v>700</v>
      </c>
      <c r="R17" s="2" t="s">
        <v>309</v>
      </c>
      <c r="T17" s="2" t="s">
        <v>391</v>
      </c>
      <c r="U17" s="2">
        <f t="shared" si="2"/>
        <v>1000</v>
      </c>
    </row>
    <row r="18" spans="2:21" x14ac:dyDescent="0.25">
      <c r="B18" s="2" t="s">
        <v>327</v>
      </c>
      <c r="C18" s="2">
        <f>172</f>
        <v>172</v>
      </c>
      <c r="D18" s="2">
        <v>105</v>
      </c>
      <c r="E18" s="2" t="s">
        <v>392</v>
      </c>
      <c r="F18" s="2" t="s">
        <v>186</v>
      </c>
      <c r="G18" s="2" t="str">
        <f>VLOOKUP($F18,ỨNG!$N$3:$Q$175,G$7,0)</f>
        <v>VCB</v>
      </c>
      <c r="H18" s="2" t="str">
        <f>VLOOKUP($F18,ỨNG!$N$3:$Q$175,H$7,0)</f>
        <v>1036601436</v>
      </c>
      <c r="I18" s="2" t="str">
        <f>VLOOKUP($F18,ỨNG!$N$3:$Q$175,I$7,0)</f>
        <v>PHAM THI THUY</v>
      </c>
      <c r="J18" s="6">
        <v>9983000</v>
      </c>
      <c r="K18" s="2" t="str">
        <f t="shared" si="1"/>
        <v>Hoang Long tt chi phi tuyen dung T4 Cty TK Tech VD Hoang Phuc</v>
      </c>
      <c r="L18" s="2" t="s">
        <v>22</v>
      </c>
      <c r="M18" s="2" t="s">
        <v>781</v>
      </c>
      <c r="P18" s="2">
        <f t="shared" si="0"/>
        <v>9983000000</v>
      </c>
      <c r="Q18" s="2">
        <v>500</v>
      </c>
      <c r="R18" s="2" t="s">
        <v>309</v>
      </c>
      <c r="T18" s="2" t="s">
        <v>327</v>
      </c>
      <c r="U18" s="2">
        <f t="shared" si="2"/>
        <v>1000</v>
      </c>
    </row>
    <row r="19" spans="2:21" x14ac:dyDescent="0.25">
      <c r="B19" s="2" t="s">
        <v>294</v>
      </c>
      <c r="C19" s="2">
        <v>175</v>
      </c>
      <c r="D19" s="2">
        <v>50</v>
      </c>
      <c r="E19" s="2" t="s">
        <v>393</v>
      </c>
      <c r="F19" s="2" t="s">
        <v>186</v>
      </c>
      <c r="G19" s="2" t="str">
        <f>VLOOKUP($F19,ỨNG!$N$3:$Q$175,G$7,0)</f>
        <v>VCB</v>
      </c>
      <c r="H19" s="2" t="str">
        <f>VLOOKUP($F19,ỨNG!$N$3:$Q$175,H$7,0)</f>
        <v>1036601436</v>
      </c>
      <c r="I19" s="2" t="str">
        <f>VLOOKUP($F19,ỨNG!$N$3:$Q$175,I$7,0)</f>
        <v>PHAM THI THUY</v>
      </c>
      <c r="J19" s="6">
        <v>46680725</v>
      </c>
      <c r="K19" s="2" t="str">
        <f t="shared" si="1"/>
        <v>Hoang Long tt chi phi tuyen dung T4 Cty Newface VD Hoang Phuc</v>
      </c>
      <c r="L19" s="2" t="s">
        <v>493</v>
      </c>
      <c r="M19" s="2" t="s">
        <v>781</v>
      </c>
      <c r="P19" s="2">
        <f t="shared" si="0"/>
        <v>46680725000</v>
      </c>
      <c r="Q19" s="2">
        <v>473.67365384615402</v>
      </c>
      <c r="R19" s="2" t="s">
        <v>342</v>
      </c>
      <c r="T19" s="2" t="s">
        <v>315</v>
      </c>
      <c r="U19" s="2">
        <f t="shared" si="2"/>
        <v>2000</v>
      </c>
    </row>
    <row r="20" spans="2:21" x14ac:dyDescent="0.25">
      <c r="B20" s="2" t="s">
        <v>309</v>
      </c>
      <c r="C20" s="2">
        <v>250</v>
      </c>
      <c r="D20" s="2">
        <v>80</v>
      </c>
      <c r="E20" s="2">
        <v>125</v>
      </c>
      <c r="F20" s="2" t="s">
        <v>186</v>
      </c>
      <c r="G20" s="2" t="str">
        <f>VLOOKUP($F20,ỨNG!$N$3:$Q$175,G$7,0)</f>
        <v>VCB</v>
      </c>
      <c r="H20" s="2" t="str">
        <f>VLOOKUP($F20,ỨNG!$N$3:$Q$175,H$7,0)</f>
        <v>1036601436</v>
      </c>
      <c r="I20" s="2" t="str">
        <f>VLOOKUP($F20,ỨNG!$N$3:$Q$175,I$7,0)</f>
        <v>PHAM THI THUY</v>
      </c>
      <c r="J20" s="6">
        <v>22849895</v>
      </c>
      <c r="K20" s="2" t="str">
        <f t="shared" si="1"/>
        <v>Hoang Long tt chi phi tuyen dung T4 Cty Inter VD Hoang Phuc</v>
      </c>
      <c r="L20" s="2" t="s">
        <v>488</v>
      </c>
      <c r="M20" s="2" t="s">
        <v>781</v>
      </c>
      <c r="P20" s="2">
        <f t="shared" si="0"/>
        <v>22849895000</v>
      </c>
      <c r="Q20" s="2">
        <v>1000</v>
      </c>
      <c r="R20" s="2" t="s">
        <v>391</v>
      </c>
    </row>
    <row r="21" spans="2:21" x14ac:dyDescent="0.25">
      <c r="B21" s="2" t="s">
        <v>289</v>
      </c>
      <c r="C21" s="2">
        <v>90</v>
      </c>
      <c r="D21" s="2">
        <v>250</v>
      </c>
      <c r="F21" s="2" t="s">
        <v>238</v>
      </c>
      <c r="G21" s="2" t="str">
        <f>VLOOKUP($F21,ỨNG!$N$3:$Q$175,G$7,0)</f>
        <v>ICB</v>
      </c>
      <c r="H21" s="2" t="str">
        <f>VLOOKUP($F21,ỨNG!$N$3:$Q$175,H$7,0)</f>
        <v>106881712999</v>
      </c>
      <c r="I21" s="2" t="str">
        <f>VLOOKUP($F21,ỨNG!$N$3:$Q$175,I$7,0)</f>
        <v>NGUYEN THI LIEN</v>
      </c>
      <c r="J21" s="6">
        <v>70677363</v>
      </c>
      <c r="K21" s="2" t="str">
        <f t="shared" si="1"/>
        <v>Hoang Long tt chi phi tuyen dung T4 Cty Compal VD JINJU</v>
      </c>
      <c r="L21" s="2" t="s">
        <v>9</v>
      </c>
      <c r="M21" s="2" t="s">
        <v>782</v>
      </c>
      <c r="P21" s="2">
        <f t="shared" si="0"/>
        <v>70677363000</v>
      </c>
      <c r="Q21" s="2">
        <v>1000</v>
      </c>
      <c r="R21" s="2" t="s">
        <v>327</v>
      </c>
    </row>
    <row r="22" spans="2:21" x14ac:dyDescent="0.25">
      <c r="B22" s="2" t="s">
        <v>290</v>
      </c>
      <c r="C22" s="2">
        <v>670</v>
      </c>
      <c r="D22" s="2">
        <v>50</v>
      </c>
      <c r="F22" s="2" t="s">
        <v>238</v>
      </c>
      <c r="G22" s="2" t="str">
        <f>VLOOKUP($F22,ỨNG!$N$3:$Q$175,G$7,0)</f>
        <v>ICB</v>
      </c>
      <c r="H22" s="2" t="str">
        <f>VLOOKUP($F22,ỨNG!$N$3:$Q$175,H$7,0)</f>
        <v>106881712999</v>
      </c>
      <c r="I22" s="2" t="str">
        <f>VLOOKUP($F22,ỨNG!$N$3:$Q$175,I$7,0)</f>
        <v>NGUYEN THI LIEN</v>
      </c>
      <c r="J22" s="6">
        <v>6777550</v>
      </c>
      <c r="K22" s="2" t="str">
        <f t="shared" si="1"/>
        <v>Hoang Long tt chi phi tuyen dung T4 Cty Sorting VD JINJU</v>
      </c>
      <c r="L22" s="2" t="s">
        <v>446</v>
      </c>
      <c r="M22" s="2" t="s">
        <v>782</v>
      </c>
      <c r="Q22" s="2">
        <v>500</v>
      </c>
      <c r="R22" s="2" t="s">
        <v>315</v>
      </c>
    </row>
    <row r="23" spans="2:21" x14ac:dyDescent="0.25">
      <c r="B23" s="2" t="s">
        <v>312</v>
      </c>
      <c r="C23" s="2">
        <v>80</v>
      </c>
      <c r="F23" s="2" t="s">
        <v>238</v>
      </c>
      <c r="G23" s="2" t="str">
        <f>VLOOKUP($F23,ỨNG!$N$3:$Q$175,G$7,0)</f>
        <v>ICB</v>
      </c>
      <c r="H23" s="2" t="str">
        <f>VLOOKUP($F23,ỨNG!$N$3:$Q$175,H$7,0)</f>
        <v>106881712999</v>
      </c>
      <c r="I23" s="2" t="str">
        <f>VLOOKUP($F23,ỨNG!$N$3:$Q$175,I$7,0)</f>
        <v>NGUYEN THI LIEN</v>
      </c>
      <c r="J23" s="6">
        <v>9882000</v>
      </c>
      <c r="K23" s="2" t="str">
        <f t="shared" si="1"/>
        <v>Hoang Long tt chi phi tuyen dung T4 Cty Newface VD JINJU</v>
      </c>
      <c r="L23" s="2" t="s">
        <v>493</v>
      </c>
      <c r="M23" s="2" t="s">
        <v>782</v>
      </c>
      <c r="Q23" s="2">
        <v>1500</v>
      </c>
      <c r="R23" s="2" t="s">
        <v>315</v>
      </c>
    </row>
    <row r="24" spans="2:21" x14ac:dyDescent="0.25">
      <c r="F24" s="2" t="s">
        <v>238</v>
      </c>
      <c r="G24" s="2" t="str">
        <f>VLOOKUP($F24,ỨNG!$N$3:$Q$175,G$7,0)</f>
        <v>ICB</v>
      </c>
      <c r="H24" s="2" t="str">
        <f>VLOOKUP($F24,ỨNG!$N$3:$Q$175,H$7,0)</f>
        <v>106881712999</v>
      </c>
      <c r="I24" s="2" t="str">
        <f>VLOOKUP($F24,ỨNG!$N$3:$Q$175,I$7,0)</f>
        <v>NGUYEN THI LIEN</v>
      </c>
      <c r="J24" s="6">
        <v>12351650</v>
      </c>
      <c r="K24" s="2" t="str">
        <f t="shared" si="1"/>
        <v>Hoang Long tt chi phi tuyen dung T4 Cty Newflex VD JINJU</v>
      </c>
      <c r="L24" s="2" t="s">
        <v>482</v>
      </c>
      <c r="M24" s="2" t="s">
        <v>782</v>
      </c>
    </row>
    <row r="25" spans="2:21" x14ac:dyDescent="0.25">
      <c r="F25" s="2" t="s">
        <v>196</v>
      </c>
      <c r="G25" s="2" t="str">
        <f>VLOOKUP($F25,ỨNG!$N$3:$Q$175,G$7,0)</f>
        <v>VCB</v>
      </c>
      <c r="H25" s="2" t="str">
        <f>VLOOKUP($F25,ỨNG!$N$3:$Q$175,H$7,0)</f>
        <v>0361000213315</v>
      </c>
      <c r="I25" s="2" t="str">
        <f>VLOOKUP($F25,ỨNG!$N$3:$Q$175,I$7,0)</f>
        <v>PHAM THI LAN</v>
      </c>
      <c r="J25" s="6">
        <v>5692741</v>
      </c>
      <c r="K25" s="2" t="str">
        <f t="shared" si="1"/>
        <v>Hoang Long tt chi phi tuyen dung T4 Cty Compal VD Lan Phi</v>
      </c>
      <c r="L25" s="2" t="s">
        <v>9</v>
      </c>
      <c r="M25" s="2" t="s">
        <v>783</v>
      </c>
      <c r="O25" s="2">
        <v>831.81818181818198</v>
      </c>
      <c r="P25" s="2" t="s">
        <v>294</v>
      </c>
      <c r="Q25" s="7">
        <f>SUMIFS($O$25:$O$35,$P$25:$P$35,U25)</f>
        <v>6563.5491818181818</v>
      </c>
      <c r="U25" s="2" t="s">
        <v>294</v>
      </c>
    </row>
    <row r="26" spans="2:21" x14ac:dyDescent="0.25">
      <c r="F26" s="2" t="s">
        <v>244</v>
      </c>
      <c r="G26" s="2" t="str">
        <f>VLOOKUP($F26,ỨNG!$N$3:$Q$175,G$7,0)</f>
        <v>VCB</v>
      </c>
      <c r="H26" s="2" t="str">
        <f>VLOOKUP($F26,ỨNG!$N$3:$Q$175,H$7,0)</f>
        <v>1012882572</v>
      </c>
      <c r="I26" s="2" t="str">
        <f>VLOOKUP($F26,ỨNG!$N$3:$Q$175,I$7,0)</f>
        <v>NGUYEN VAN KIEN</v>
      </c>
      <c r="J26" s="6">
        <v>2013000</v>
      </c>
      <c r="K26" s="2" t="str">
        <f t="shared" si="1"/>
        <v>Hoang Long tt chi phi tuyen dung T4 Cty Newface VD Quang Vu</v>
      </c>
      <c r="L26" s="2" t="s">
        <v>493</v>
      </c>
      <c r="M26" s="2" t="s">
        <v>576</v>
      </c>
      <c r="O26" s="2">
        <v>2000</v>
      </c>
      <c r="P26" s="2" t="s">
        <v>294</v>
      </c>
      <c r="Q26" s="7">
        <f>SUMIFS($O$25:$O$35,$P$25:$P$35,U26)</f>
        <v>900</v>
      </c>
      <c r="U26" s="2" t="s">
        <v>300</v>
      </c>
    </row>
    <row r="27" spans="2:21" x14ac:dyDescent="0.25">
      <c r="F27" s="2" t="s">
        <v>250</v>
      </c>
      <c r="G27" s="2" t="str">
        <f>VLOOKUP($F27,ỨNG!$N$3:$Q$175,G$7,0)</f>
        <v>VCB</v>
      </c>
      <c r="H27" s="2" t="str">
        <f>VLOOKUP($F27,ỨNG!$N$3:$Q$175,H$7,0)</f>
        <v>1022506039</v>
      </c>
      <c r="I27" s="2" t="str">
        <f>VLOOKUP($F27,ỨNG!$N$3:$Q$175,I$7,0)</f>
        <v>PHAN THUY LINH</v>
      </c>
      <c r="J27" s="6">
        <v>25268556</v>
      </c>
      <c r="K27" s="2" t="str">
        <f t="shared" si="1"/>
        <v>Hoang Long tt chi phi tuyen dung T4 Cty Compal VD Cong BX</v>
      </c>
      <c r="L27" s="2" t="s">
        <v>9</v>
      </c>
      <c r="M27" s="2" t="s">
        <v>784</v>
      </c>
      <c r="O27" s="2">
        <v>900</v>
      </c>
      <c r="P27" s="2" t="s">
        <v>300</v>
      </c>
      <c r="Q27" s="7">
        <f>SUMIFS($O$25:$O$35,$P$25:$P$35,U27)</f>
        <v>800</v>
      </c>
      <c r="U27" s="2" t="s">
        <v>309</v>
      </c>
    </row>
    <row r="28" spans="2:21" x14ac:dyDescent="0.25">
      <c r="F28" s="2" t="s">
        <v>192</v>
      </c>
      <c r="G28" s="2" t="str">
        <f>VLOOKUP($F28,ỨNG!$N$3:$Q$175,G$7,0)</f>
        <v>VPB</v>
      </c>
      <c r="H28" s="2" t="str">
        <f>VLOOKUP($F28,ỨNG!$N$3:$Q$175,H$7,0)</f>
        <v>0912999853</v>
      </c>
      <c r="I28" s="2" t="str">
        <f>VLOOKUP($F28,ỨNG!$N$3:$Q$175,I$7,0)</f>
        <v>DAO DUY SU</v>
      </c>
      <c r="J28" s="6">
        <v>56946229</v>
      </c>
      <c r="K28" s="2" t="str">
        <f t="shared" si="1"/>
        <v>Hoang Long tt chi phi tuyen dung T4 Cty Compal VD KOS</v>
      </c>
      <c r="L28" s="2" t="s">
        <v>9</v>
      </c>
      <c r="M28" s="2" t="s">
        <v>785</v>
      </c>
      <c r="O28" s="2">
        <v>800</v>
      </c>
      <c r="P28" s="2" t="s">
        <v>309</v>
      </c>
      <c r="Q28" s="7">
        <f>SUMIFS($O$25:$O$35,$P$25:$P$35,U28)</f>
        <v>194</v>
      </c>
      <c r="U28" s="2" t="s">
        <v>395</v>
      </c>
    </row>
    <row r="29" spans="2:21" x14ac:dyDescent="0.25">
      <c r="F29" s="2" t="s">
        <v>189</v>
      </c>
      <c r="G29" s="2" t="str">
        <f>VLOOKUP($F29,ỨNG!$N$3:$Q$175,G$7,0)</f>
        <v>ICB</v>
      </c>
      <c r="H29" s="2" t="str">
        <f>VLOOKUP($F29,ỨNG!$N$3:$Q$175,H$7,0)</f>
        <v>103871644592</v>
      </c>
      <c r="I29" s="2" t="str">
        <f>VLOOKUP($F29,ỨNG!$N$3:$Q$175,I$7,0)</f>
        <v>PHUNG VAN ANH</v>
      </c>
      <c r="J29" s="6">
        <v>5203200</v>
      </c>
      <c r="K29" s="2" t="str">
        <f t="shared" si="1"/>
        <v>Hoang Long tt chi phi tuyen dung T4 Cty Sorting VD Van Anh</v>
      </c>
      <c r="L29" s="2" t="s">
        <v>446</v>
      </c>
      <c r="M29" s="2" t="s">
        <v>786</v>
      </c>
      <c r="O29" s="2">
        <v>194</v>
      </c>
      <c r="P29" s="2" t="s">
        <v>395</v>
      </c>
      <c r="Q29" s="7">
        <f>SUMIFS($O$25:$O$35,$P$25:$P$35,U29)</f>
        <v>1000</v>
      </c>
      <c r="U29" s="2" t="s">
        <v>342</v>
      </c>
    </row>
    <row r="30" spans="2:21" x14ac:dyDescent="0.25">
      <c r="F30" s="2" t="s">
        <v>189</v>
      </c>
      <c r="G30" s="2" t="str">
        <f>VLOOKUP($F30,ỨNG!$N$3:$Q$175,G$7,0)</f>
        <v>ICB</v>
      </c>
      <c r="H30" s="2" t="str">
        <f>VLOOKUP($F30,ỨNG!$N$3:$Q$175,H$7,0)</f>
        <v>103871644592</v>
      </c>
      <c r="I30" s="2" t="str">
        <f>VLOOKUP($F30,ỨNG!$N$3:$Q$175,I$7,0)</f>
        <v>PHUNG VAN ANH</v>
      </c>
      <c r="J30" s="6">
        <v>25659650</v>
      </c>
      <c r="K30" s="2" t="str">
        <f t="shared" si="1"/>
        <v>Hoang Long tt chi phi tuyen dung T4 Cty Newface VD Van Anh</v>
      </c>
      <c r="L30" s="2" t="s">
        <v>493</v>
      </c>
      <c r="M30" s="2" t="s">
        <v>786</v>
      </c>
      <c r="O30" s="2">
        <v>1000</v>
      </c>
      <c r="P30" s="2" t="s">
        <v>342</v>
      </c>
    </row>
    <row r="31" spans="2:21" x14ac:dyDescent="0.25">
      <c r="F31" s="2" t="s">
        <v>189</v>
      </c>
      <c r="G31" s="2" t="str">
        <f>VLOOKUP($F31,ỨNG!$N$3:$Q$175,G$7,0)</f>
        <v>ICB</v>
      </c>
      <c r="H31" s="2" t="str">
        <f>VLOOKUP($F31,ỨNG!$N$3:$Q$175,H$7,0)</f>
        <v>103871644592</v>
      </c>
      <c r="I31" s="2" t="str">
        <f>VLOOKUP($F31,ỨNG!$N$3:$Q$175,I$7,0)</f>
        <v>PHUNG VAN ANH</v>
      </c>
      <c r="J31" s="6">
        <v>7590350</v>
      </c>
      <c r="K31" s="2" t="str">
        <f t="shared" si="1"/>
        <v>Hoang Long tt chi phi tuyen dung T4 Cty Newflex VD Van Anh</v>
      </c>
      <c r="L31" s="2" t="s">
        <v>482</v>
      </c>
      <c r="M31" s="2" t="s">
        <v>786</v>
      </c>
      <c r="O31" s="2">
        <v>700</v>
      </c>
      <c r="P31" s="2" t="s">
        <v>294</v>
      </c>
    </row>
    <row r="32" spans="2:21" x14ac:dyDescent="0.25">
      <c r="F32" s="2" t="s">
        <v>200</v>
      </c>
      <c r="G32" s="2" t="str">
        <f>VLOOKUP($F32,ỨNG!$N$3:$Q$175,G$7,0)</f>
        <v>TCB</v>
      </c>
      <c r="H32" s="2" t="str">
        <f>VLOOKUP($F32,ỨNG!$N$3:$Q$175,H$7,0)</f>
        <v>5288699999</v>
      </c>
      <c r="I32" s="2" t="str">
        <f>VLOOKUP($F32,ỨNG!$N$3:$Q$175,I$7,0)</f>
        <v>BUI XUAN VINH</v>
      </c>
      <c r="J32" s="6">
        <v>45674205.5</v>
      </c>
      <c r="K32" s="2" t="str">
        <f t="shared" si="1"/>
        <v>Hoang Long tt chi phi tuyen dung T4 Cty Compal VD Xuan Vinh</v>
      </c>
      <c r="L32" s="2" t="s">
        <v>9</v>
      </c>
      <c r="M32" s="2" t="s">
        <v>577</v>
      </c>
      <c r="O32" s="2">
        <v>500</v>
      </c>
      <c r="P32" s="2" t="s">
        <v>294</v>
      </c>
    </row>
    <row r="33" spans="1:16" x14ac:dyDescent="0.25">
      <c r="F33" s="2" t="s">
        <v>200</v>
      </c>
      <c r="G33" s="2" t="str">
        <f>VLOOKUP($F33,ỨNG!$N$3:$Q$175,G$7,0)</f>
        <v>TCB</v>
      </c>
      <c r="H33" s="2" t="str">
        <f>VLOOKUP($F33,ỨNG!$N$3:$Q$175,H$7,0)</f>
        <v>5288699999</v>
      </c>
      <c r="I33" s="2" t="str">
        <f>VLOOKUP($F33,ỨNG!$N$3:$Q$175,I$7,0)</f>
        <v>BUI XUAN VINH</v>
      </c>
      <c r="J33" s="6">
        <v>15838650</v>
      </c>
      <c r="K33" s="2" t="str">
        <f t="shared" si="1"/>
        <v>Hoang Long tt chi phi tuyen dung T4 Cty Newface VD Xuan Vinh</v>
      </c>
      <c r="L33" s="2" t="s">
        <v>493</v>
      </c>
      <c r="M33" s="2" t="s">
        <v>577</v>
      </c>
      <c r="O33" s="2">
        <v>100</v>
      </c>
      <c r="P33" s="2" t="s">
        <v>294</v>
      </c>
    </row>
    <row r="34" spans="1:16" x14ac:dyDescent="0.25">
      <c r="F34" s="2" t="s">
        <v>200</v>
      </c>
      <c r="G34" s="2" t="str">
        <f>VLOOKUP($F34,ỨNG!$N$3:$Q$175,G$7,0)</f>
        <v>TCB</v>
      </c>
      <c r="H34" s="2" t="str">
        <f>VLOOKUP($F34,ỨNG!$N$3:$Q$175,H$7,0)</f>
        <v>5288699999</v>
      </c>
      <c r="I34" s="2" t="str">
        <f>VLOOKUP($F34,ỨNG!$N$3:$Q$175,I$7,0)</f>
        <v>BUI XUAN VINH</v>
      </c>
      <c r="J34" s="6">
        <v>6905950</v>
      </c>
      <c r="K34" s="2" t="str">
        <f t="shared" si="1"/>
        <v>Hoang Long tt chi phi tuyen dung T4 Cty Newflex VD Xuan Vinh</v>
      </c>
      <c r="L34" s="2" t="s">
        <v>482</v>
      </c>
      <c r="M34" s="2" t="s">
        <v>577</v>
      </c>
      <c r="O34" s="2">
        <v>867.73099999999999</v>
      </c>
      <c r="P34" s="2" t="s">
        <v>294</v>
      </c>
    </row>
    <row r="35" spans="1:16" x14ac:dyDescent="0.25">
      <c r="F35" s="2" t="s">
        <v>276</v>
      </c>
      <c r="G35" s="2" t="str">
        <f>VLOOKUP($F35,ỨNG!$N$3:$Q$175,G$7,0)</f>
        <v>BIDV</v>
      </c>
      <c r="H35" s="2" t="str">
        <f>VLOOKUP($F35,ỨNG!$N$3:$Q$175,H$7,0)</f>
        <v>4250934938</v>
      </c>
      <c r="I35" s="2" t="str">
        <f>VLOOKUP($F35,ỨNG!$N$3:$Q$175,I$7,0)</f>
        <v>LE VAN MINH</v>
      </c>
      <c r="J35" s="2">
        <v>20942025</v>
      </c>
      <c r="K35" s="2" t="str">
        <f t="shared" si="1"/>
        <v>Hoang Long tt chi phi tuyen dung T4 Cty Compal VD KTK</v>
      </c>
      <c r="L35" s="2" t="s">
        <v>9</v>
      </c>
      <c r="M35" s="2" t="s">
        <v>787</v>
      </c>
      <c r="O35" s="2">
        <v>1564</v>
      </c>
      <c r="P35" s="2" t="s">
        <v>294</v>
      </c>
    </row>
    <row r="36" spans="1:16" x14ac:dyDescent="0.25">
      <c r="F36" s="2" t="s">
        <v>491</v>
      </c>
      <c r="G36" s="2" t="str">
        <f>VLOOKUP($F36,ỨNG!$N$3:$Q$175,G$7,0)</f>
        <v>MB</v>
      </c>
      <c r="H36" s="2" t="str">
        <f>VLOOKUP($F36,ỨNG!$N$3:$Q$175,H$7,0)</f>
        <v>56516336868</v>
      </c>
      <c r="I36" s="2" t="str">
        <f>VLOOKUP($F36,ỨNG!$N$3:$Q$175,I$7,0)</f>
        <v>NGUYEN CHI THANG</v>
      </c>
      <c r="J36" s="2">
        <v>230925314.29999998</v>
      </c>
      <c r="K36" s="2" t="str">
        <f t="shared" si="1"/>
        <v>Hoang Long tt chi phi tuyen dung T4 Cty Compal VD Nam HN</v>
      </c>
      <c r="L36" s="2" t="s">
        <v>9</v>
      </c>
      <c r="M36" s="2" t="s">
        <v>492</v>
      </c>
    </row>
    <row r="37" spans="1:16" x14ac:dyDescent="0.25">
      <c r="F37" s="2" t="s">
        <v>226</v>
      </c>
      <c r="G37" s="2" t="str">
        <f>VLOOKUP($F37,ỨNG!$N$3:$Q$175,G$7,0)</f>
        <v>MB</v>
      </c>
      <c r="H37" s="2" t="str">
        <f>VLOOKUP($F37,ỨNG!$N$3:$Q$175,H$7,0)</f>
        <v>0981010994</v>
      </c>
      <c r="I37" s="2" t="str">
        <f>VLOOKUP($F37,ỨNG!$N$3:$Q$175,I$7,0)</f>
        <v>TRAN QUYNH ANH</v>
      </c>
      <c r="J37" s="2">
        <v>66702481</v>
      </c>
      <c r="K37" s="2" t="str">
        <f t="shared" si="1"/>
        <v>Hoang Long tt chi phi tuyen dung T4 Cty Compal VD Nam Thom</v>
      </c>
      <c r="L37" s="2" t="s">
        <v>9</v>
      </c>
      <c r="M37" s="2" t="s">
        <v>388</v>
      </c>
    </row>
    <row r="38" spans="1:16" x14ac:dyDescent="0.25">
      <c r="F38" s="2" t="s">
        <v>226</v>
      </c>
      <c r="G38" s="2" t="str">
        <f>VLOOKUP($F38,ỨNG!$N$3:$Q$175,G$7,0)</f>
        <v>MB</v>
      </c>
      <c r="H38" s="2" t="str">
        <f>VLOOKUP($F38,ỨNG!$N$3:$Q$175,H$7,0)</f>
        <v>0981010994</v>
      </c>
      <c r="I38" s="2" t="str">
        <f>VLOOKUP($F38,ỨNG!$N$3:$Q$175,I$7,0)</f>
        <v>TRAN QUYNH ANH</v>
      </c>
      <c r="J38" s="2">
        <v>3468800.0000000005</v>
      </c>
      <c r="K38" s="2" t="str">
        <f t="shared" si="1"/>
        <v>Hoang Long tt chi phi tuyen dung T4 Cty Sorting VD Nam Thom</v>
      </c>
      <c r="L38" s="2" t="s">
        <v>446</v>
      </c>
      <c r="M38" s="2" t="s">
        <v>388</v>
      </c>
    </row>
    <row r="39" spans="1:16" x14ac:dyDescent="0.25">
      <c r="F39" s="2" t="s">
        <v>226</v>
      </c>
      <c r="G39" s="2" t="str">
        <f>VLOOKUP($F39,ỨNG!$N$3:$Q$175,G$7,0)</f>
        <v>MB</v>
      </c>
      <c r="H39" s="2" t="str">
        <f>VLOOKUP($F39,ỨNG!$N$3:$Q$175,H$7,0)</f>
        <v>0981010994</v>
      </c>
      <c r="I39" s="2" t="str">
        <f>VLOOKUP($F39,ỨNG!$N$3:$Q$175,I$7,0)</f>
        <v>TRAN QUYNH ANH</v>
      </c>
      <c r="J39" s="2">
        <v>2501000</v>
      </c>
      <c r="K39" s="2" t="str">
        <f t="shared" si="1"/>
        <v>Hoang Long tt chi phi tuyen dung T4 Cty Newface VD Nam Thom</v>
      </c>
      <c r="L39" s="2" t="s">
        <v>493</v>
      </c>
      <c r="M39" s="7" t="s">
        <v>388</v>
      </c>
    </row>
    <row r="40" spans="1:16" x14ac:dyDescent="0.25">
      <c r="F40" s="2" t="s">
        <v>226</v>
      </c>
      <c r="G40" s="2" t="str">
        <f>VLOOKUP($F40,ỨNG!$N$3:$Q$175,G$7,0)</f>
        <v>MB</v>
      </c>
      <c r="H40" s="2" t="str">
        <f>VLOOKUP($F40,ỨNG!$N$3:$Q$175,H$7,0)</f>
        <v>0981010994</v>
      </c>
      <c r="I40" s="2" t="str">
        <f>VLOOKUP($F40,ỨNG!$N$3:$Q$175,I$7,0)</f>
        <v>TRAN QUYNH ANH</v>
      </c>
      <c r="J40" s="2">
        <v>1209500</v>
      </c>
      <c r="K40" s="2" t="str">
        <f t="shared" si="1"/>
        <v>Hoang Long tt chi phi tuyen dung T4 Cty Newflex VD Nam Thom</v>
      </c>
      <c r="L40" s="2" t="s">
        <v>482</v>
      </c>
      <c r="M40" s="7" t="s">
        <v>388</v>
      </c>
    </row>
    <row r="41" spans="1:16" x14ac:dyDescent="0.25">
      <c r="F41" s="2" t="s">
        <v>226</v>
      </c>
      <c r="G41" s="2" t="str">
        <f>VLOOKUP($F41,ỨNG!$N$3:$Q$175,G$7,0)</f>
        <v>MB</v>
      </c>
      <c r="H41" s="2" t="str">
        <f>VLOOKUP($F41,ỨNG!$N$3:$Q$175,H$7,0)</f>
        <v>0981010994</v>
      </c>
      <c r="I41" s="2" t="str">
        <f>VLOOKUP($F41,ỨNG!$N$3:$Q$175,I$7,0)</f>
        <v>TRAN QUYNH ANH</v>
      </c>
      <c r="J41" s="2">
        <v>11404819</v>
      </c>
      <c r="K41" s="2" t="str">
        <f t="shared" si="1"/>
        <v>Hoang Long tt chi phi tuyen dung T4 Cty Hanbo VD Nam Thom</v>
      </c>
      <c r="L41" s="2" t="s">
        <v>489</v>
      </c>
      <c r="M41" s="7" t="s">
        <v>388</v>
      </c>
    </row>
    <row r="42" spans="1:16" x14ac:dyDescent="0.25">
      <c r="F42" s="2" t="s">
        <v>211</v>
      </c>
      <c r="G42" s="2" t="str">
        <f>VLOOKUP($F42,ỨNG!$N$3:$Q$175,G$7,0)</f>
        <v>VCB</v>
      </c>
      <c r="H42" s="2" t="str">
        <f>VLOOKUP($F42,ỨNG!$N$3:$Q$175,H$7,0)</f>
        <v>1035770359</v>
      </c>
      <c r="I42" s="2" t="str">
        <f>VLOOKUP($F42,ỨNG!$N$3:$Q$175,I$7,0)</f>
        <v>BUI VAN CANH</v>
      </c>
      <c r="J42" s="2">
        <v>32168172</v>
      </c>
      <c r="K42" s="2" t="str">
        <f t="shared" si="1"/>
        <v>Hoang Long tt chi phi tuyen dung T4 Cty Compal VD Duc Canh</v>
      </c>
      <c r="L42" s="2" t="s">
        <v>9</v>
      </c>
      <c r="M42" s="7" t="s">
        <v>397</v>
      </c>
    </row>
    <row r="43" spans="1:16" x14ac:dyDescent="0.25">
      <c r="F43" s="2" t="s">
        <v>211</v>
      </c>
      <c r="G43" s="2" t="str">
        <f>VLOOKUP($F43,ỨNG!$N$3:$Q$175,G$7,0)</f>
        <v>VCB</v>
      </c>
      <c r="H43" s="2" t="str">
        <f>VLOOKUP($F43,ỨNG!$N$3:$Q$175,H$7,0)</f>
        <v>1035770359</v>
      </c>
      <c r="I43" s="2" t="str">
        <f>VLOOKUP($F43,ỨNG!$N$3:$Q$175,I$7,0)</f>
        <v>BUI VAN CANH</v>
      </c>
      <c r="J43" s="2">
        <v>1184800</v>
      </c>
      <c r="K43" s="2" t="str">
        <f t="shared" si="1"/>
        <v>Hoang Long tt chi phi tuyen dung T4 Cty TK Tech VD Duc Canh</v>
      </c>
      <c r="L43" s="2" t="s">
        <v>22</v>
      </c>
      <c r="M43" s="7" t="s">
        <v>397</v>
      </c>
    </row>
    <row r="44" spans="1:16" x14ac:dyDescent="0.25">
      <c r="C44" s="6">
        <f>4500000/26/8</f>
        <v>21634.615384615383</v>
      </c>
      <c r="F44" s="2" t="s">
        <v>779</v>
      </c>
      <c r="G44" s="2" t="e">
        <f>VLOOKUP($F44,ỨNG!$N$3:$Q$175,G$7,0)</f>
        <v>#N/A</v>
      </c>
      <c r="H44" s="2" t="e">
        <f>VLOOKUP($F44,ỨNG!$N$3:$Q$175,H$7,0)</f>
        <v>#N/A</v>
      </c>
      <c r="I44" s="2" t="e">
        <f>VLOOKUP($F44,ỨNG!$N$3:$Q$175,I$7,0)</f>
        <v>#N/A</v>
      </c>
      <c r="J44" s="2">
        <v>9083250</v>
      </c>
      <c r="K44" s="2" t="str">
        <f t="shared" si="1"/>
        <v>Hoang Long tt chi phi tuyen dung T4 Cty WorldTop VD Viet Cuong</v>
      </c>
      <c r="L44" s="2" t="s">
        <v>490</v>
      </c>
      <c r="M44" s="7" t="s">
        <v>788</v>
      </c>
    </row>
    <row r="45" spans="1:16" x14ac:dyDescent="0.25">
      <c r="A45" s="1" t="s">
        <v>402</v>
      </c>
      <c r="B45" s="8">
        <v>1</v>
      </c>
      <c r="C45" s="6">
        <f t="shared" ref="C45:C50" si="3">$C$44*B45</f>
        <v>21634.615384615383</v>
      </c>
      <c r="F45" s="2" t="s">
        <v>223</v>
      </c>
      <c r="G45" s="2" t="str">
        <f>VLOOKUP($F45,ỨNG!$N$3:$Q$175,G$7,0)</f>
        <v>ICB</v>
      </c>
      <c r="H45" s="2" t="str">
        <f>VLOOKUP($F45,ỨNG!$N$3:$Q$175,H$7,0)</f>
        <v>107878253394</v>
      </c>
      <c r="I45" s="2" t="str">
        <f>VLOOKUP($F45,ỨNG!$N$3:$Q$175,I$7,0)</f>
        <v>NGUYEN VAN TUNG</v>
      </c>
      <c r="J45" s="2">
        <v>72430065</v>
      </c>
      <c r="K45" s="2" t="str">
        <f t="shared" si="1"/>
        <v>Hoang Long tt chi phi tuyen dung T4 Cty Compal VD Tung</v>
      </c>
      <c r="L45" s="2" t="s">
        <v>9</v>
      </c>
      <c r="M45" s="7" t="s">
        <v>496</v>
      </c>
    </row>
    <row r="46" spans="1:16" x14ac:dyDescent="0.25">
      <c r="A46" s="1" t="s">
        <v>403</v>
      </c>
      <c r="B46" s="8">
        <v>1.3</v>
      </c>
      <c r="C46" s="6">
        <f t="shared" si="3"/>
        <v>28125</v>
      </c>
      <c r="F46" s="2" t="s">
        <v>264</v>
      </c>
      <c r="G46" s="2" t="str">
        <f>VLOOKUP($F46,ỨNG!$N$3:$Q$175,G$7,0)</f>
        <v>ICB</v>
      </c>
      <c r="H46" s="2" t="str">
        <f>VLOOKUP($F46,ỨNG!$N$3:$Q$175,H$7,0)</f>
        <v>102889426666</v>
      </c>
      <c r="I46" s="2" t="str">
        <f>VLOOKUP($F46,ỨNG!$N$3:$Q$175,I$7,0)</f>
        <v>TRAN NGOC LINH</v>
      </c>
      <c r="J46" s="2">
        <v>23770482</v>
      </c>
      <c r="K46" s="2" t="str">
        <f t="shared" si="1"/>
        <v>Hoang Long tt chi phi tuyen dung T4 Cty Compal VD Linh Phat</v>
      </c>
      <c r="L46" s="2" t="s">
        <v>9</v>
      </c>
      <c r="M46" s="7" t="s">
        <v>789</v>
      </c>
    </row>
    <row r="47" spans="1:16" x14ac:dyDescent="0.25">
      <c r="A47" s="1" t="s">
        <v>404</v>
      </c>
      <c r="B47" s="8">
        <v>1.5</v>
      </c>
      <c r="C47" s="6">
        <f t="shared" si="3"/>
        <v>32451.923076923074</v>
      </c>
      <c r="I47" s="2">
        <v>700</v>
      </c>
      <c r="J47" s="2" t="s">
        <v>365</v>
      </c>
      <c r="L47" s="2" t="s">
        <v>342</v>
      </c>
      <c r="M47" s="7">
        <v>200</v>
      </c>
    </row>
    <row r="48" spans="1:16" x14ac:dyDescent="0.25">
      <c r="A48" s="1" t="s">
        <v>405</v>
      </c>
      <c r="B48" s="8">
        <v>2</v>
      </c>
      <c r="C48" s="6">
        <f t="shared" si="3"/>
        <v>43269.230769230766</v>
      </c>
      <c r="I48" s="2">
        <v>500</v>
      </c>
      <c r="J48" s="2" t="s">
        <v>365</v>
      </c>
      <c r="L48" s="2" t="s">
        <v>384</v>
      </c>
      <c r="M48" s="7">
        <v>2600</v>
      </c>
    </row>
    <row r="49" spans="1:13" x14ac:dyDescent="0.25">
      <c r="A49" s="1" t="s">
        <v>406</v>
      </c>
      <c r="B49" s="8">
        <v>2</v>
      </c>
      <c r="C49" s="6">
        <f t="shared" si="3"/>
        <v>43269.230769230766</v>
      </c>
      <c r="I49" s="2">
        <v>300</v>
      </c>
      <c r="J49" s="2" t="s">
        <v>398</v>
      </c>
      <c r="M49" s="7"/>
    </row>
    <row r="50" spans="1:13" x14ac:dyDescent="0.25">
      <c r="A50" s="1" t="s">
        <v>407</v>
      </c>
      <c r="B50" s="8">
        <v>2.7</v>
      </c>
      <c r="C50" s="6">
        <f t="shared" si="3"/>
        <v>58413.461538461539</v>
      </c>
      <c r="I50" s="2">
        <v>500</v>
      </c>
      <c r="J50" s="2" t="s">
        <v>294</v>
      </c>
      <c r="M50" s="7"/>
    </row>
    <row r="51" spans="1:13" x14ac:dyDescent="0.25">
      <c r="A51" s="1"/>
      <c r="B51" s="1"/>
      <c r="C51" s="6"/>
      <c r="I51" s="2">
        <v>100</v>
      </c>
      <c r="J51" s="2" t="s">
        <v>401</v>
      </c>
    </row>
    <row r="52" spans="1:13" x14ac:dyDescent="0.25">
      <c r="C52" s="6"/>
      <c r="I52" s="2">
        <v>200</v>
      </c>
      <c r="J52" s="2" t="s">
        <v>294</v>
      </c>
    </row>
    <row r="53" spans="1:13" x14ac:dyDescent="0.25">
      <c r="C53" s="6"/>
      <c r="I53" s="2">
        <v>200</v>
      </c>
      <c r="J53" s="2" t="s">
        <v>408</v>
      </c>
    </row>
    <row r="54" spans="1:13" x14ac:dyDescent="0.25">
      <c r="I54" s="2">
        <v>277.88461538461502</v>
      </c>
      <c r="J54" s="2" t="s">
        <v>401</v>
      </c>
    </row>
    <row r="55" spans="1:13" x14ac:dyDescent="0.25">
      <c r="D55" s="6">
        <f>4500000/26/8</f>
        <v>21634.615384615383</v>
      </c>
      <c r="I55" s="2">
        <v>250</v>
      </c>
      <c r="J55" s="2" t="s">
        <v>399</v>
      </c>
    </row>
    <row r="56" spans="1:13" x14ac:dyDescent="0.25">
      <c r="A56" s="1" t="s">
        <v>402</v>
      </c>
      <c r="B56" s="8">
        <v>1</v>
      </c>
      <c r="C56" s="2">
        <v>8</v>
      </c>
      <c r="D56" s="6">
        <f>$D$55*C56*B56</f>
        <v>173076.92307692306</v>
      </c>
      <c r="I56" s="2">
        <v>500</v>
      </c>
      <c r="J56" s="2" t="s">
        <v>399</v>
      </c>
    </row>
    <row r="57" spans="1:13" x14ac:dyDescent="0.25">
      <c r="A57" s="1" t="s">
        <v>404</v>
      </c>
      <c r="B57" s="8">
        <v>1.5</v>
      </c>
      <c r="C57" s="2">
        <v>3</v>
      </c>
      <c r="D57" s="6">
        <f>$D$55*C57*B57</f>
        <v>97355.76923076922</v>
      </c>
      <c r="I57" s="2">
        <v>600</v>
      </c>
      <c r="J57" s="2" t="s">
        <v>409</v>
      </c>
    </row>
    <row r="58" spans="1:13" x14ac:dyDescent="0.25">
      <c r="D58" s="6">
        <f>D56+D57</f>
        <v>270432.69230769225</v>
      </c>
      <c r="I58" s="2">
        <v>500</v>
      </c>
      <c r="J58" s="2" t="s">
        <v>409</v>
      </c>
    </row>
    <row r="59" spans="1:13" x14ac:dyDescent="0.25">
      <c r="D59" s="6"/>
      <c r="I59" s="2">
        <v>2300</v>
      </c>
      <c r="J59" s="2" t="s">
        <v>384</v>
      </c>
    </row>
    <row r="60" spans="1:13" x14ac:dyDescent="0.25">
      <c r="D60" s="6"/>
      <c r="I60" s="2">
        <v>1600</v>
      </c>
      <c r="J60" s="2" t="s">
        <v>294</v>
      </c>
    </row>
    <row r="61" spans="1:13" x14ac:dyDescent="0.25">
      <c r="D61" s="6"/>
      <c r="I61" s="2">
        <v>200</v>
      </c>
      <c r="J61" s="2" t="s">
        <v>294</v>
      </c>
    </row>
    <row r="62" spans="1:13" x14ac:dyDescent="0.25">
      <c r="D62" s="6"/>
      <c r="I62" s="2">
        <v>350</v>
      </c>
      <c r="J62" s="2" t="s">
        <v>385</v>
      </c>
    </row>
    <row r="63" spans="1:13" x14ac:dyDescent="0.25">
      <c r="I63" s="2">
        <v>300</v>
      </c>
      <c r="J63" s="2" t="s">
        <v>385</v>
      </c>
    </row>
    <row r="64" spans="1:13" x14ac:dyDescent="0.25">
      <c r="I64" s="2">
        <v>1000</v>
      </c>
      <c r="J64" s="2" t="s">
        <v>400</v>
      </c>
    </row>
    <row r="65" spans="9:10" x14ac:dyDescent="0.25">
      <c r="I65" s="2">
        <v>1000</v>
      </c>
      <c r="J65" s="2" t="s">
        <v>400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Lương</vt:lpstr>
      <vt:lpstr>ỨNG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Minh, Nguyen Dinh Minh</dc:creator>
  <cp:lastModifiedBy>Admin</cp:lastModifiedBy>
  <dcterms:created xsi:type="dcterms:W3CDTF">2022-04-15T08:43:39Z</dcterms:created>
  <dcterms:modified xsi:type="dcterms:W3CDTF">2025-05-16T09:46:02Z</dcterms:modified>
</cp:coreProperties>
</file>