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okstore\Bookstore_Server_Client\Server\src\main\resources\DataImports\"/>
    </mc:Choice>
  </mc:AlternateContent>
  <bookViews>
    <workbookView xWindow="0" yWindow="0" windowWidth="16380" windowHeight="8196" tabRatio="500"/>
  </bookViews>
  <sheets>
    <sheet name="Trang_tính2" sheetId="1" r:id="rId1"/>
    <sheet name="Trang_tính3" sheetId="2" r:id="rId2"/>
    <sheet name="Trang_tính4" sheetId="3" r:id="rId3"/>
    <sheet name="Trang_tính5" sheetId="4" r:id="rId4"/>
    <sheet name="Trang_tính1" sheetId="5" r:id="rId5"/>
  </sheets>
  <definedNames>
    <definedName name="_xlnm._FilterDatabase" localSheetId="4" hidden="1">Trang_tính1!$A$1:$P$189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89" i="5" l="1"/>
  <c r="N189" i="5"/>
  <c r="L189" i="5"/>
  <c r="J189" i="5"/>
  <c r="I189" i="5"/>
  <c r="H189" i="5"/>
  <c r="G189" i="5"/>
  <c r="F189" i="5"/>
  <c r="E189" i="5"/>
  <c r="D189" i="5"/>
  <c r="C189" i="5"/>
  <c r="A189" i="5"/>
  <c r="O188" i="5"/>
  <c r="M188" i="5" s="1"/>
  <c r="N188" i="5"/>
  <c r="L188" i="5"/>
  <c r="J188" i="5"/>
  <c r="I188" i="5"/>
  <c r="H188" i="5"/>
  <c r="G188" i="5"/>
  <c r="F188" i="5"/>
  <c r="E188" i="5"/>
  <c r="D188" i="5"/>
  <c r="C188" i="5"/>
  <c r="A188" i="5"/>
  <c r="O187" i="5"/>
  <c r="M187" i="5" s="1"/>
  <c r="N187" i="5"/>
  <c r="L187" i="5"/>
  <c r="J187" i="5"/>
  <c r="I187" i="5"/>
  <c r="H187" i="5"/>
  <c r="G187" i="5"/>
  <c r="F187" i="5"/>
  <c r="E187" i="5"/>
  <c r="D187" i="5"/>
  <c r="C187" i="5"/>
  <c r="A187" i="5"/>
  <c r="O186" i="5"/>
  <c r="M186" i="5" s="1"/>
  <c r="N186" i="5"/>
  <c r="L186" i="5"/>
  <c r="J186" i="5"/>
  <c r="I186" i="5"/>
  <c r="H186" i="5"/>
  <c r="G186" i="5"/>
  <c r="F186" i="5"/>
  <c r="E186" i="5"/>
  <c r="D186" i="5"/>
  <c r="C186" i="5"/>
  <c r="A186" i="5"/>
  <c r="O185" i="5"/>
  <c r="M185" i="5" s="1"/>
  <c r="N185" i="5"/>
  <c r="L185" i="5"/>
  <c r="J185" i="5"/>
  <c r="I185" i="5"/>
  <c r="H185" i="5"/>
  <c r="G185" i="5"/>
  <c r="F185" i="5"/>
  <c r="E185" i="5"/>
  <c r="D185" i="5"/>
  <c r="C185" i="5"/>
  <c r="A185" i="5"/>
  <c r="O184" i="5"/>
  <c r="M184" i="5" s="1"/>
  <c r="N184" i="5"/>
  <c r="L184" i="5"/>
  <c r="J184" i="5"/>
  <c r="I184" i="5"/>
  <c r="H184" i="5"/>
  <c r="G184" i="5"/>
  <c r="F184" i="5"/>
  <c r="E184" i="5"/>
  <c r="D184" i="5"/>
  <c r="C184" i="5"/>
  <c r="A184" i="5"/>
  <c r="O183" i="5"/>
  <c r="M183" i="5" s="1"/>
  <c r="N183" i="5"/>
  <c r="L183" i="5"/>
  <c r="J183" i="5"/>
  <c r="I183" i="5"/>
  <c r="H183" i="5"/>
  <c r="G183" i="5"/>
  <c r="F183" i="5"/>
  <c r="E183" i="5"/>
  <c r="D183" i="5"/>
  <c r="C183" i="5"/>
  <c r="A183" i="5"/>
  <c r="O182" i="5"/>
  <c r="M182" i="5" s="1"/>
  <c r="N182" i="5"/>
  <c r="L182" i="5"/>
  <c r="J182" i="5"/>
  <c r="I182" i="5"/>
  <c r="H182" i="5"/>
  <c r="G182" i="5"/>
  <c r="F182" i="5"/>
  <c r="E182" i="5"/>
  <c r="D182" i="5"/>
  <c r="C182" i="5"/>
  <c r="A182" i="5"/>
  <c r="O181" i="5"/>
  <c r="M181" i="5" s="1"/>
  <c r="N181" i="5"/>
  <c r="L181" i="5"/>
  <c r="J181" i="5"/>
  <c r="I181" i="5"/>
  <c r="H181" i="5"/>
  <c r="G181" i="5"/>
  <c r="F181" i="5"/>
  <c r="E181" i="5"/>
  <c r="D181" i="5"/>
  <c r="C181" i="5"/>
  <c r="A181" i="5"/>
  <c r="O180" i="5"/>
  <c r="M180" i="5" s="1"/>
  <c r="N180" i="5"/>
  <c r="L180" i="5"/>
  <c r="J180" i="5"/>
  <c r="I180" i="5"/>
  <c r="H180" i="5"/>
  <c r="G180" i="5"/>
  <c r="F180" i="5"/>
  <c r="E180" i="5"/>
  <c r="D180" i="5"/>
  <c r="C180" i="5"/>
  <c r="A180" i="5"/>
  <c r="O179" i="5"/>
  <c r="N179" i="5"/>
  <c r="L179" i="5"/>
  <c r="J179" i="5"/>
  <c r="I179" i="5"/>
  <c r="H179" i="5"/>
  <c r="G179" i="5"/>
  <c r="F179" i="5"/>
  <c r="E179" i="5"/>
  <c r="D179" i="5"/>
  <c r="C179" i="5"/>
  <c r="A179" i="5"/>
  <c r="O178" i="5"/>
  <c r="M178" i="5" s="1"/>
  <c r="N178" i="5"/>
  <c r="L178" i="5"/>
  <c r="J178" i="5"/>
  <c r="I178" i="5"/>
  <c r="H178" i="5"/>
  <c r="G178" i="5"/>
  <c r="F178" i="5"/>
  <c r="E178" i="5"/>
  <c r="D178" i="5"/>
  <c r="C178" i="5"/>
  <c r="A178" i="5"/>
  <c r="O177" i="5"/>
  <c r="M177" i="5" s="1"/>
  <c r="N177" i="5"/>
  <c r="L177" i="5"/>
  <c r="J177" i="5"/>
  <c r="I177" i="5"/>
  <c r="H177" i="5"/>
  <c r="G177" i="5"/>
  <c r="F177" i="5"/>
  <c r="E177" i="5"/>
  <c r="D177" i="5"/>
  <c r="C177" i="5"/>
  <c r="A177" i="5"/>
  <c r="O176" i="5"/>
  <c r="M176" i="5" s="1"/>
  <c r="N176" i="5"/>
  <c r="L176" i="5"/>
  <c r="J176" i="5"/>
  <c r="I176" i="5"/>
  <c r="H176" i="5"/>
  <c r="G176" i="5"/>
  <c r="F176" i="5"/>
  <c r="E176" i="5"/>
  <c r="D176" i="5"/>
  <c r="C176" i="5"/>
  <c r="A176" i="5"/>
  <c r="O175" i="5"/>
  <c r="M175" i="5" s="1"/>
  <c r="N175" i="5"/>
  <c r="L175" i="5"/>
  <c r="J175" i="5"/>
  <c r="I175" i="5"/>
  <c r="H175" i="5"/>
  <c r="G175" i="5"/>
  <c r="F175" i="5"/>
  <c r="E175" i="5"/>
  <c r="D175" i="5"/>
  <c r="C175" i="5"/>
  <c r="A175" i="5"/>
  <c r="O174" i="5"/>
  <c r="M174" i="5" s="1"/>
  <c r="N174" i="5"/>
  <c r="L174" i="5"/>
  <c r="J174" i="5"/>
  <c r="I174" i="5"/>
  <c r="H174" i="5"/>
  <c r="G174" i="5"/>
  <c r="F174" i="5"/>
  <c r="E174" i="5"/>
  <c r="D174" i="5"/>
  <c r="C174" i="5"/>
  <c r="A174" i="5"/>
  <c r="O173" i="5"/>
  <c r="M173" i="5" s="1"/>
  <c r="N173" i="5"/>
  <c r="L173" i="5"/>
  <c r="J173" i="5"/>
  <c r="I173" i="5"/>
  <c r="H173" i="5"/>
  <c r="G173" i="5"/>
  <c r="F173" i="5"/>
  <c r="E173" i="5"/>
  <c r="D173" i="5"/>
  <c r="C173" i="5"/>
  <c r="A173" i="5"/>
  <c r="O172" i="5"/>
  <c r="M172" i="5" s="1"/>
  <c r="N172" i="5"/>
  <c r="L172" i="5"/>
  <c r="J172" i="5"/>
  <c r="I172" i="5"/>
  <c r="H172" i="5"/>
  <c r="G172" i="5"/>
  <c r="F172" i="5"/>
  <c r="E172" i="5"/>
  <c r="D172" i="5"/>
  <c r="C172" i="5"/>
  <c r="A172" i="5"/>
  <c r="O171" i="5"/>
  <c r="M171" i="5" s="1"/>
  <c r="N171" i="5"/>
  <c r="L171" i="5"/>
  <c r="J171" i="5"/>
  <c r="I171" i="5"/>
  <c r="H171" i="5"/>
  <c r="G171" i="5"/>
  <c r="F171" i="5"/>
  <c r="E171" i="5"/>
  <c r="D171" i="5"/>
  <c r="C171" i="5"/>
  <c r="A171" i="5"/>
  <c r="O170" i="5"/>
  <c r="M170" i="5" s="1"/>
  <c r="N170" i="5"/>
  <c r="L170" i="5"/>
  <c r="J170" i="5"/>
  <c r="I170" i="5"/>
  <c r="H170" i="5"/>
  <c r="G170" i="5"/>
  <c r="F170" i="5"/>
  <c r="E170" i="5"/>
  <c r="D170" i="5"/>
  <c r="C170" i="5"/>
  <c r="A170" i="5"/>
  <c r="O169" i="5"/>
  <c r="M169" i="5" s="1"/>
  <c r="N169" i="5"/>
  <c r="L169" i="5"/>
  <c r="J169" i="5"/>
  <c r="I169" i="5"/>
  <c r="H169" i="5"/>
  <c r="G169" i="5"/>
  <c r="F169" i="5"/>
  <c r="E169" i="5"/>
  <c r="D169" i="5"/>
  <c r="C169" i="5"/>
  <c r="A169" i="5"/>
  <c r="O168" i="5"/>
  <c r="M168" i="5" s="1"/>
  <c r="N168" i="5"/>
  <c r="L168" i="5"/>
  <c r="J168" i="5"/>
  <c r="I168" i="5"/>
  <c r="H168" i="5"/>
  <c r="G168" i="5"/>
  <c r="F168" i="5"/>
  <c r="E168" i="5"/>
  <c r="D168" i="5"/>
  <c r="C168" i="5"/>
  <c r="A168" i="5"/>
  <c r="O167" i="5"/>
  <c r="M167" i="5" s="1"/>
  <c r="N167" i="5"/>
  <c r="L167" i="5"/>
  <c r="J167" i="5"/>
  <c r="I167" i="5"/>
  <c r="H167" i="5"/>
  <c r="G167" i="5"/>
  <c r="F167" i="5"/>
  <c r="E167" i="5"/>
  <c r="D167" i="5"/>
  <c r="C167" i="5"/>
  <c r="A167" i="5"/>
  <c r="O166" i="5"/>
  <c r="M166" i="5" s="1"/>
  <c r="N166" i="5"/>
  <c r="L166" i="5"/>
  <c r="J166" i="5"/>
  <c r="I166" i="5"/>
  <c r="H166" i="5"/>
  <c r="G166" i="5"/>
  <c r="F166" i="5"/>
  <c r="E166" i="5"/>
  <c r="D166" i="5"/>
  <c r="C166" i="5"/>
  <c r="A166" i="5"/>
  <c r="O165" i="5"/>
  <c r="M165" i="5" s="1"/>
  <c r="N165" i="5"/>
  <c r="L165" i="5"/>
  <c r="J165" i="5"/>
  <c r="I165" i="5"/>
  <c r="H165" i="5"/>
  <c r="G165" i="5"/>
  <c r="F165" i="5"/>
  <c r="E165" i="5"/>
  <c r="D165" i="5"/>
  <c r="C165" i="5"/>
  <c r="A165" i="5"/>
  <c r="O164" i="5"/>
  <c r="M164" i="5" s="1"/>
  <c r="N164" i="5"/>
  <c r="L164" i="5"/>
  <c r="J164" i="5"/>
  <c r="I164" i="5"/>
  <c r="H164" i="5"/>
  <c r="G164" i="5"/>
  <c r="F164" i="5"/>
  <c r="E164" i="5"/>
  <c r="D164" i="5"/>
  <c r="C164" i="5"/>
  <c r="A164" i="5"/>
  <c r="O163" i="5"/>
  <c r="N163" i="5"/>
  <c r="L163" i="5"/>
  <c r="J163" i="5"/>
  <c r="I163" i="5"/>
  <c r="H163" i="5"/>
  <c r="G163" i="5"/>
  <c r="F163" i="5"/>
  <c r="E163" i="5"/>
  <c r="D163" i="5"/>
  <c r="C163" i="5"/>
  <c r="A163" i="5"/>
  <c r="O162" i="5"/>
  <c r="M162" i="5" s="1"/>
  <c r="N162" i="5"/>
  <c r="L162" i="5"/>
  <c r="J162" i="5"/>
  <c r="I162" i="5"/>
  <c r="H162" i="5"/>
  <c r="G162" i="5"/>
  <c r="F162" i="5"/>
  <c r="E162" i="5"/>
  <c r="D162" i="5"/>
  <c r="C162" i="5"/>
  <c r="A162" i="5"/>
  <c r="O161" i="5"/>
  <c r="M161" i="5" s="1"/>
  <c r="N161" i="5"/>
  <c r="L161" i="5"/>
  <c r="J161" i="5"/>
  <c r="I161" i="5"/>
  <c r="H161" i="5"/>
  <c r="G161" i="5"/>
  <c r="F161" i="5"/>
  <c r="E161" i="5"/>
  <c r="D161" i="5"/>
  <c r="C161" i="5"/>
  <c r="A161" i="5"/>
  <c r="O160" i="5"/>
  <c r="M160" i="5" s="1"/>
  <c r="N160" i="5"/>
  <c r="L160" i="5"/>
  <c r="J160" i="5"/>
  <c r="I160" i="5"/>
  <c r="H160" i="5"/>
  <c r="G160" i="5"/>
  <c r="F160" i="5"/>
  <c r="E160" i="5"/>
  <c r="D160" i="5"/>
  <c r="C160" i="5"/>
  <c r="A160" i="5"/>
  <c r="O159" i="5"/>
  <c r="M159" i="5" s="1"/>
  <c r="N159" i="5"/>
  <c r="L159" i="5"/>
  <c r="J159" i="5"/>
  <c r="I159" i="5"/>
  <c r="H159" i="5"/>
  <c r="G159" i="5"/>
  <c r="F159" i="5"/>
  <c r="E159" i="5"/>
  <c r="D159" i="5"/>
  <c r="C159" i="5"/>
  <c r="A159" i="5"/>
  <c r="O158" i="5"/>
  <c r="M158" i="5" s="1"/>
  <c r="N158" i="5"/>
  <c r="L158" i="5"/>
  <c r="J158" i="5"/>
  <c r="I158" i="5"/>
  <c r="H158" i="5"/>
  <c r="G158" i="5"/>
  <c r="F158" i="5"/>
  <c r="E158" i="5"/>
  <c r="D158" i="5"/>
  <c r="C158" i="5"/>
  <c r="A158" i="5"/>
  <c r="O157" i="5"/>
  <c r="M157" i="5" s="1"/>
  <c r="N157" i="5"/>
  <c r="L157" i="5"/>
  <c r="J157" i="5"/>
  <c r="I157" i="5"/>
  <c r="H157" i="5"/>
  <c r="G157" i="5"/>
  <c r="F157" i="5"/>
  <c r="E157" i="5"/>
  <c r="D157" i="5"/>
  <c r="C157" i="5"/>
  <c r="A157" i="5"/>
  <c r="O156" i="5"/>
  <c r="M156" i="5" s="1"/>
  <c r="N156" i="5"/>
  <c r="L156" i="5"/>
  <c r="J156" i="5"/>
  <c r="I156" i="5"/>
  <c r="H156" i="5"/>
  <c r="G156" i="5"/>
  <c r="F156" i="5"/>
  <c r="E156" i="5"/>
  <c r="D156" i="5"/>
  <c r="C156" i="5"/>
  <c r="A156" i="5"/>
  <c r="O155" i="5"/>
  <c r="M155" i="5" s="1"/>
  <c r="N155" i="5"/>
  <c r="L155" i="5"/>
  <c r="J155" i="5"/>
  <c r="I155" i="5"/>
  <c r="H155" i="5"/>
  <c r="G155" i="5"/>
  <c r="F155" i="5"/>
  <c r="E155" i="5"/>
  <c r="D155" i="5"/>
  <c r="C155" i="5"/>
  <c r="A155" i="5"/>
  <c r="O154" i="5"/>
  <c r="M154" i="5" s="1"/>
  <c r="N154" i="5"/>
  <c r="L154" i="5"/>
  <c r="J154" i="5"/>
  <c r="I154" i="5"/>
  <c r="H154" i="5"/>
  <c r="G154" i="5"/>
  <c r="F154" i="5"/>
  <c r="E154" i="5"/>
  <c r="D154" i="5"/>
  <c r="C154" i="5"/>
  <c r="A154" i="5"/>
  <c r="O153" i="5"/>
  <c r="M153" i="5" s="1"/>
  <c r="N153" i="5"/>
  <c r="L153" i="5"/>
  <c r="J153" i="5"/>
  <c r="I153" i="5"/>
  <c r="H153" i="5"/>
  <c r="G153" i="5"/>
  <c r="F153" i="5"/>
  <c r="E153" i="5"/>
  <c r="D153" i="5"/>
  <c r="C153" i="5"/>
  <c r="A153" i="5"/>
  <c r="O152" i="5"/>
  <c r="M152" i="5" s="1"/>
  <c r="N152" i="5"/>
  <c r="L152" i="5"/>
  <c r="J152" i="5"/>
  <c r="I152" i="5"/>
  <c r="H152" i="5"/>
  <c r="G152" i="5"/>
  <c r="F152" i="5"/>
  <c r="E152" i="5"/>
  <c r="D152" i="5"/>
  <c r="C152" i="5"/>
  <c r="A152" i="5"/>
  <c r="O151" i="5"/>
  <c r="M151" i="5" s="1"/>
  <c r="N151" i="5"/>
  <c r="L151" i="5"/>
  <c r="J151" i="5"/>
  <c r="I151" i="5"/>
  <c r="H151" i="5"/>
  <c r="G151" i="5"/>
  <c r="F151" i="5"/>
  <c r="E151" i="5"/>
  <c r="D151" i="5"/>
  <c r="C151" i="5"/>
  <c r="A151" i="5"/>
  <c r="O150" i="5"/>
  <c r="M150" i="5" s="1"/>
  <c r="N150" i="5"/>
  <c r="L150" i="5"/>
  <c r="J150" i="5"/>
  <c r="I150" i="5"/>
  <c r="H150" i="5"/>
  <c r="G150" i="5"/>
  <c r="F150" i="5"/>
  <c r="E150" i="5"/>
  <c r="D150" i="5"/>
  <c r="C150" i="5"/>
  <c r="A150" i="5"/>
  <c r="O149" i="5"/>
  <c r="M149" i="5" s="1"/>
  <c r="N149" i="5"/>
  <c r="L149" i="5"/>
  <c r="J149" i="5"/>
  <c r="I149" i="5"/>
  <c r="H149" i="5"/>
  <c r="G149" i="5"/>
  <c r="F149" i="5"/>
  <c r="E149" i="5"/>
  <c r="D149" i="5"/>
  <c r="C149" i="5"/>
  <c r="A149" i="5"/>
  <c r="O148" i="5"/>
  <c r="M148" i="5" s="1"/>
  <c r="N148" i="5"/>
  <c r="L148" i="5"/>
  <c r="J148" i="5"/>
  <c r="I148" i="5"/>
  <c r="H148" i="5"/>
  <c r="G148" i="5"/>
  <c r="F148" i="5"/>
  <c r="E148" i="5"/>
  <c r="D148" i="5"/>
  <c r="C148" i="5"/>
  <c r="A148" i="5"/>
  <c r="O147" i="5"/>
  <c r="N147" i="5"/>
  <c r="L147" i="5"/>
  <c r="J147" i="5"/>
  <c r="I147" i="5"/>
  <c r="H147" i="5"/>
  <c r="G147" i="5"/>
  <c r="F147" i="5"/>
  <c r="E147" i="5"/>
  <c r="D147" i="5"/>
  <c r="C147" i="5"/>
  <c r="A147" i="5"/>
  <c r="O146" i="5"/>
  <c r="M146" i="5" s="1"/>
  <c r="N146" i="5"/>
  <c r="L146" i="5"/>
  <c r="J146" i="5"/>
  <c r="I146" i="5"/>
  <c r="H146" i="5"/>
  <c r="G146" i="5"/>
  <c r="F146" i="5"/>
  <c r="E146" i="5"/>
  <c r="D146" i="5"/>
  <c r="C146" i="5"/>
  <c r="A146" i="5"/>
  <c r="O145" i="5"/>
  <c r="M145" i="5" s="1"/>
  <c r="N145" i="5"/>
  <c r="L145" i="5"/>
  <c r="J145" i="5"/>
  <c r="I145" i="5"/>
  <c r="H145" i="5"/>
  <c r="G145" i="5"/>
  <c r="F145" i="5"/>
  <c r="E145" i="5"/>
  <c r="D145" i="5"/>
  <c r="C145" i="5"/>
  <c r="A145" i="5"/>
  <c r="O144" i="5"/>
  <c r="M144" i="5" s="1"/>
  <c r="N144" i="5"/>
  <c r="L144" i="5"/>
  <c r="J144" i="5"/>
  <c r="I144" i="5"/>
  <c r="H144" i="5"/>
  <c r="G144" i="5"/>
  <c r="F144" i="5"/>
  <c r="E144" i="5"/>
  <c r="D144" i="5"/>
  <c r="C144" i="5"/>
  <c r="A144" i="5"/>
  <c r="O143" i="5"/>
  <c r="M143" i="5" s="1"/>
  <c r="N143" i="5"/>
  <c r="L143" i="5"/>
  <c r="J143" i="5"/>
  <c r="I143" i="5"/>
  <c r="H143" i="5"/>
  <c r="G143" i="5"/>
  <c r="F143" i="5"/>
  <c r="E143" i="5"/>
  <c r="D143" i="5"/>
  <c r="C143" i="5"/>
  <c r="A143" i="5"/>
  <c r="O142" i="5"/>
  <c r="M142" i="5" s="1"/>
  <c r="N142" i="5"/>
  <c r="L142" i="5"/>
  <c r="J142" i="5"/>
  <c r="I142" i="5"/>
  <c r="H142" i="5"/>
  <c r="G142" i="5"/>
  <c r="F142" i="5"/>
  <c r="E142" i="5"/>
  <c r="D142" i="5"/>
  <c r="C142" i="5"/>
  <c r="A142" i="5"/>
  <c r="O141" i="5"/>
  <c r="M141" i="5" s="1"/>
  <c r="N141" i="5"/>
  <c r="L141" i="5"/>
  <c r="J141" i="5"/>
  <c r="I141" i="5"/>
  <c r="H141" i="5"/>
  <c r="G141" i="5"/>
  <c r="F141" i="5"/>
  <c r="E141" i="5"/>
  <c r="D141" i="5"/>
  <c r="C141" i="5"/>
  <c r="A141" i="5"/>
  <c r="O140" i="5"/>
  <c r="M140" i="5" s="1"/>
  <c r="N140" i="5"/>
  <c r="L140" i="5"/>
  <c r="J140" i="5"/>
  <c r="I140" i="5"/>
  <c r="H140" i="5"/>
  <c r="G140" i="5"/>
  <c r="F140" i="5"/>
  <c r="E140" i="5"/>
  <c r="D140" i="5"/>
  <c r="C140" i="5"/>
  <c r="A140" i="5"/>
  <c r="O139" i="5"/>
  <c r="M139" i="5" s="1"/>
  <c r="N139" i="5"/>
  <c r="L139" i="5"/>
  <c r="J139" i="5"/>
  <c r="I139" i="5"/>
  <c r="H139" i="5"/>
  <c r="G139" i="5"/>
  <c r="F139" i="5"/>
  <c r="E139" i="5"/>
  <c r="D139" i="5"/>
  <c r="C139" i="5"/>
  <c r="A139" i="5"/>
  <c r="O138" i="5"/>
  <c r="M138" i="5" s="1"/>
  <c r="N138" i="5"/>
  <c r="L138" i="5"/>
  <c r="J138" i="5"/>
  <c r="I138" i="5"/>
  <c r="H138" i="5"/>
  <c r="G138" i="5"/>
  <c r="F138" i="5"/>
  <c r="E138" i="5"/>
  <c r="D138" i="5"/>
  <c r="C138" i="5"/>
  <c r="A138" i="5"/>
  <c r="O137" i="5"/>
  <c r="M137" i="5" s="1"/>
  <c r="N137" i="5"/>
  <c r="L137" i="5"/>
  <c r="J137" i="5"/>
  <c r="I137" i="5"/>
  <c r="H137" i="5"/>
  <c r="G137" i="5"/>
  <c r="F137" i="5"/>
  <c r="E137" i="5"/>
  <c r="D137" i="5"/>
  <c r="C137" i="5"/>
  <c r="A137" i="5"/>
  <c r="O136" i="5"/>
  <c r="N136" i="5"/>
  <c r="L136" i="5"/>
  <c r="J136" i="5"/>
  <c r="I136" i="5"/>
  <c r="H136" i="5"/>
  <c r="G136" i="5"/>
  <c r="F136" i="5"/>
  <c r="E136" i="5"/>
  <c r="D136" i="5"/>
  <c r="C136" i="5"/>
  <c r="A136" i="5"/>
  <c r="O135" i="5"/>
  <c r="M135" i="5" s="1"/>
  <c r="N135" i="5"/>
  <c r="L135" i="5"/>
  <c r="J135" i="5"/>
  <c r="I135" i="5"/>
  <c r="H135" i="5"/>
  <c r="G135" i="5"/>
  <c r="F135" i="5"/>
  <c r="E135" i="5"/>
  <c r="D135" i="5"/>
  <c r="C135" i="5"/>
  <c r="A135" i="5"/>
  <c r="O134" i="5"/>
  <c r="N134" i="5"/>
  <c r="L134" i="5"/>
  <c r="J134" i="5"/>
  <c r="I134" i="5"/>
  <c r="H134" i="5"/>
  <c r="G134" i="5"/>
  <c r="F134" i="5"/>
  <c r="E134" i="5"/>
  <c r="D134" i="5"/>
  <c r="C134" i="5"/>
  <c r="A134" i="5"/>
  <c r="O133" i="5"/>
  <c r="M133" i="5" s="1"/>
  <c r="N133" i="5"/>
  <c r="L133" i="5"/>
  <c r="J133" i="5"/>
  <c r="I133" i="5"/>
  <c r="H133" i="5"/>
  <c r="G133" i="5"/>
  <c r="F133" i="5"/>
  <c r="E133" i="5"/>
  <c r="D133" i="5"/>
  <c r="C133" i="5"/>
  <c r="A133" i="5"/>
  <c r="O132" i="5"/>
  <c r="N132" i="5"/>
  <c r="L132" i="5"/>
  <c r="J132" i="5"/>
  <c r="I132" i="5"/>
  <c r="H132" i="5"/>
  <c r="G132" i="5"/>
  <c r="F132" i="5"/>
  <c r="E132" i="5"/>
  <c r="D132" i="5"/>
  <c r="C132" i="5"/>
  <c r="A132" i="5"/>
  <c r="O131" i="5"/>
  <c r="N131" i="5"/>
  <c r="L131" i="5"/>
  <c r="J131" i="5"/>
  <c r="I131" i="5"/>
  <c r="H131" i="5"/>
  <c r="G131" i="5"/>
  <c r="F131" i="5"/>
  <c r="E131" i="5"/>
  <c r="D131" i="5"/>
  <c r="C131" i="5"/>
  <c r="A131" i="5"/>
  <c r="O130" i="5"/>
  <c r="N130" i="5"/>
  <c r="L130" i="5"/>
  <c r="J130" i="5"/>
  <c r="I130" i="5"/>
  <c r="H130" i="5"/>
  <c r="G130" i="5"/>
  <c r="F130" i="5"/>
  <c r="E130" i="5"/>
  <c r="D130" i="5"/>
  <c r="C130" i="5"/>
  <c r="A130" i="5"/>
  <c r="O129" i="5"/>
  <c r="M129" i="5" s="1"/>
  <c r="N129" i="5"/>
  <c r="L129" i="5"/>
  <c r="J129" i="5"/>
  <c r="I129" i="5"/>
  <c r="H129" i="5"/>
  <c r="G129" i="5"/>
  <c r="F129" i="5"/>
  <c r="E129" i="5"/>
  <c r="D129" i="5"/>
  <c r="C129" i="5"/>
  <c r="A129" i="5"/>
  <c r="O128" i="5"/>
  <c r="N128" i="5"/>
  <c r="L128" i="5"/>
  <c r="J128" i="5"/>
  <c r="I128" i="5"/>
  <c r="H128" i="5"/>
  <c r="G128" i="5"/>
  <c r="F128" i="5"/>
  <c r="E128" i="5"/>
  <c r="D128" i="5"/>
  <c r="C128" i="5"/>
  <c r="A128" i="5"/>
  <c r="O127" i="5"/>
  <c r="M127" i="5" s="1"/>
  <c r="N127" i="5"/>
  <c r="L127" i="5"/>
  <c r="J127" i="5"/>
  <c r="I127" i="5"/>
  <c r="H127" i="5"/>
  <c r="G127" i="5"/>
  <c r="F127" i="5"/>
  <c r="E127" i="5"/>
  <c r="D127" i="5"/>
  <c r="C127" i="5"/>
  <c r="A127" i="5"/>
  <c r="O126" i="5"/>
  <c r="N126" i="5"/>
  <c r="L126" i="5"/>
  <c r="J126" i="5"/>
  <c r="I126" i="5"/>
  <c r="H126" i="5"/>
  <c r="G126" i="5"/>
  <c r="F126" i="5"/>
  <c r="E126" i="5"/>
  <c r="D126" i="5"/>
  <c r="C126" i="5"/>
  <c r="A126" i="5"/>
  <c r="O125" i="5"/>
  <c r="M125" i="5" s="1"/>
  <c r="N125" i="5"/>
  <c r="L125" i="5"/>
  <c r="J125" i="5"/>
  <c r="I125" i="5"/>
  <c r="H125" i="5"/>
  <c r="G125" i="5"/>
  <c r="F125" i="5"/>
  <c r="E125" i="5"/>
  <c r="D125" i="5"/>
  <c r="C125" i="5"/>
  <c r="A125" i="5"/>
  <c r="O124" i="5"/>
  <c r="N124" i="5"/>
  <c r="L124" i="5"/>
  <c r="J124" i="5"/>
  <c r="I124" i="5"/>
  <c r="H124" i="5"/>
  <c r="G124" i="5"/>
  <c r="F124" i="5"/>
  <c r="E124" i="5"/>
  <c r="D124" i="5"/>
  <c r="C124" i="5"/>
  <c r="A124" i="5"/>
  <c r="O123" i="5"/>
  <c r="M123" i="5" s="1"/>
  <c r="N123" i="5"/>
  <c r="L123" i="5"/>
  <c r="J123" i="5"/>
  <c r="I123" i="5"/>
  <c r="H123" i="5"/>
  <c r="G123" i="5"/>
  <c r="F123" i="5"/>
  <c r="E123" i="5"/>
  <c r="D123" i="5"/>
  <c r="C123" i="5"/>
  <c r="A123" i="5"/>
  <c r="O122" i="5"/>
  <c r="N122" i="5"/>
  <c r="L122" i="5"/>
  <c r="J122" i="5"/>
  <c r="I122" i="5"/>
  <c r="H122" i="5"/>
  <c r="G122" i="5"/>
  <c r="F122" i="5"/>
  <c r="E122" i="5"/>
  <c r="D122" i="5"/>
  <c r="C122" i="5"/>
  <c r="A122" i="5"/>
  <c r="O121" i="5"/>
  <c r="M121" i="5" s="1"/>
  <c r="P121" i="5" s="1"/>
  <c r="N121" i="5"/>
  <c r="L121" i="5"/>
  <c r="J121" i="5"/>
  <c r="I121" i="5"/>
  <c r="H121" i="5"/>
  <c r="G121" i="5"/>
  <c r="F121" i="5"/>
  <c r="E121" i="5"/>
  <c r="D121" i="5"/>
  <c r="C121" i="5"/>
  <c r="A121" i="5"/>
  <c r="O120" i="5"/>
  <c r="N120" i="5"/>
  <c r="L120" i="5"/>
  <c r="J120" i="5"/>
  <c r="I120" i="5"/>
  <c r="H120" i="5"/>
  <c r="G120" i="5"/>
  <c r="F120" i="5"/>
  <c r="E120" i="5"/>
  <c r="D120" i="5"/>
  <c r="C120" i="5"/>
  <c r="A120" i="5"/>
  <c r="O119" i="5"/>
  <c r="M119" i="5" s="1"/>
  <c r="P119" i="5" s="1"/>
  <c r="N119" i="5"/>
  <c r="L119" i="5"/>
  <c r="J119" i="5"/>
  <c r="I119" i="5"/>
  <c r="H119" i="5"/>
  <c r="G119" i="5"/>
  <c r="F119" i="5"/>
  <c r="E119" i="5"/>
  <c r="D119" i="5"/>
  <c r="C119" i="5"/>
  <c r="A119" i="5"/>
  <c r="O118" i="5"/>
  <c r="N118" i="5"/>
  <c r="L118" i="5"/>
  <c r="J118" i="5"/>
  <c r="I118" i="5"/>
  <c r="H118" i="5"/>
  <c r="G118" i="5"/>
  <c r="F118" i="5"/>
  <c r="E118" i="5"/>
  <c r="D118" i="5"/>
  <c r="C118" i="5"/>
  <c r="A118" i="5"/>
  <c r="O117" i="5"/>
  <c r="M117" i="5" s="1"/>
  <c r="P117" i="5" s="1"/>
  <c r="N117" i="5"/>
  <c r="L117" i="5"/>
  <c r="J117" i="5"/>
  <c r="I117" i="5"/>
  <c r="H117" i="5"/>
  <c r="G117" i="5"/>
  <c r="F117" i="5"/>
  <c r="E117" i="5"/>
  <c r="D117" i="5"/>
  <c r="C117" i="5"/>
  <c r="A117" i="5"/>
  <c r="O116" i="5"/>
  <c r="N116" i="5"/>
  <c r="L116" i="5"/>
  <c r="J116" i="5"/>
  <c r="I116" i="5"/>
  <c r="H116" i="5"/>
  <c r="G116" i="5"/>
  <c r="F116" i="5"/>
  <c r="E116" i="5"/>
  <c r="D116" i="5"/>
  <c r="C116" i="5"/>
  <c r="A116" i="5"/>
  <c r="O115" i="5"/>
  <c r="M115" i="5" s="1"/>
  <c r="N115" i="5"/>
  <c r="L115" i="5"/>
  <c r="J115" i="5"/>
  <c r="I115" i="5"/>
  <c r="H115" i="5"/>
  <c r="G115" i="5"/>
  <c r="F115" i="5"/>
  <c r="E115" i="5"/>
  <c r="D115" i="5"/>
  <c r="C115" i="5"/>
  <c r="A115" i="5"/>
  <c r="O114" i="5"/>
  <c r="N114" i="5"/>
  <c r="L114" i="5"/>
  <c r="J114" i="5"/>
  <c r="I114" i="5"/>
  <c r="H114" i="5"/>
  <c r="G114" i="5"/>
  <c r="F114" i="5"/>
  <c r="E114" i="5"/>
  <c r="D114" i="5"/>
  <c r="C114" i="5"/>
  <c r="A114" i="5"/>
  <c r="O113" i="5"/>
  <c r="M113" i="5" s="1"/>
  <c r="P113" i="5" s="1"/>
  <c r="N113" i="5"/>
  <c r="L113" i="5"/>
  <c r="J113" i="5"/>
  <c r="I113" i="5"/>
  <c r="H113" i="5"/>
  <c r="G113" i="5"/>
  <c r="F113" i="5"/>
  <c r="E113" i="5"/>
  <c r="D113" i="5"/>
  <c r="C113" i="5"/>
  <c r="A113" i="5"/>
  <c r="O112" i="5"/>
  <c r="N112" i="5"/>
  <c r="L112" i="5"/>
  <c r="J112" i="5"/>
  <c r="I112" i="5"/>
  <c r="H112" i="5"/>
  <c r="G112" i="5"/>
  <c r="F112" i="5"/>
  <c r="E112" i="5"/>
  <c r="D112" i="5"/>
  <c r="C112" i="5"/>
  <c r="A112" i="5"/>
  <c r="O111" i="5"/>
  <c r="M111" i="5" s="1"/>
  <c r="P111" i="5" s="1"/>
  <c r="N111" i="5"/>
  <c r="L111" i="5"/>
  <c r="J111" i="5"/>
  <c r="I111" i="5"/>
  <c r="H111" i="5"/>
  <c r="G111" i="5"/>
  <c r="F111" i="5"/>
  <c r="E111" i="5"/>
  <c r="D111" i="5"/>
  <c r="C111" i="5"/>
  <c r="A111" i="5"/>
  <c r="O110" i="5"/>
  <c r="N110" i="5"/>
  <c r="L110" i="5"/>
  <c r="J110" i="5"/>
  <c r="I110" i="5"/>
  <c r="H110" i="5"/>
  <c r="G110" i="5"/>
  <c r="F110" i="5"/>
  <c r="E110" i="5"/>
  <c r="D110" i="5"/>
  <c r="C110" i="5"/>
  <c r="A110" i="5"/>
  <c r="O109" i="5"/>
  <c r="M109" i="5" s="1"/>
  <c r="P109" i="5" s="1"/>
  <c r="N109" i="5"/>
  <c r="L109" i="5"/>
  <c r="J109" i="5"/>
  <c r="I109" i="5"/>
  <c r="H109" i="5"/>
  <c r="G109" i="5"/>
  <c r="F109" i="5"/>
  <c r="E109" i="5"/>
  <c r="D109" i="5"/>
  <c r="C109" i="5"/>
  <c r="A109" i="5"/>
  <c r="O108" i="5"/>
  <c r="N108" i="5"/>
  <c r="L108" i="5"/>
  <c r="J108" i="5"/>
  <c r="I108" i="5"/>
  <c r="H108" i="5"/>
  <c r="G108" i="5"/>
  <c r="F108" i="5"/>
  <c r="E108" i="5"/>
  <c r="D108" i="5"/>
  <c r="C108" i="5"/>
  <c r="A108" i="5"/>
  <c r="O107" i="5"/>
  <c r="M107" i="5" s="1"/>
  <c r="N107" i="5"/>
  <c r="L107" i="5"/>
  <c r="J107" i="5"/>
  <c r="I107" i="5"/>
  <c r="H107" i="5"/>
  <c r="G107" i="5"/>
  <c r="F107" i="5"/>
  <c r="E107" i="5"/>
  <c r="D107" i="5"/>
  <c r="C107" i="5"/>
  <c r="A107" i="5"/>
  <c r="O106" i="5"/>
  <c r="N106" i="5"/>
  <c r="L106" i="5"/>
  <c r="J106" i="5"/>
  <c r="I106" i="5"/>
  <c r="H106" i="5"/>
  <c r="G106" i="5"/>
  <c r="F106" i="5"/>
  <c r="E106" i="5"/>
  <c r="D106" i="5"/>
  <c r="C106" i="5"/>
  <c r="A106" i="5"/>
  <c r="O105" i="5"/>
  <c r="M105" i="5" s="1"/>
  <c r="P105" i="5" s="1"/>
  <c r="N105" i="5"/>
  <c r="L105" i="5"/>
  <c r="J105" i="5"/>
  <c r="I105" i="5"/>
  <c r="H105" i="5"/>
  <c r="G105" i="5"/>
  <c r="F105" i="5"/>
  <c r="E105" i="5"/>
  <c r="D105" i="5"/>
  <c r="C105" i="5"/>
  <c r="A105" i="5"/>
  <c r="O104" i="5"/>
  <c r="N104" i="5"/>
  <c r="L104" i="5"/>
  <c r="J104" i="5"/>
  <c r="I104" i="5"/>
  <c r="H104" i="5"/>
  <c r="G104" i="5"/>
  <c r="F104" i="5"/>
  <c r="E104" i="5"/>
  <c r="D104" i="5"/>
  <c r="C104" i="5"/>
  <c r="A104" i="5"/>
  <c r="O103" i="5"/>
  <c r="M103" i="5" s="1"/>
  <c r="P103" i="5" s="1"/>
  <c r="N103" i="5"/>
  <c r="L103" i="5"/>
  <c r="J103" i="5"/>
  <c r="I103" i="5"/>
  <c r="H103" i="5"/>
  <c r="G103" i="5"/>
  <c r="F103" i="5"/>
  <c r="E103" i="5"/>
  <c r="D103" i="5"/>
  <c r="C103" i="5"/>
  <c r="A103" i="5"/>
  <c r="O102" i="5"/>
  <c r="N102" i="5"/>
  <c r="L102" i="5"/>
  <c r="J102" i="5"/>
  <c r="I102" i="5"/>
  <c r="H102" i="5"/>
  <c r="G102" i="5"/>
  <c r="F102" i="5"/>
  <c r="E102" i="5"/>
  <c r="D102" i="5"/>
  <c r="C102" i="5"/>
  <c r="A102" i="5"/>
  <c r="O101" i="5"/>
  <c r="M101" i="5" s="1"/>
  <c r="P101" i="5" s="1"/>
  <c r="N101" i="5"/>
  <c r="L101" i="5"/>
  <c r="J101" i="5"/>
  <c r="I101" i="5"/>
  <c r="H101" i="5"/>
  <c r="G101" i="5"/>
  <c r="F101" i="5"/>
  <c r="E101" i="5"/>
  <c r="D101" i="5"/>
  <c r="C101" i="5"/>
  <c r="A101" i="5"/>
  <c r="O100" i="5"/>
  <c r="N100" i="5"/>
  <c r="L100" i="5"/>
  <c r="J100" i="5"/>
  <c r="I100" i="5"/>
  <c r="H100" i="5"/>
  <c r="G100" i="5"/>
  <c r="F100" i="5"/>
  <c r="E100" i="5"/>
  <c r="D100" i="5"/>
  <c r="C100" i="5"/>
  <c r="A100" i="5"/>
  <c r="O99" i="5"/>
  <c r="M99" i="5" s="1"/>
  <c r="N99" i="5"/>
  <c r="L99" i="5"/>
  <c r="J99" i="5"/>
  <c r="I99" i="5"/>
  <c r="H99" i="5"/>
  <c r="G99" i="5"/>
  <c r="F99" i="5"/>
  <c r="E99" i="5"/>
  <c r="D99" i="5"/>
  <c r="C99" i="5"/>
  <c r="A99" i="5"/>
  <c r="O98" i="5"/>
  <c r="N98" i="5"/>
  <c r="L98" i="5"/>
  <c r="J98" i="5"/>
  <c r="I98" i="5"/>
  <c r="H98" i="5"/>
  <c r="G98" i="5"/>
  <c r="F98" i="5"/>
  <c r="E98" i="5"/>
  <c r="D98" i="5"/>
  <c r="C98" i="5"/>
  <c r="A98" i="5"/>
  <c r="O97" i="5"/>
  <c r="M97" i="5" s="1"/>
  <c r="P97" i="5" s="1"/>
  <c r="N97" i="5"/>
  <c r="L97" i="5"/>
  <c r="J97" i="5"/>
  <c r="I97" i="5"/>
  <c r="H97" i="5"/>
  <c r="G97" i="5"/>
  <c r="F97" i="5"/>
  <c r="E97" i="5"/>
  <c r="D97" i="5"/>
  <c r="C97" i="5"/>
  <c r="A97" i="5"/>
  <c r="O96" i="5"/>
  <c r="N96" i="5"/>
  <c r="L96" i="5"/>
  <c r="J96" i="5"/>
  <c r="I96" i="5"/>
  <c r="H96" i="5"/>
  <c r="G96" i="5"/>
  <c r="F96" i="5"/>
  <c r="E96" i="5"/>
  <c r="D96" i="5"/>
  <c r="C96" i="5"/>
  <c r="A96" i="5"/>
  <c r="O95" i="5"/>
  <c r="M95" i="5" s="1"/>
  <c r="P95" i="5" s="1"/>
  <c r="N95" i="5"/>
  <c r="L95" i="5"/>
  <c r="J95" i="5"/>
  <c r="I95" i="5"/>
  <c r="H95" i="5"/>
  <c r="G95" i="5"/>
  <c r="F95" i="5"/>
  <c r="E95" i="5"/>
  <c r="D95" i="5"/>
  <c r="C95" i="5"/>
  <c r="A95" i="5"/>
  <c r="O94" i="5"/>
  <c r="N94" i="5"/>
  <c r="L94" i="5"/>
  <c r="J94" i="5"/>
  <c r="I94" i="5"/>
  <c r="H94" i="5"/>
  <c r="G94" i="5"/>
  <c r="F94" i="5"/>
  <c r="E94" i="5"/>
  <c r="D94" i="5"/>
  <c r="C94" i="5"/>
  <c r="A94" i="5"/>
  <c r="O93" i="5"/>
  <c r="M93" i="5" s="1"/>
  <c r="P93" i="5" s="1"/>
  <c r="N93" i="5"/>
  <c r="L93" i="5"/>
  <c r="J93" i="5"/>
  <c r="I93" i="5"/>
  <c r="H93" i="5"/>
  <c r="G93" i="5"/>
  <c r="F93" i="5"/>
  <c r="E93" i="5"/>
  <c r="D93" i="5"/>
  <c r="C93" i="5"/>
  <c r="A93" i="5"/>
  <c r="O92" i="5"/>
  <c r="N92" i="5"/>
  <c r="L92" i="5"/>
  <c r="J92" i="5"/>
  <c r="I92" i="5"/>
  <c r="H92" i="5"/>
  <c r="G92" i="5"/>
  <c r="F92" i="5"/>
  <c r="E92" i="5"/>
  <c r="D92" i="5"/>
  <c r="C92" i="5"/>
  <c r="A92" i="5"/>
  <c r="O91" i="5"/>
  <c r="M91" i="5" s="1"/>
  <c r="P91" i="5" s="1"/>
  <c r="N91" i="5"/>
  <c r="L91" i="5"/>
  <c r="J91" i="5"/>
  <c r="I91" i="5"/>
  <c r="H91" i="5"/>
  <c r="G91" i="5"/>
  <c r="F91" i="5"/>
  <c r="E91" i="5"/>
  <c r="D91" i="5"/>
  <c r="C91" i="5"/>
  <c r="A91" i="5"/>
  <c r="O90" i="5"/>
  <c r="M90" i="5" s="1"/>
  <c r="N90" i="5"/>
  <c r="L90" i="5"/>
  <c r="J90" i="5"/>
  <c r="I90" i="5"/>
  <c r="H90" i="5"/>
  <c r="G90" i="5"/>
  <c r="F90" i="5"/>
  <c r="E90" i="5"/>
  <c r="D90" i="5"/>
  <c r="C90" i="5"/>
  <c r="A90" i="5"/>
  <c r="O89" i="5"/>
  <c r="M89" i="5" s="1"/>
  <c r="P89" i="5" s="1"/>
  <c r="N89" i="5"/>
  <c r="L89" i="5"/>
  <c r="J89" i="5"/>
  <c r="I89" i="5"/>
  <c r="H89" i="5"/>
  <c r="G89" i="5"/>
  <c r="F89" i="5"/>
  <c r="E89" i="5"/>
  <c r="D89" i="5"/>
  <c r="C89" i="5"/>
  <c r="A89" i="5"/>
  <c r="O88" i="5"/>
  <c r="M88" i="5" s="1"/>
  <c r="N88" i="5"/>
  <c r="L88" i="5"/>
  <c r="J88" i="5"/>
  <c r="I88" i="5"/>
  <c r="H88" i="5"/>
  <c r="G88" i="5"/>
  <c r="F88" i="5"/>
  <c r="E88" i="5"/>
  <c r="D88" i="5"/>
  <c r="C88" i="5"/>
  <c r="A88" i="5"/>
  <c r="O87" i="5"/>
  <c r="M87" i="5" s="1"/>
  <c r="N87" i="5"/>
  <c r="L87" i="5"/>
  <c r="J87" i="5"/>
  <c r="I87" i="5"/>
  <c r="H87" i="5"/>
  <c r="G87" i="5"/>
  <c r="F87" i="5"/>
  <c r="E87" i="5"/>
  <c r="D87" i="5"/>
  <c r="C87" i="5"/>
  <c r="A87" i="5"/>
  <c r="O86" i="5"/>
  <c r="M86" i="5" s="1"/>
  <c r="N86" i="5"/>
  <c r="L86" i="5"/>
  <c r="J86" i="5"/>
  <c r="I86" i="5"/>
  <c r="H86" i="5"/>
  <c r="G86" i="5"/>
  <c r="F86" i="5"/>
  <c r="E86" i="5"/>
  <c r="D86" i="5"/>
  <c r="C86" i="5"/>
  <c r="A86" i="5"/>
  <c r="O85" i="5"/>
  <c r="M85" i="5" s="1"/>
  <c r="P85" i="5" s="1"/>
  <c r="N85" i="5"/>
  <c r="L85" i="5"/>
  <c r="J85" i="5"/>
  <c r="I85" i="5"/>
  <c r="H85" i="5"/>
  <c r="G85" i="5"/>
  <c r="F85" i="5"/>
  <c r="E85" i="5"/>
  <c r="D85" i="5"/>
  <c r="C85" i="5"/>
  <c r="A85" i="5"/>
  <c r="O84" i="5"/>
  <c r="N84" i="5"/>
  <c r="L84" i="5"/>
  <c r="J84" i="5"/>
  <c r="I84" i="5"/>
  <c r="H84" i="5"/>
  <c r="G84" i="5"/>
  <c r="F84" i="5"/>
  <c r="E84" i="5"/>
  <c r="D84" i="5"/>
  <c r="C84" i="5"/>
  <c r="A84" i="5"/>
  <c r="O83" i="5"/>
  <c r="M83" i="5" s="1"/>
  <c r="P83" i="5" s="1"/>
  <c r="N83" i="5"/>
  <c r="L83" i="5"/>
  <c r="J83" i="5"/>
  <c r="I83" i="5"/>
  <c r="H83" i="5"/>
  <c r="G83" i="5"/>
  <c r="F83" i="5"/>
  <c r="E83" i="5"/>
  <c r="D83" i="5"/>
  <c r="C83" i="5"/>
  <c r="A83" i="5"/>
  <c r="O82" i="5"/>
  <c r="M82" i="5" s="1"/>
  <c r="N82" i="5"/>
  <c r="L82" i="5"/>
  <c r="J82" i="5"/>
  <c r="I82" i="5"/>
  <c r="H82" i="5"/>
  <c r="G82" i="5"/>
  <c r="F82" i="5"/>
  <c r="E82" i="5"/>
  <c r="D82" i="5"/>
  <c r="C82" i="5"/>
  <c r="A82" i="5"/>
  <c r="O81" i="5"/>
  <c r="M81" i="5" s="1"/>
  <c r="P81" i="5" s="1"/>
  <c r="N81" i="5"/>
  <c r="L81" i="5"/>
  <c r="J81" i="5"/>
  <c r="I81" i="5"/>
  <c r="H81" i="5"/>
  <c r="G81" i="5"/>
  <c r="F81" i="5"/>
  <c r="E81" i="5"/>
  <c r="D81" i="5"/>
  <c r="C81" i="5"/>
  <c r="A81" i="5"/>
  <c r="O80" i="5"/>
  <c r="M80" i="5" s="1"/>
  <c r="N80" i="5"/>
  <c r="L80" i="5"/>
  <c r="J80" i="5"/>
  <c r="I80" i="5"/>
  <c r="H80" i="5"/>
  <c r="G80" i="5"/>
  <c r="F80" i="5"/>
  <c r="E80" i="5"/>
  <c r="D80" i="5"/>
  <c r="C80" i="5"/>
  <c r="A80" i="5"/>
  <c r="O79" i="5"/>
  <c r="M79" i="5" s="1"/>
  <c r="N79" i="5"/>
  <c r="L79" i="5"/>
  <c r="J79" i="5"/>
  <c r="I79" i="5"/>
  <c r="H79" i="5"/>
  <c r="G79" i="5"/>
  <c r="F79" i="5"/>
  <c r="E79" i="5"/>
  <c r="D79" i="5"/>
  <c r="C79" i="5"/>
  <c r="A79" i="5"/>
  <c r="O78" i="5"/>
  <c r="M78" i="5" s="1"/>
  <c r="N78" i="5"/>
  <c r="L78" i="5"/>
  <c r="J78" i="5"/>
  <c r="I78" i="5"/>
  <c r="H78" i="5"/>
  <c r="G78" i="5"/>
  <c r="F78" i="5"/>
  <c r="E78" i="5"/>
  <c r="D78" i="5"/>
  <c r="C78" i="5"/>
  <c r="A78" i="5"/>
  <c r="O77" i="5"/>
  <c r="M77" i="5" s="1"/>
  <c r="P77" i="5" s="1"/>
  <c r="N77" i="5"/>
  <c r="L77" i="5"/>
  <c r="J77" i="5"/>
  <c r="I77" i="5"/>
  <c r="H77" i="5"/>
  <c r="G77" i="5"/>
  <c r="F77" i="5"/>
  <c r="E77" i="5"/>
  <c r="D77" i="5"/>
  <c r="C77" i="5"/>
  <c r="A77" i="5"/>
  <c r="O76" i="5"/>
  <c r="N76" i="5"/>
  <c r="L76" i="5"/>
  <c r="J76" i="5"/>
  <c r="I76" i="5"/>
  <c r="H76" i="5"/>
  <c r="G76" i="5"/>
  <c r="F76" i="5"/>
  <c r="E76" i="5"/>
  <c r="D76" i="5"/>
  <c r="C76" i="5"/>
  <c r="A76" i="5"/>
  <c r="O75" i="5"/>
  <c r="M75" i="5" s="1"/>
  <c r="P75" i="5" s="1"/>
  <c r="N75" i="5"/>
  <c r="L75" i="5"/>
  <c r="J75" i="5"/>
  <c r="I75" i="5"/>
  <c r="H75" i="5"/>
  <c r="G75" i="5"/>
  <c r="F75" i="5"/>
  <c r="E75" i="5"/>
  <c r="D75" i="5"/>
  <c r="C75" i="5"/>
  <c r="A75" i="5"/>
  <c r="O74" i="5"/>
  <c r="M74" i="5" s="1"/>
  <c r="N74" i="5"/>
  <c r="L74" i="5"/>
  <c r="J74" i="5"/>
  <c r="I74" i="5"/>
  <c r="H74" i="5"/>
  <c r="G74" i="5"/>
  <c r="F74" i="5"/>
  <c r="E74" i="5"/>
  <c r="D74" i="5"/>
  <c r="C74" i="5"/>
  <c r="A74" i="5"/>
  <c r="O73" i="5"/>
  <c r="M73" i="5" s="1"/>
  <c r="P73" i="5" s="1"/>
  <c r="N73" i="5"/>
  <c r="L73" i="5"/>
  <c r="J73" i="5"/>
  <c r="I73" i="5"/>
  <c r="H73" i="5"/>
  <c r="G73" i="5"/>
  <c r="F73" i="5"/>
  <c r="E73" i="5"/>
  <c r="D73" i="5"/>
  <c r="C73" i="5"/>
  <c r="A73" i="5"/>
  <c r="O72" i="5"/>
  <c r="M72" i="5" s="1"/>
  <c r="N72" i="5"/>
  <c r="L72" i="5"/>
  <c r="J72" i="5"/>
  <c r="I72" i="5"/>
  <c r="H72" i="5"/>
  <c r="G72" i="5"/>
  <c r="F72" i="5"/>
  <c r="E72" i="5"/>
  <c r="D72" i="5"/>
  <c r="C72" i="5"/>
  <c r="A72" i="5"/>
  <c r="O71" i="5"/>
  <c r="M71" i="5" s="1"/>
  <c r="N71" i="5"/>
  <c r="L71" i="5"/>
  <c r="J71" i="5"/>
  <c r="I71" i="5"/>
  <c r="H71" i="5"/>
  <c r="G71" i="5"/>
  <c r="F71" i="5"/>
  <c r="E71" i="5"/>
  <c r="D71" i="5"/>
  <c r="C71" i="5"/>
  <c r="A71" i="5"/>
  <c r="O70" i="5"/>
  <c r="M70" i="5" s="1"/>
  <c r="N70" i="5"/>
  <c r="L70" i="5"/>
  <c r="J70" i="5"/>
  <c r="I70" i="5"/>
  <c r="H70" i="5"/>
  <c r="G70" i="5"/>
  <c r="F70" i="5"/>
  <c r="E70" i="5"/>
  <c r="D70" i="5"/>
  <c r="C70" i="5"/>
  <c r="A70" i="5"/>
  <c r="O69" i="5"/>
  <c r="M69" i="5" s="1"/>
  <c r="P69" i="5" s="1"/>
  <c r="N69" i="5"/>
  <c r="L69" i="5"/>
  <c r="J69" i="5"/>
  <c r="I69" i="5"/>
  <c r="H69" i="5"/>
  <c r="G69" i="5"/>
  <c r="F69" i="5"/>
  <c r="E69" i="5"/>
  <c r="D69" i="5"/>
  <c r="C69" i="5"/>
  <c r="A69" i="5"/>
  <c r="O68" i="5"/>
  <c r="N68" i="5"/>
  <c r="L68" i="5"/>
  <c r="J68" i="5"/>
  <c r="I68" i="5"/>
  <c r="H68" i="5"/>
  <c r="G68" i="5"/>
  <c r="F68" i="5"/>
  <c r="E68" i="5"/>
  <c r="D68" i="5"/>
  <c r="C68" i="5"/>
  <c r="A68" i="5"/>
  <c r="O67" i="5"/>
  <c r="M67" i="5" s="1"/>
  <c r="P67" i="5" s="1"/>
  <c r="N67" i="5"/>
  <c r="L67" i="5"/>
  <c r="J67" i="5"/>
  <c r="I67" i="5"/>
  <c r="H67" i="5"/>
  <c r="G67" i="5"/>
  <c r="F67" i="5"/>
  <c r="E67" i="5"/>
  <c r="D67" i="5"/>
  <c r="C67" i="5"/>
  <c r="A67" i="5"/>
  <c r="O66" i="5"/>
  <c r="M66" i="5" s="1"/>
  <c r="N66" i="5"/>
  <c r="L66" i="5"/>
  <c r="J66" i="5"/>
  <c r="I66" i="5"/>
  <c r="H66" i="5"/>
  <c r="G66" i="5"/>
  <c r="F66" i="5"/>
  <c r="E66" i="5"/>
  <c r="D66" i="5"/>
  <c r="C66" i="5"/>
  <c r="A66" i="5"/>
  <c r="O65" i="5"/>
  <c r="M65" i="5" s="1"/>
  <c r="P65" i="5" s="1"/>
  <c r="N65" i="5"/>
  <c r="L65" i="5"/>
  <c r="J65" i="5"/>
  <c r="I65" i="5"/>
  <c r="H65" i="5"/>
  <c r="G65" i="5"/>
  <c r="F65" i="5"/>
  <c r="E65" i="5"/>
  <c r="D65" i="5"/>
  <c r="C65" i="5"/>
  <c r="A65" i="5"/>
  <c r="O64" i="5"/>
  <c r="M64" i="5" s="1"/>
  <c r="N64" i="5"/>
  <c r="L64" i="5"/>
  <c r="J64" i="5"/>
  <c r="I64" i="5"/>
  <c r="H64" i="5"/>
  <c r="G64" i="5"/>
  <c r="F64" i="5"/>
  <c r="E64" i="5"/>
  <c r="D64" i="5"/>
  <c r="C64" i="5"/>
  <c r="A64" i="5"/>
  <c r="O63" i="5"/>
  <c r="M63" i="5" s="1"/>
  <c r="N63" i="5"/>
  <c r="L63" i="5"/>
  <c r="J63" i="5"/>
  <c r="I63" i="5"/>
  <c r="H63" i="5"/>
  <c r="G63" i="5"/>
  <c r="F63" i="5"/>
  <c r="E63" i="5"/>
  <c r="D63" i="5"/>
  <c r="C63" i="5"/>
  <c r="A63" i="5"/>
  <c r="O62" i="5"/>
  <c r="M62" i="5" s="1"/>
  <c r="N62" i="5"/>
  <c r="L62" i="5"/>
  <c r="J62" i="5"/>
  <c r="I62" i="5"/>
  <c r="H62" i="5"/>
  <c r="G62" i="5"/>
  <c r="F62" i="5"/>
  <c r="E62" i="5"/>
  <c r="D62" i="5"/>
  <c r="C62" i="5"/>
  <c r="A62" i="5"/>
  <c r="O61" i="5"/>
  <c r="M61" i="5" s="1"/>
  <c r="P61" i="5" s="1"/>
  <c r="N61" i="5"/>
  <c r="L61" i="5"/>
  <c r="J61" i="5"/>
  <c r="I61" i="5"/>
  <c r="H61" i="5"/>
  <c r="G61" i="5"/>
  <c r="F61" i="5"/>
  <c r="E61" i="5"/>
  <c r="D61" i="5"/>
  <c r="C61" i="5"/>
  <c r="A61" i="5"/>
  <c r="O60" i="5"/>
  <c r="N60" i="5"/>
  <c r="L60" i="5"/>
  <c r="J60" i="5"/>
  <c r="I60" i="5"/>
  <c r="H60" i="5"/>
  <c r="G60" i="5"/>
  <c r="F60" i="5"/>
  <c r="E60" i="5"/>
  <c r="D60" i="5"/>
  <c r="C60" i="5"/>
  <c r="A60" i="5"/>
  <c r="O59" i="5"/>
  <c r="M59" i="5" s="1"/>
  <c r="P59" i="5" s="1"/>
  <c r="N59" i="5"/>
  <c r="L59" i="5"/>
  <c r="J59" i="5"/>
  <c r="I59" i="5"/>
  <c r="H59" i="5"/>
  <c r="G59" i="5"/>
  <c r="F59" i="5"/>
  <c r="E59" i="5"/>
  <c r="D59" i="5"/>
  <c r="C59" i="5"/>
  <c r="A59" i="5"/>
  <c r="O58" i="5"/>
  <c r="M58" i="5" s="1"/>
  <c r="N58" i="5"/>
  <c r="L58" i="5"/>
  <c r="J58" i="5"/>
  <c r="I58" i="5"/>
  <c r="H58" i="5"/>
  <c r="G58" i="5"/>
  <c r="F58" i="5"/>
  <c r="E58" i="5"/>
  <c r="D58" i="5"/>
  <c r="C58" i="5"/>
  <c r="A58" i="5"/>
  <c r="O57" i="5"/>
  <c r="M57" i="5" s="1"/>
  <c r="P57" i="5" s="1"/>
  <c r="N57" i="5"/>
  <c r="L57" i="5"/>
  <c r="J57" i="5"/>
  <c r="I57" i="5"/>
  <c r="H57" i="5"/>
  <c r="G57" i="5"/>
  <c r="F57" i="5"/>
  <c r="E57" i="5"/>
  <c r="D57" i="5"/>
  <c r="C57" i="5"/>
  <c r="A57" i="5"/>
  <c r="O56" i="5"/>
  <c r="M56" i="5" s="1"/>
  <c r="N56" i="5"/>
  <c r="L56" i="5"/>
  <c r="J56" i="5"/>
  <c r="I56" i="5"/>
  <c r="H56" i="5"/>
  <c r="G56" i="5"/>
  <c r="F56" i="5"/>
  <c r="E56" i="5"/>
  <c r="D56" i="5"/>
  <c r="C56" i="5"/>
  <c r="A56" i="5"/>
  <c r="O55" i="5"/>
  <c r="M55" i="5" s="1"/>
  <c r="N55" i="5"/>
  <c r="L55" i="5"/>
  <c r="J55" i="5"/>
  <c r="I55" i="5"/>
  <c r="H55" i="5"/>
  <c r="G55" i="5"/>
  <c r="F55" i="5"/>
  <c r="E55" i="5"/>
  <c r="D55" i="5"/>
  <c r="C55" i="5"/>
  <c r="A55" i="5"/>
  <c r="O54" i="5"/>
  <c r="M54" i="5" s="1"/>
  <c r="N54" i="5"/>
  <c r="L54" i="5"/>
  <c r="J54" i="5"/>
  <c r="I54" i="5"/>
  <c r="H54" i="5"/>
  <c r="G54" i="5"/>
  <c r="F54" i="5"/>
  <c r="E54" i="5"/>
  <c r="D54" i="5"/>
  <c r="C54" i="5"/>
  <c r="A54" i="5"/>
  <c r="O53" i="5"/>
  <c r="M53" i="5" s="1"/>
  <c r="P53" i="5" s="1"/>
  <c r="N53" i="5"/>
  <c r="L53" i="5"/>
  <c r="J53" i="5"/>
  <c r="I53" i="5"/>
  <c r="H53" i="5"/>
  <c r="G53" i="5"/>
  <c r="F53" i="5"/>
  <c r="E53" i="5"/>
  <c r="D53" i="5"/>
  <c r="C53" i="5"/>
  <c r="A53" i="5"/>
  <c r="O52" i="5"/>
  <c r="N52" i="5"/>
  <c r="L52" i="5"/>
  <c r="J52" i="5"/>
  <c r="I52" i="5"/>
  <c r="H52" i="5"/>
  <c r="G52" i="5"/>
  <c r="F52" i="5"/>
  <c r="E52" i="5"/>
  <c r="D52" i="5"/>
  <c r="C52" i="5"/>
  <c r="A52" i="5"/>
  <c r="O51" i="5"/>
  <c r="M51" i="5" s="1"/>
  <c r="P51" i="5" s="1"/>
  <c r="N51" i="5"/>
  <c r="L51" i="5"/>
  <c r="J51" i="5"/>
  <c r="I51" i="5"/>
  <c r="H51" i="5"/>
  <c r="G51" i="5"/>
  <c r="F51" i="5"/>
  <c r="E51" i="5"/>
  <c r="D51" i="5"/>
  <c r="C51" i="5"/>
  <c r="A51" i="5"/>
  <c r="O50" i="5"/>
  <c r="M50" i="5" s="1"/>
  <c r="N50" i="5"/>
  <c r="L50" i="5"/>
  <c r="J50" i="5"/>
  <c r="I50" i="5"/>
  <c r="H50" i="5"/>
  <c r="G50" i="5"/>
  <c r="F50" i="5"/>
  <c r="E50" i="5"/>
  <c r="D50" i="5"/>
  <c r="C50" i="5"/>
  <c r="A50" i="5"/>
  <c r="O49" i="5"/>
  <c r="M49" i="5" s="1"/>
  <c r="P49" i="5" s="1"/>
  <c r="N49" i="5"/>
  <c r="L49" i="5"/>
  <c r="J49" i="5"/>
  <c r="I49" i="5"/>
  <c r="H49" i="5"/>
  <c r="G49" i="5"/>
  <c r="F49" i="5"/>
  <c r="E49" i="5"/>
  <c r="D49" i="5"/>
  <c r="C49" i="5"/>
  <c r="A49" i="5"/>
  <c r="O48" i="5"/>
  <c r="M48" i="5" s="1"/>
  <c r="N48" i="5"/>
  <c r="L48" i="5"/>
  <c r="J48" i="5"/>
  <c r="I48" i="5"/>
  <c r="H48" i="5"/>
  <c r="G48" i="5"/>
  <c r="F48" i="5"/>
  <c r="E48" i="5"/>
  <c r="D48" i="5"/>
  <c r="C48" i="5"/>
  <c r="A48" i="5"/>
  <c r="O47" i="5"/>
  <c r="M47" i="5" s="1"/>
  <c r="N47" i="5"/>
  <c r="L47" i="5"/>
  <c r="J47" i="5"/>
  <c r="I47" i="5"/>
  <c r="H47" i="5"/>
  <c r="G47" i="5"/>
  <c r="F47" i="5"/>
  <c r="E47" i="5"/>
  <c r="D47" i="5"/>
  <c r="C47" i="5"/>
  <c r="A47" i="5"/>
  <c r="O46" i="5"/>
  <c r="M46" i="5" s="1"/>
  <c r="N46" i="5"/>
  <c r="L46" i="5"/>
  <c r="J46" i="5"/>
  <c r="I46" i="5"/>
  <c r="H46" i="5"/>
  <c r="G46" i="5"/>
  <c r="F46" i="5"/>
  <c r="E46" i="5"/>
  <c r="D46" i="5"/>
  <c r="C46" i="5"/>
  <c r="A46" i="5"/>
  <c r="O45" i="5"/>
  <c r="M45" i="5" s="1"/>
  <c r="P45" i="5" s="1"/>
  <c r="N45" i="5"/>
  <c r="L45" i="5"/>
  <c r="J45" i="5"/>
  <c r="I45" i="5"/>
  <c r="H45" i="5"/>
  <c r="G45" i="5"/>
  <c r="F45" i="5"/>
  <c r="E45" i="5"/>
  <c r="D45" i="5"/>
  <c r="C45" i="5"/>
  <c r="A45" i="5"/>
  <c r="O44" i="5"/>
  <c r="N44" i="5"/>
  <c r="L44" i="5"/>
  <c r="J44" i="5"/>
  <c r="I44" i="5"/>
  <c r="H44" i="5"/>
  <c r="G44" i="5"/>
  <c r="F44" i="5"/>
  <c r="E44" i="5"/>
  <c r="D44" i="5"/>
  <c r="C44" i="5"/>
  <c r="A44" i="5"/>
  <c r="O43" i="5"/>
  <c r="M43" i="5" s="1"/>
  <c r="P43" i="5" s="1"/>
  <c r="N43" i="5"/>
  <c r="L43" i="5"/>
  <c r="J43" i="5"/>
  <c r="I43" i="5"/>
  <c r="H43" i="5"/>
  <c r="G43" i="5"/>
  <c r="F43" i="5"/>
  <c r="E43" i="5"/>
  <c r="D43" i="5"/>
  <c r="C43" i="5"/>
  <c r="A43" i="5"/>
  <c r="O42" i="5"/>
  <c r="M42" i="5" s="1"/>
  <c r="N42" i="5"/>
  <c r="L42" i="5"/>
  <c r="J42" i="5"/>
  <c r="I42" i="5"/>
  <c r="H42" i="5"/>
  <c r="G42" i="5"/>
  <c r="F42" i="5"/>
  <c r="E42" i="5"/>
  <c r="D42" i="5"/>
  <c r="C42" i="5"/>
  <c r="A42" i="5"/>
  <c r="O41" i="5"/>
  <c r="M41" i="5" s="1"/>
  <c r="P41" i="5" s="1"/>
  <c r="N41" i="5"/>
  <c r="L41" i="5"/>
  <c r="J41" i="5"/>
  <c r="I41" i="5"/>
  <c r="H41" i="5"/>
  <c r="G41" i="5"/>
  <c r="F41" i="5"/>
  <c r="E41" i="5"/>
  <c r="D41" i="5"/>
  <c r="C41" i="5"/>
  <c r="A41" i="5"/>
  <c r="O40" i="5"/>
  <c r="M40" i="5" s="1"/>
  <c r="N40" i="5"/>
  <c r="L40" i="5"/>
  <c r="J40" i="5"/>
  <c r="I40" i="5"/>
  <c r="H40" i="5"/>
  <c r="G40" i="5"/>
  <c r="F40" i="5"/>
  <c r="E40" i="5"/>
  <c r="D40" i="5"/>
  <c r="C40" i="5"/>
  <c r="A40" i="5"/>
  <c r="O39" i="5"/>
  <c r="M39" i="5" s="1"/>
  <c r="N39" i="5"/>
  <c r="L39" i="5"/>
  <c r="J39" i="5"/>
  <c r="I39" i="5"/>
  <c r="H39" i="5"/>
  <c r="G39" i="5"/>
  <c r="F39" i="5"/>
  <c r="E39" i="5"/>
  <c r="D39" i="5"/>
  <c r="C39" i="5"/>
  <c r="A39" i="5"/>
  <c r="O38" i="5"/>
  <c r="M38" i="5" s="1"/>
  <c r="N38" i="5"/>
  <c r="L38" i="5"/>
  <c r="J38" i="5"/>
  <c r="I38" i="5"/>
  <c r="H38" i="5"/>
  <c r="G38" i="5"/>
  <c r="F38" i="5"/>
  <c r="E38" i="5"/>
  <c r="D38" i="5"/>
  <c r="C38" i="5"/>
  <c r="A38" i="5"/>
  <c r="O37" i="5"/>
  <c r="M37" i="5" s="1"/>
  <c r="P37" i="5" s="1"/>
  <c r="N37" i="5"/>
  <c r="L37" i="5"/>
  <c r="J37" i="5"/>
  <c r="I37" i="5"/>
  <c r="H37" i="5"/>
  <c r="G37" i="5"/>
  <c r="F37" i="5"/>
  <c r="E37" i="5"/>
  <c r="D37" i="5"/>
  <c r="C37" i="5"/>
  <c r="A37" i="5"/>
  <c r="O36" i="5"/>
  <c r="N36" i="5"/>
  <c r="L36" i="5"/>
  <c r="J36" i="5"/>
  <c r="I36" i="5"/>
  <c r="H36" i="5"/>
  <c r="G36" i="5"/>
  <c r="F36" i="5"/>
  <c r="E36" i="5"/>
  <c r="D36" i="5"/>
  <c r="C36" i="5"/>
  <c r="A36" i="5"/>
  <c r="O35" i="5"/>
  <c r="M35" i="5" s="1"/>
  <c r="P35" i="5" s="1"/>
  <c r="N35" i="5"/>
  <c r="L35" i="5"/>
  <c r="J35" i="5"/>
  <c r="I35" i="5"/>
  <c r="H35" i="5"/>
  <c r="G35" i="5"/>
  <c r="F35" i="5"/>
  <c r="E35" i="5"/>
  <c r="D35" i="5"/>
  <c r="C35" i="5"/>
  <c r="A35" i="5"/>
  <c r="O34" i="5"/>
  <c r="M34" i="5" s="1"/>
  <c r="N34" i="5"/>
  <c r="L34" i="5"/>
  <c r="J34" i="5"/>
  <c r="I34" i="5"/>
  <c r="H34" i="5"/>
  <c r="G34" i="5"/>
  <c r="F34" i="5"/>
  <c r="E34" i="5"/>
  <c r="D34" i="5"/>
  <c r="C34" i="5"/>
  <c r="A34" i="5"/>
  <c r="O33" i="5"/>
  <c r="M33" i="5" s="1"/>
  <c r="P33" i="5" s="1"/>
  <c r="N33" i="5"/>
  <c r="L33" i="5"/>
  <c r="J33" i="5"/>
  <c r="I33" i="5"/>
  <c r="H33" i="5"/>
  <c r="G33" i="5"/>
  <c r="F33" i="5"/>
  <c r="E33" i="5"/>
  <c r="D33" i="5"/>
  <c r="C33" i="5"/>
  <c r="A33" i="5"/>
  <c r="O32" i="5"/>
  <c r="M32" i="5" s="1"/>
  <c r="N32" i="5"/>
  <c r="L32" i="5"/>
  <c r="J32" i="5"/>
  <c r="I32" i="5"/>
  <c r="H32" i="5"/>
  <c r="G32" i="5"/>
  <c r="F32" i="5"/>
  <c r="E32" i="5"/>
  <c r="D32" i="5"/>
  <c r="C32" i="5"/>
  <c r="A32" i="5"/>
  <c r="O31" i="5"/>
  <c r="M31" i="5" s="1"/>
  <c r="N31" i="5"/>
  <c r="L31" i="5"/>
  <c r="J31" i="5"/>
  <c r="I31" i="5"/>
  <c r="H31" i="5"/>
  <c r="G31" i="5"/>
  <c r="F31" i="5"/>
  <c r="E31" i="5"/>
  <c r="D31" i="5"/>
  <c r="C31" i="5"/>
  <c r="A31" i="5"/>
  <c r="O30" i="5"/>
  <c r="M30" i="5" s="1"/>
  <c r="N30" i="5"/>
  <c r="L30" i="5"/>
  <c r="J30" i="5"/>
  <c r="I30" i="5"/>
  <c r="H30" i="5"/>
  <c r="G30" i="5"/>
  <c r="F30" i="5"/>
  <c r="E30" i="5"/>
  <c r="D30" i="5"/>
  <c r="C30" i="5"/>
  <c r="A30" i="5"/>
  <c r="O29" i="5"/>
  <c r="M29" i="5" s="1"/>
  <c r="P29" i="5" s="1"/>
  <c r="N29" i="5"/>
  <c r="L29" i="5"/>
  <c r="J29" i="5"/>
  <c r="I29" i="5"/>
  <c r="H29" i="5"/>
  <c r="G29" i="5"/>
  <c r="F29" i="5"/>
  <c r="E29" i="5"/>
  <c r="D29" i="5"/>
  <c r="C29" i="5"/>
  <c r="A29" i="5"/>
  <c r="O28" i="5"/>
  <c r="N28" i="5"/>
  <c r="L28" i="5"/>
  <c r="J28" i="5"/>
  <c r="I28" i="5"/>
  <c r="H28" i="5"/>
  <c r="G28" i="5"/>
  <c r="F28" i="5"/>
  <c r="E28" i="5"/>
  <c r="D28" i="5"/>
  <c r="C28" i="5"/>
  <c r="A28" i="5"/>
  <c r="O27" i="5"/>
  <c r="M27" i="5" s="1"/>
  <c r="P27" i="5" s="1"/>
  <c r="N27" i="5"/>
  <c r="L27" i="5"/>
  <c r="J27" i="5"/>
  <c r="I27" i="5"/>
  <c r="H27" i="5"/>
  <c r="G27" i="5"/>
  <c r="F27" i="5"/>
  <c r="E27" i="5"/>
  <c r="D27" i="5"/>
  <c r="C27" i="5"/>
  <c r="A27" i="5"/>
  <c r="O26" i="5"/>
  <c r="M26" i="5" s="1"/>
  <c r="N26" i="5"/>
  <c r="L26" i="5"/>
  <c r="J26" i="5"/>
  <c r="I26" i="5"/>
  <c r="H26" i="5"/>
  <c r="G26" i="5"/>
  <c r="F26" i="5"/>
  <c r="E26" i="5"/>
  <c r="D26" i="5"/>
  <c r="C26" i="5"/>
  <c r="A26" i="5"/>
  <c r="O25" i="5"/>
  <c r="M25" i="5" s="1"/>
  <c r="P25" i="5" s="1"/>
  <c r="N25" i="5"/>
  <c r="L25" i="5"/>
  <c r="J25" i="5"/>
  <c r="I25" i="5"/>
  <c r="H25" i="5"/>
  <c r="G25" i="5"/>
  <c r="F25" i="5"/>
  <c r="E25" i="5"/>
  <c r="D25" i="5"/>
  <c r="C25" i="5"/>
  <c r="A25" i="5"/>
  <c r="O24" i="5"/>
  <c r="M24" i="5" s="1"/>
  <c r="N24" i="5"/>
  <c r="L24" i="5"/>
  <c r="J24" i="5"/>
  <c r="I24" i="5"/>
  <c r="H24" i="5"/>
  <c r="G24" i="5"/>
  <c r="F24" i="5"/>
  <c r="E24" i="5"/>
  <c r="D24" i="5"/>
  <c r="C24" i="5"/>
  <c r="A24" i="5"/>
  <c r="O23" i="5"/>
  <c r="M23" i="5" s="1"/>
  <c r="N23" i="5"/>
  <c r="L23" i="5"/>
  <c r="J23" i="5"/>
  <c r="I23" i="5"/>
  <c r="H23" i="5"/>
  <c r="G23" i="5"/>
  <c r="F23" i="5"/>
  <c r="E23" i="5"/>
  <c r="D23" i="5"/>
  <c r="C23" i="5"/>
  <c r="A23" i="5"/>
  <c r="O22" i="5"/>
  <c r="M22" i="5" s="1"/>
  <c r="N22" i="5"/>
  <c r="L22" i="5"/>
  <c r="J22" i="5"/>
  <c r="I22" i="5"/>
  <c r="H22" i="5"/>
  <c r="G22" i="5"/>
  <c r="F22" i="5"/>
  <c r="E22" i="5"/>
  <c r="D22" i="5"/>
  <c r="C22" i="5"/>
  <c r="A22" i="5"/>
  <c r="O21" i="5"/>
  <c r="M21" i="5" s="1"/>
  <c r="P21" i="5" s="1"/>
  <c r="N21" i="5"/>
  <c r="L21" i="5"/>
  <c r="J21" i="5"/>
  <c r="I21" i="5"/>
  <c r="H21" i="5"/>
  <c r="G21" i="5"/>
  <c r="F21" i="5"/>
  <c r="E21" i="5"/>
  <c r="D21" i="5"/>
  <c r="C21" i="5"/>
  <c r="A21" i="5"/>
  <c r="O20" i="5"/>
  <c r="N20" i="5"/>
  <c r="L20" i="5"/>
  <c r="J20" i="5"/>
  <c r="I20" i="5"/>
  <c r="H20" i="5"/>
  <c r="G20" i="5"/>
  <c r="F20" i="5"/>
  <c r="E20" i="5"/>
  <c r="D20" i="5"/>
  <c r="C20" i="5"/>
  <c r="A20" i="5"/>
  <c r="O19" i="5"/>
  <c r="M19" i="5" s="1"/>
  <c r="P19" i="5" s="1"/>
  <c r="N19" i="5"/>
  <c r="L19" i="5"/>
  <c r="J19" i="5"/>
  <c r="I19" i="5"/>
  <c r="H19" i="5"/>
  <c r="G19" i="5"/>
  <c r="F19" i="5"/>
  <c r="E19" i="5"/>
  <c r="D19" i="5"/>
  <c r="C19" i="5"/>
  <c r="A19" i="5"/>
  <c r="O18" i="5"/>
  <c r="M18" i="5" s="1"/>
  <c r="N18" i="5"/>
  <c r="L18" i="5"/>
  <c r="J18" i="5"/>
  <c r="I18" i="5"/>
  <c r="H18" i="5"/>
  <c r="G18" i="5"/>
  <c r="F18" i="5"/>
  <c r="E18" i="5"/>
  <c r="D18" i="5"/>
  <c r="C18" i="5"/>
  <c r="A18" i="5"/>
  <c r="O17" i="5"/>
  <c r="M17" i="5" s="1"/>
  <c r="P17" i="5" s="1"/>
  <c r="N17" i="5"/>
  <c r="L17" i="5"/>
  <c r="J17" i="5"/>
  <c r="I17" i="5"/>
  <c r="H17" i="5"/>
  <c r="G17" i="5"/>
  <c r="F17" i="5"/>
  <c r="E17" i="5"/>
  <c r="D17" i="5"/>
  <c r="C17" i="5"/>
  <c r="A17" i="5"/>
  <c r="O16" i="5"/>
  <c r="M16" i="5" s="1"/>
  <c r="N16" i="5"/>
  <c r="L16" i="5"/>
  <c r="J16" i="5"/>
  <c r="I16" i="5"/>
  <c r="H16" i="5"/>
  <c r="G16" i="5"/>
  <c r="F16" i="5"/>
  <c r="E16" i="5"/>
  <c r="D16" i="5"/>
  <c r="C16" i="5"/>
  <c r="A16" i="5"/>
  <c r="O15" i="5"/>
  <c r="M15" i="5" s="1"/>
  <c r="P15" i="5" s="1"/>
  <c r="N15" i="5"/>
  <c r="L15" i="5"/>
  <c r="J15" i="5"/>
  <c r="I15" i="5"/>
  <c r="H15" i="5"/>
  <c r="G15" i="5"/>
  <c r="F15" i="5"/>
  <c r="E15" i="5"/>
  <c r="D15" i="5"/>
  <c r="C15" i="5"/>
  <c r="A15" i="5"/>
  <c r="O14" i="5"/>
  <c r="M14" i="5" s="1"/>
  <c r="N14" i="5"/>
  <c r="L14" i="5"/>
  <c r="J14" i="5"/>
  <c r="I14" i="5"/>
  <c r="H14" i="5"/>
  <c r="G14" i="5"/>
  <c r="F14" i="5"/>
  <c r="E14" i="5"/>
  <c r="D14" i="5"/>
  <c r="C14" i="5"/>
  <c r="A14" i="5"/>
  <c r="O13" i="5"/>
  <c r="M13" i="5" s="1"/>
  <c r="P13" i="5" s="1"/>
  <c r="N13" i="5"/>
  <c r="L13" i="5"/>
  <c r="J13" i="5"/>
  <c r="I13" i="5"/>
  <c r="H13" i="5"/>
  <c r="G13" i="5"/>
  <c r="F13" i="5"/>
  <c r="E13" i="5"/>
  <c r="D13" i="5"/>
  <c r="C13" i="5"/>
  <c r="A13" i="5"/>
  <c r="O12" i="5"/>
  <c r="M12" i="5" s="1"/>
  <c r="N12" i="5"/>
  <c r="L12" i="5"/>
  <c r="J12" i="5"/>
  <c r="I12" i="5"/>
  <c r="H12" i="5"/>
  <c r="G12" i="5"/>
  <c r="F12" i="5"/>
  <c r="E12" i="5"/>
  <c r="D12" i="5"/>
  <c r="C12" i="5"/>
  <c r="A12" i="5"/>
  <c r="O11" i="5"/>
  <c r="M11" i="5" s="1"/>
  <c r="P11" i="5" s="1"/>
  <c r="N11" i="5"/>
  <c r="L11" i="5"/>
  <c r="J11" i="5"/>
  <c r="I11" i="5"/>
  <c r="H11" i="5"/>
  <c r="G11" i="5"/>
  <c r="F11" i="5"/>
  <c r="E11" i="5"/>
  <c r="D11" i="5"/>
  <c r="C11" i="5"/>
  <c r="A11" i="5"/>
  <c r="O10" i="5"/>
  <c r="M10" i="5" s="1"/>
  <c r="N10" i="5"/>
  <c r="L10" i="5"/>
  <c r="J10" i="5"/>
  <c r="I10" i="5"/>
  <c r="H10" i="5"/>
  <c r="G10" i="5"/>
  <c r="F10" i="5"/>
  <c r="E10" i="5"/>
  <c r="D10" i="5"/>
  <c r="C10" i="5"/>
  <c r="A10" i="5"/>
  <c r="O9" i="5"/>
  <c r="M9" i="5" s="1"/>
  <c r="P9" i="5" s="1"/>
  <c r="N9" i="5"/>
  <c r="L9" i="5"/>
  <c r="J9" i="5"/>
  <c r="I9" i="5"/>
  <c r="H9" i="5"/>
  <c r="G9" i="5"/>
  <c r="F9" i="5"/>
  <c r="E9" i="5"/>
  <c r="D9" i="5"/>
  <c r="C9" i="5"/>
  <c r="A9" i="5"/>
  <c r="O8" i="5"/>
  <c r="M8" i="5" s="1"/>
  <c r="N8" i="5"/>
  <c r="L8" i="5"/>
  <c r="J8" i="5"/>
  <c r="I8" i="5"/>
  <c r="H8" i="5"/>
  <c r="G8" i="5"/>
  <c r="F8" i="5"/>
  <c r="E8" i="5"/>
  <c r="D8" i="5"/>
  <c r="C8" i="5"/>
  <c r="A8" i="5"/>
  <c r="O7" i="5"/>
  <c r="M7" i="5" s="1"/>
  <c r="P7" i="5" s="1"/>
  <c r="N7" i="5"/>
  <c r="L7" i="5"/>
  <c r="J7" i="5"/>
  <c r="I7" i="5"/>
  <c r="H7" i="5"/>
  <c r="G7" i="5"/>
  <c r="F7" i="5"/>
  <c r="E7" i="5"/>
  <c r="D7" i="5"/>
  <c r="C7" i="5"/>
  <c r="A7" i="5"/>
  <c r="O6" i="5"/>
  <c r="M6" i="5" s="1"/>
  <c r="N6" i="5"/>
  <c r="L6" i="5"/>
  <c r="J6" i="5"/>
  <c r="I6" i="5"/>
  <c r="H6" i="5"/>
  <c r="G6" i="5"/>
  <c r="F6" i="5"/>
  <c r="E6" i="5"/>
  <c r="D6" i="5"/>
  <c r="C6" i="5"/>
  <c r="A6" i="5"/>
  <c r="O5" i="5"/>
  <c r="M5" i="5" s="1"/>
  <c r="P5" i="5" s="1"/>
  <c r="N5" i="5"/>
  <c r="L5" i="5"/>
  <c r="J5" i="5"/>
  <c r="I5" i="5"/>
  <c r="H5" i="5"/>
  <c r="G5" i="5"/>
  <c r="F5" i="5"/>
  <c r="E5" i="5"/>
  <c r="D5" i="5"/>
  <c r="C5" i="5"/>
  <c r="A5" i="5"/>
  <c r="O4" i="5"/>
  <c r="M4" i="5" s="1"/>
  <c r="N4" i="5"/>
  <c r="L4" i="5"/>
  <c r="J4" i="5"/>
  <c r="I4" i="5"/>
  <c r="H4" i="5"/>
  <c r="G4" i="5"/>
  <c r="F4" i="5"/>
  <c r="E4" i="5"/>
  <c r="D4" i="5"/>
  <c r="C4" i="5"/>
  <c r="A4" i="5"/>
  <c r="O3" i="5"/>
  <c r="M3" i="5" s="1"/>
  <c r="P3" i="5" s="1"/>
  <c r="N3" i="5"/>
  <c r="L3" i="5"/>
  <c r="J3" i="5"/>
  <c r="I3" i="5"/>
  <c r="H3" i="5"/>
  <c r="G3" i="5"/>
  <c r="F3" i="5"/>
  <c r="E3" i="5"/>
  <c r="D3" i="5"/>
  <c r="C3" i="5"/>
  <c r="A3" i="5"/>
  <c r="O2" i="5"/>
  <c r="M2" i="5" s="1"/>
  <c r="N2" i="5"/>
  <c r="L2" i="5"/>
  <c r="J2" i="5"/>
  <c r="I2" i="5"/>
  <c r="H2" i="5"/>
  <c r="G2" i="5"/>
  <c r="F2" i="5"/>
  <c r="E2" i="5"/>
  <c r="D2" i="5"/>
  <c r="C2" i="5"/>
  <c r="A2" i="5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19" i="2" l="1"/>
  <c r="C3" i="2"/>
  <c r="C17" i="2"/>
  <c r="C5" i="2"/>
  <c r="C7" i="2"/>
  <c r="D9" i="1"/>
  <c r="C21" i="2"/>
  <c r="C23" i="2"/>
  <c r="D26" i="1"/>
  <c r="C9" i="2"/>
  <c r="C11" i="2"/>
  <c r="C25" i="2"/>
  <c r="P135" i="5"/>
  <c r="P151" i="5"/>
  <c r="P167" i="5"/>
  <c r="P183" i="5"/>
  <c r="P107" i="5"/>
  <c r="P127" i="5"/>
  <c r="P143" i="5"/>
  <c r="P159" i="5"/>
  <c r="P175" i="5"/>
  <c r="D8" i="1"/>
  <c r="C24" i="2"/>
  <c r="D24" i="1"/>
  <c r="D4" i="1"/>
  <c r="C13" i="2"/>
  <c r="C15" i="2"/>
  <c r="D16" i="1"/>
  <c r="D17" i="1"/>
  <c r="D30" i="1"/>
  <c r="P123" i="5"/>
  <c r="M131" i="5"/>
  <c r="P131" i="5" s="1"/>
  <c r="P139" i="5"/>
  <c r="M147" i="5"/>
  <c r="P147" i="5" s="1"/>
  <c r="P155" i="5"/>
  <c r="M163" i="5"/>
  <c r="P163" i="5" s="1"/>
  <c r="P171" i="5"/>
  <c r="M179" i="5"/>
  <c r="P179" i="5" s="1"/>
  <c r="P187" i="5"/>
  <c r="P99" i="5"/>
  <c r="P115" i="5"/>
  <c r="P125" i="5"/>
  <c r="P129" i="5"/>
  <c r="P133" i="5"/>
  <c r="P137" i="5"/>
  <c r="P141" i="5"/>
  <c r="P145" i="5"/>
  <c r="P149" i="5"/>
  <c r="P153" i="5"/>
  <c r="P157" i="5"/>
  <c r="P161" i="5"/>
  <c r="P165" i="5"/>
  <c r="P169" i="5"/>
  <c r="P173" i="5"/>
  <c r="P177" i="5"/>
  <c r="P181" i="5"/>
  <c r="P185" i="5"/>
  <c r="D5" i="1"/>
  <c r="D13" i="1"/>
  <c r="D21" i="1"/>
  <c r="D25" i="1"/>
  <c r="D29" i="1"/>
  <c r="C4" i="2"/>
  <c r="C6" i="2"/>
  <c r="C10" i="2"/>
  <c r="C16" i="2"/>
  <c r="C20" i="2"/>
  <c r="D3" i="1"/>
  <c r="D7" i="1"/>
  <c r="D11" i="1"/>
  <c r="D15" i="1"/>
  <c r="D19" i="1"/>
  <c r="D23" i="1"/>
  <c r="D27" i="1"/>
  <c r="C2" i="2"/>
  <c r="C8" i="2"/>
  <c r="C12" i="2"/>
  <c r="C14" i="2"/>
  <c r="C18" i="2"/>
  <c r="C22" i="2"/>
  <c r="D2" i="1"/>
  <c r="D6" i="1"/>
  <c r="D10" i="1"/>
  <c r="D12" i="1"/>
  <c r="D14" i="1"/>
  <c r="D18" i="1"/>
  <c r="D20" i="1"/>
  <c r="D22" i="1"/>
  <c r="D28" i="1"/>
  <c r="P2" i="5"/>
  <c r="P4" i="5"/>
  <c r="P6" i="5"/>
  <c r="P8" i="5"/>
  <c r="P10" i="5"/>
  <c r="P12" i="5"/>
  <c r="P14" i="5"/>
  <c r="P16" i="5"/>
  <c r="P18" i="5"/>
  <c r="P23" i="5"/>
  <c r="P26" i="5"/>
  <c r="P31" i="5"/>
  <c r="P34" i="5"/>
  <c r="P39" i="5"/>
  <c r="P42" i="5"/>
  <c r="P47" i="5"/>
  <c r="P50" i="5"/>
  <c r="P55" i="5"/>
  <c r="P58" i="5"/>
  <c r="P63" i="5"/>
  <c r="P66" i="5"/>
  <c r="P71" i="5"/>
  <c r="P74" i="5"/>
  <c r="P79" i="5"/>
  <c r="P82" i="5"/>
  <c r="P87" i="5"/>
  <c r="P90" i="5"/>
  <c r="M94" i="5"/>
  <c r="P94" i="5" s="1"/>
  <c r="M98" i="5"/>
  <c r="P98" i="5" s="1"/>
  <c r="M102" i="5"/>
  <c r="P102" i="5" s="1"/>
  <c r="M106" i="5"/>
  <c r="P106" i="5" s="1"/>
  <c r="M110" i="5"/>
  <c r="P110" i="5" s="1"/>
  <c r="M114" i="5"/>
  <c r="P114" i="5" s="1"/>
  <c r="M118" i="5"/>
  <c r="P118" i="5" s="1"/>
  <c r="M122" i="5"/>
  <c r="P122" i="5" s="1"/>
  <c r="M126" i="5"/>
  <c r="P126" i="5" s="1"/>
  <c r="M130" i="5"/>
  <c r="P130" i="5" s="1"/>
  <c r="M134" i="5"/>
  <c r="P134" i="5" s="1"/>
  <c r="M20" i="5"/>
  <c r="P20" i="5" s="1"/>
  <c r="P24" i="5"/>
  <c r="M28" i="5"/>
  <c r="P28" i="5" s="1"/>
  <c r="P32" i="5"/>
  <c r="M36" i="5"/>
  <c r="P36" i="5" s="1"/>
  <c r="P40" i="5"/>
  <c r="M44" i="5"/>
  <c r="P44" i="5" s="1"/>
  <c r="P48" i="5"/>
  <c r="M52" i="5"/>
  <c r="P52" i="5" s="1"/>
  <c r="P56" i="5"/>
  <c r="M60" i="5"/>
  <c r="P60" i="5" s="1"/>
  <c r="P64" i="5"/>
  <c r="M68" i="5"/>
  <c r="P68" i="5" s="1"/>
  <c r="P72" i="5"/>
  <c r="M76" i="5"/>
  <c r="P76" i="5" s="1"/>
  <c r="P80" i="5"/>
  <c r="M84" i="5"/>
  <c r="P84" i="5" s="1"/>
  <c r="P88" i="5"/>
  <c r="P22" i="5"/>
  <c r="P30" i="5"/>
  <c r="P38" i="5"/>
  <c r="P46" i="5"/>
  <c r="P54" i="5"/>
  <c r="P62" i="5"/>
  <c r="P70" i="5"/>
  <c r="P78" i="5"/>
  <c r="P86" i="5"/>
  <c r="M92" i="5"/>
  <c r="P92" i="5" s="1"/>
  <c r="M96" i="5"/>
  <c r="P96" i="5" s="1"/>
  <c r="M100" i="5"/>
  <c r="P100" i="5" s="1"/>
  <c r="M104" i="5"/>
  <c r="P104" i="5" s="1"/>
  <c r="M108" i="5"/>
  <c r="P108" i="5" s="1"/>
  <c r="M112" i="5"/>
  <c r="P112" i="5" s="1"/>
  <c r="M116" i="5"/>
  <c r="P116" i="5" s="1"/>
  <c r="M120" i="5"/>
  <c r="P120" i="5" s="1"/>
  <c r="M124" i="5"/>
  <c r="P124" i="5" s="1"/>
  <c r="M128" i="5"/>
  <c r="P128" i="5" s="1"/>
  <c r="M132" i="5"/>
  <c r="P132" i="5" s="1"/>
  <c r="M136" i="5"/>
  <c r="P136" i="5" s="1"/>
  <c r="M189" i="5"/>
  <c r="P189" i="5" s="1"/>
  <c r="P138" i="5"/>
  <c r="P140" i="5"/>
  <c r="P142" i="5"/>
  <c r="P144" i="5"/>
  <c r="P146" i="5"/>
  <c r="P148" i="5"/>
  <c r="P150" i="5"/>
  <c r="P152" i="5"/>
  <c r="P154" i="5"/>
  <c r="P156" i="5"/>
  <c r="P158" i="5"/>
  <c r="P160" i="5"/>
  <c r="P162" i="5"/>
  <c r="P164" i="5"/>
  <c r="P166" i="5"/>
  <c r="P168" i="5"/>
  <c r="P170" i="5"/>
  <c r="P172" i="5"/>
  <c r="P174" i="5"/>
  <c r="P176" i="5"/>
  <c r="P178" i="5"/>
  <c r="P180" i="5"/>
  <c r="P182" i="5"/>
  <c r="P184" i="5"/>
  <c r="P186" i="5"/>
  <c r="P188" i="5"/>
</calcChain>
</file>

<file path=xl/sharedStrings.xml><?xml version="1.0" encoding="utf-8"?>
<sst xmlns="http://schemas.openxmlformats.org/spreadsheetml/2006/main" count="595" uniqueCount="412">
  <si>
    <t>idTacGia</t>
  </si>
  <si>
    <t>tenTacGia</t>
  </si>
  <si>
    <t>ngaySinh</t>
  </si>
  <si>
    <t>soLuongTacPham</t>
  </si>
  <si>
    <t>Nguyễn Nhật Ánh</t>
  </si>
  <si>
    <t>Tô Hoài</t>
  </si>
  <si>
    <t>Nguyễn Du</t>
  </si>
  <si>
    <t>1766-01-05</t>
  </si>
  <si>
    <t>Tuổi Trẻ</t>
  </si>
  <si>
    <t>Trí Tuệ</t>
  </si>
  <si>
    <t>Kim Dung</t>
  </si>
  <si>
    <t>Xuân Diệu</t>
  </si>
  <si>
    <t>Hồ Xuân Hương</t>
  </si>
  <si>
    <t>1772-02-06</t>
  </si>
  <si>
    <t>Nam Cao</t>
  </si>
  <si>
    <t>Lê Lợi</t>
  </si>
  <si>
    <t>1385-01-10</t>
  </si>
  <si>
    <t>Lê Thanh An</t>
  </si>
  <si>
    <t>Vũ Thảo Ánh</t>
  </si>
  <si>
    <t>Bùi Thanh Bình</t>
  </si>
  <si>
    <t>Nguyễn Thanh Cảnh</t>
  </si>
  <si>
    <t>1898-07-10</t>
  </si>
  <si>
    <t>Lê Đôn Chủng</t>
  </si>
  <si>
    <t>Vũ Hòa Bình</t>
  </si>
  <si>
    <t>Nguyễn Duy Cường</t>
  </si>
  <si>
    <t>Lê Văn Hoàng</t>
  </si>
  <si>
    <t>Trần Gia Huy</t>
  </si>
  <si>
    <t>Hồ Nguyễn Đăng Khoa</t>
  </si>
  <si>
    <t>Đặng Phạm Thiên Khải</t>
  </si>
  <si>
    <t>Lê Hoàng Khang</t>
  </si>
  <si>
    <t>Nguyễn Xuân Nam</t>
  </si>
  <si>
    <t>Nguyễn Thị Tuyết Ngân</t>
  </si>
  <si>
    <t>Phạm Hoàng Ngọc Quân</t>
  </si>
  <si>
    <t>1885-09-03</t>
  </si>
  <si>
    <t>Lê Vũ Hạo</t>
  </si>
  <si>
    <t>1866-11-09</t>
  </si>
  <si>
    <t>Nguyễn Thị Hồng Lương</t>
  </si>
  <si>
    <t>Lê Thị Như Ngọc</t>
  </si>
  <si>
    <t>idTheLoai</t>
  </si>
  <si>
    <t>tenTheLoai</t>
  </si>
  <si>
    <t>soLuongSach</t>
  </si>
  <si>
    <t>moTa</t>
  </si>
  <si>
    <t>Tiểu thuyết khoa học viễn tưởng</t>
  </si>
  <si>
    <t>Tiểu thuyết dựa trên những khả năng khoa học và công nghệ trong tương lai hoặc thế giới khác</t>
  </si>
  <si>
    <t>Tiểu thuyết giả tưởng</t>
  </si>
  <si>
    <t>Tiểu thuyết sử dụng những yếu tố huyền bí, siêu nhiên, thần thoại hoặc không có thật</t>
  </si>
  <si>
    <t>Truyện ngắn</t>
  </si>
  <si>
    <t>Tác phẩm văn học có độ dài ngắn hơn tiểu thuyết, thường xoay quanh một sự kiện</t>
  </si>
  <si>
    <t>Cổ tích</t>
  </si>
  <si>
    <t>Truyện kể về những sự kiện kỳ diệu, những nhân vật có phép thuật hoặc những bài học đạo đức</t>
  </si>
  <si>
    <t>Chính trị</t>
  </si>
  <si>
    <t>Sách nói về những vấn đề, quan điểm, lịch sử hoặc hệ thống chính trị của một quốc gia, vùng lãnh thổ</t>
  </si>
  <si>
    <t>Giáo dục giới tính</t>
  </si>
  <si>
    <t>Sách cung cấp những kiến thức, kỹ năng, thái độ và giá trị liên quan đến giới tính, sinh lý</t>
  </si>
  <si>
    <t>Hài hước</t>
  </si>
  <si>
    <t>Sách có mục đích làm cho người đọc cười hoặc giải trí bằng những tình huống, nhân vật, ngôn ngữ</t>
  </si>
  <si>
    <t>Hình sự</t>
  </si>
  <si>
    <t>Sách xoay quanh những vụ án, tội phạm, điều tra, truy tố hoặc pháp lý</t>
  </si>
  <si>
    <t>Hồi ký</t>
  </si>
  <si>
    <t>Sách viết về cuộc đời, sự nghiệp, trải nghiệm hoặc suy nghĩ của một người hoặc một nhóm người</t>
  </si>
  <si>
    <t>Kinh dị</t>
  </si>
  <si>
    <t>Sách tạo ra những cảm xúc sợ hãi, ghê rợn, căng thẳng cho người đọc bằng những yếu tố bạo lực</t>
  </si>
  <si>
    <t>Kinh doanh</t>
  </si>
  <si>
    <t>Sách cung cấp những kiến thức, kỹ năng, chiến lược, phân tích hoặc kinh nghiệm</t>
  </si>
  <si>
    <t>Kỹ năng sống</t>
  </si>
  <si>
    <t>Sách hướng dẫn người đọc cách đối phó, giải quyết hoặc cải thiện những vấn đề</t>
  </si>
  <si>
    <t>Khoa học viễn tưởng</t>
  </si>
  <si>
    <t>Sách giải thích những hiện tượng, sự kiện, khả năng hoặc thế giới khác</t>
  </si>
  <si>
    <t>Ngôn tình</t>
  </si>
  <si>
    <t>Tiểu thuyết tập trung vào những mối quan hệ, tình cảm, đời sống hoặc xã hội của những nhân vật nữ</t>
  </si>
  <si>
    <t>Phát triển bản thân</t>
  </si>
  <si>
    <t>Sách giúp người đọc nhận thức, phát huy hoặc thay đổi những phẩm chất</t>
  </si>
  <si>
    <t>Phiêu lưu</t>
  </si>
  <si>
    <t>Sách kể về những chuyến đi, cuộc hành trình, khám phá hoặc thử thách</t>
  </si>
  <si>
    <t>Thiếu nhi</t>
  </si>
  <si>
    <t>Sách dành cho độc giả nhỏ tuổi, thường có nội dung giáo dục, giải trí</t>
  </si>
  <si>
    <t>Truyện tranh</t>
  </si>
  <si>
    <t>Tác phẩm văn học kết hợp giữa hình ảnh và chữ viết để kể một câu chuyện</t>
  </si>
  <si>
    <t>Tâm lý học</t>
  </si>
  <si>
    <t>Sách nghiên cứu, phân tích hoặc ứng dụng những kiến thức, nguyên lý, phương pháp</t>
  </si>
  <si>
    <t>Tiểu thuyết</t>
  </si>
  <si>
    <t>Tác phẩm văn học dài, kể về một hoặc nhiều câu chuyện, nhân vật, tình tiết hoặc đề tài</t>
  </si>
  <si>
    <t>Trinh thám</t>
  </si>
  <si>
    <t>Sách kể về quá trình tìm kiếm, phát hiện, giải mã hoặc làm sáng tỏ những bí ẩn</t>
  </si>
  <si>
    <t>Văn học</t>
  </si>
  <si>
    <t>Sách thuộc về lĩnh vực nghệ thuật sử dụng ngôn ngữ để thể hiện những ý nghĩa, cảm xúc, suy nghĩ</t>
  </si>
  <si>
    <t>Thơ</t>
  </si>
  <si>
    <t>Tác phẩm văn học sử dụng những từ ngữ, âm điệu, nhịp điệu, hình ảnh hoặc biểu tượng</t>
  </si>
  <si>
    <t>Thần thoại</t>
  </si>
  <si>
    <t>Sách kể về những truyền thuyết, thần thoại, thần tiên, thần linh hoặc những sự kiện siêu nhiên</t>
  </si>
  <si>
    <t>idNhaCungCap</t>
  </si>
  <si>
    <t>tenNhaCungCap</t>
  </si>
  <si>
    <t>diaChi</t>
  </si>
  <si>
    <t>soDienThoai</t>
  </si>
  <si>
    <t>Công ty Điện tử Minh Châu</t>
  </si>
  <si>
    <t>123 Đường Nguyễn Văn Linh, Quận 1, TP.Hồ Chí Minh</t>
  </si>
  <si>
    <t>0912345678</t>
  </si>
  <si>
    <t>Công ty Thời trang Áo Đẹp</t>
  </si>
  <si>
    <t>456 Đường Lê Lai, Quận 3, TP.Hồ Chí Minh</t>
  </si>
  <si>
    <t>0912345679</t>
  </si>
  <si>
    <t>Công ty Đồ gia dụng Hạnh Phúc</t>
  </si>
  <si>
    <t>789 Đường Lê Thị Riêng, Quận 5, TP.Hồ Chí Minh</t>
  </si>
  <si>
    <t>0912345680</t>
  </si>
  <si>
    <t>Công ty Mỹ phẩm Tâm Anh</t>
  </si>
  <si>
    <t>234 Đường Bà Triệu, Quận 7, TP.Hồ Chí Minh</t>
  </si>
  <si>
    <t>0912345681</t>
  </si>
  <si>
    <t>Công ty Quà lưu niệm Vui Vẻ</t>
  </si>
  <si>
    <t>567 Đường Đống Đa, Quận 10, TP.Hồ Chí Minh</t>
  </si>
  <si>
    <t>0912345682</t>
  </si>
  <si>
    <t>Công ty Sách Hữu Nghị</t>
  </si>
  <si>
    <t>321 Đường Hoàng Sa, Q. Phú Nhuận, TP.Hồ Chí Minh</t>
  </si>
  <si>
    <t>0912345683</t>
  </si>
  <si>
    <t>Công ty Đồ chơi Trí Tuệ</t>
  </si>
  <si>
    <t>896 Đường Phan Chu Trinh, Quận Bình Thạnh</t>
  </si>
  <si>
    <t>0912345684</t>
  </si>
  <si>
    <t>Công ty Nước hoa Thanh Xuân</t>
  </si>
  <si>
    <t>897 Đường Phan Chu Trinh, Quận Bình Thạnh</t>
  </si>
  <si>
    <t>0912345685</t>
  </si>
  <si>
    <t>Công ty Đồ điện gia dụng Tiến Đạt</t>
  </si>
  <si>
    <t>654 Đường Cách Mạng Tháng 8</t>
  </si>
  <si>
    <t>0912345686</t>
  </si>
  <si>
    <t>Công ty Phụ kiện Thời trang Sang Trọng</t>
  </si>
  <si>
    <t>111 Đường Trần Hưng Đạo</t>
  </si>
  <si>
    <t>0912345687</t>
  </si>
  <si>
    <t>Công ty Sách Văn Học Việt Nam</t>
  </si>
  <si>
    <t>22 Đường Trần Hưng Đạo, Quận 1, TP.Hồ Chí Minh</t>
  </si>
  <si>
    <t>0912345688</t>
  </si>
  <si>
    <t>Công ty Sách Giáo Khoa Thành Phố</t>
  </si>
  <si>
    <t>12 Đường Nguyễn Thị Minh Khai, Quận 1, TP.Hồ Chí Minh</t>
  </si>
  <si>
    <t>0912345689</t>
  </si>
  <si>
    <t>Công ty Văn Phòng Phẩm Thái Bình</t>
  </si>
  <si>
    <t>34 Đường Lý Tự Trọng, Quận 3, TP.Hồ Chí Minh</t>
  </si>
  <si>
    <t>0912345690</t>
  </si>
  <si>
    <t>Công ty Đồ Dùng Học Tập Huy Hoàng</t>
  </si>
  <si>
    <t>90 Đường Cao Thắng, Quận 10, TP.Hồ Chí Minh</t>
  </si>
  <si>
    <t>0912345691</t>
  </si>
  <si>
    <t>Công ty Sách Ngoại Văn Anh Văn</t>
  </si>
  <si>
    <t>78 Đường Nguyễn Đình Chiểu, Quận 7, TP.Hồ Chí Minh</t>
  </si>
  <si>
    <t>0912345692</t>
  </si>
  <si>
    <t>Công ty Quà Tặng Văn Hóa Việt</t>
  </si>
  <si>
    <t>33 Đường Phan Đăng Lưu, Quận Phú Nhuận, TP.Hồ Chí Minh</t>
  </si>
  <si>
    <t>0912345693</t>
  </si>
  <si>
    <t>Công ty Sách Khoa Học Kỹ Thuật</t>
  </si>
  <si>
    <t>55 Đường Nguyễn Văn Cừ, Quận 11, TP.Hồ Chí Minh</t>
  </si>
  <si>
    <t>0912345694</t>
  </si>
  <si>
    <t>Công ty Đồ Chơi Giáo Dục Thông Minh</t>
  </si>
  <si>
    <t>77 Đường Lê Văn Sỹ, Quận Tân Bình, TP.Hồ Chí Minh</t>
  </si>
  <si>
    <t>0912345695</t>
  </si>
  <si>
    <t>Công ty Sách Truyện Thiếu Nhi</t>
  </si>
  <si>
    <t>99 Đường Nguyễn Thị Thập, Quận 7, TP.Hồ Chí Minh</t>
  </si>
  <si>
    <t>0912345696</t>
  </si>
  <si>
    <t>Công ty Văn Phòng Phẩm Sáng Tạo</t>
  </si>
  <si>
    <t>44 Đường Lê Thánh Tôn, Quận 3, TP.Hồ Chí Minh</t>
  </si>
  <si>
    <t>0912345697</t>
  </si>
  <si>
    <t>Công ty Quà Tặng Sách Nghệ Thuật</t>
  </si>
  <si>
    <t>66 Đường Trần Phú, Quận 5, TP.Hồ Chí Minh</t>
  </si>
  <si>
    <t>0912345698</t>
  </si>
  <si>
    <t>Công ty Văn Phòng Phẩm Chất Lượng</t>
  </si>
  <si>
    <t>88 Đường Nguyễn Thái Học, Quận 7, TP.Hồ Chí Minh</t>
  </si>
  <si>
    <t>0912345699</t>
  </si>
  <si>
    <t>Công ty Đồ Dùng Học Tập Tiện Lợi</t>
  </si>
  <si>
    <t>111 Đường Lý Thường Kiệt, Quận 10, TP.Hồ Chí Minh</t>
  </si>
  <si>
    <t>0912345700</t>
  </si>
  <si>
    <t>Công ty Sách Ngoại Văn Pháp Văn</t>
  </si>
  <si>
    <t>222 Đường Nguyễn Văn Cừ, Quận Bình Thạnh, TP.Hồ Chí Minh</t>
  </si>
  <si>
    <t>0912345701</t>
  </si>
  <si>
    <t>Công ty Quà Tặng Văn Hóa Nhật</t>
  </si>
  <si>
    <t>333 Đường Nguyễn Kiệm, Quận Phú Nhuận, TP.Hồ Chí Minh</t>
  </si>
  <si>
    <t>0912345702</t>
  </si>
  <si>
    <t>Công ty Sách Khoa Học Phổ Thông</t>
  </si>
  <si>
    <t>444 Đường Lê Đại Hành, Quận 11, TP.Hồ Chí Minh</t>
  </si>
  <si>
    <t>0912345703</t>
  </si>
  <si>
    <t>Công ty Đồ Chơi Giáo Dục Vui Nhộn</t>
  </si>
  <si>
    <t>555 Đường Bạch Đằng, Quận Tân Bình, TP.Hồ Chí Minh</t>
  </si>
  <si>
    <t>0912345704</t>
  </si>
  <si>
    <t>Công ty Sách Truyện Thiếu Niên</t>
  </si>
  <si>
    <t>666 Đường Nguyễn Hữu Thọ, Quận 7, TP.Hồ Chí Minh</t>
  </si>
  <si>
    <t>0912345705</t>
  </si>
  <si>
    <t>Công ty Văn Phòng Phẩm Đa Dạng</t>
  </si>
  <si>
    <t>918 Đường Phan Chu Trinh, Quận Bình Thạnh</t>
  </si>
  <si>
    <t>0912345706</t>
  </si>
  <si>
    <t>idLoaiSanPham</t>
  </si>
  <si>
    <t>tenLoaiSanPham</t>
  </si>
  <si>
    <t>Sách</t>
  </si>
  <si>
    <t>Trò chơi giáo dục</t>
  </si>
  <si>
    <t>Sổ tay và sổ ghi chú</t>
  </si>
  <si>
    <t>Đồ chơi</t>
  </si>
  <si>
    <t>Phim và album</t>
  </si>
  <si>
    <t>Bản đồ</t>
  </si>
  <si>
    <t>Dấu trang</t>
  </si>
  <si>
    <t>Văn phòng phẩm</t>
  </si>
  <si>
    <t>Bút mực trang trí</t>
  </si>
  <si>
    <t>Thiệp chúc mừng và thiệp ghi chú trống</t>
  </si>
  <si>
    <t>Trò chơi bảng</t>
  </si>
  <si>
    <t>Trò chơi chiến lược và bảng</t>
  </si>
  <si>
    <t>Vật phẩm văn phòng hiện đại</t>
  </si>
  <si>
    <t>Phim và bộ sưu tập hình ảnh</t>
  </si>
  <si>
    <t>Sổ tay thông minh</t>
  </si>
  <si>
    <t>Đồ chơi sáng tạo</t>
  </si>
  <si>
    <t>Trò chơi học thuật và giáo dục</t>
  </si>
  <si>
    <t>Đồ chơi giáo dục STEM</t>
  </si>
  <si>
    <t>Đồ chơi sáng tạo cho trẻ em</t>
  </si>
  <si>
    <t>idSanPham</t>
  </si>
  <si>
    <t>tenSanPham</t>
  </si>
  <si>
    <t>tacGia</t>
  </si>
  <si>
    <t>theLoai</t>
  </si>
  <si>
    <t>namXuatBan</t>
  </si>
  <si>
    <t>ISBN</t>
  </si>
  <si>
    <t>soTrang</t>
  </si>
  <si>
    <t>loaiSanPham</t>
  </si>
  <si>
    <t>nhaCungCap</t>
  </si>
  <si>
    <t>kichThuoc</t>
  </si>
  <si>
    <t>mauSac</t>
  </si>
  <si>
    <t>trangThai</t>
  </si>
  <si>
    <t>thue</t>
  </si>
  <si>
    <t>soLuong</t>
  </si>
  <si>
    <t>giaNhap</t>
  </si>
  <si>
    <t>giaBan</t>
  </si>
  <si>
    <t>Chút gió thoáng qua</t>
  </si>
  <si>
    <t>Vàng</t>
  </si>
  <si>
    <t>Cây cam ngọt ngào</t>
  </si>
  <si>
    <t>Trắng</t>
  </si>
  <si>
    <t>Đôi cánh của bướm</t>
  </si>
  <si>
    <t>Xanh</t>
  </si>
  <si>
    <t xml:space="preserve">Đường vào tim </t>
  </si>
  <si>
    <t>Nâu</t>
  </si>
  <si>
    <t xml:space="preserve">Nắng hồng trên núi </t>
  </si>
  <si>
    <t>Đen</t>
  </si>
  <si>
    <t xml:space="preserve">Bức tranh mặt trời </t>
  </si>
  <si>
    <t>Đỏ</t>
  </si>
  <si>
    <t xml:space="preserve">Bảy thói quen của người thành đạt </t>
  </si>
  <si>
    <t>Hồng</t>
  </si>
  <si>
    <t xml:space="preserve">Bóng dáng tháng năm </t>
  </si>
  <si>
    <t xml:space="preserve">Hương hoa mùa thu </t>
  </si>
  <si>
    <t>Bạc</t>
  </si>
  <si>
    <t xml:space="preserve">Khoảnh khắc đẹp nhất </t>
  </si>
  <si>
    <t xml:space="preserve">Đêm trăng mở cửa sổ </t>
  </si>
  <si>
    <t>Xám</t>
  </si>
  <si>
    <t xml:space="preserve">Bức họa mặt trời kỳ diệu </t>
  </si>
  <si>
    <t xml:space="preserve">Những bước nhảy vọt </t>
  </si>
  <si>
    <t>Ánh sáng từ tương lai</t>
  </si>
  <si>
    <t>Hương hoa</t>
  </si>
  <si>
    <t xml:space="preserve">Cánh cửa hạnh phúc </t>
  </si>
  <si>
    <t xml:space="preserve">Bức thư từ tương lai </t>
  </si>
  <si>
    <t>Khoảnh khắc đẹp nhất</t>
  </si>
  <si>
    <t>Từ ngữ pháp cơ bản tiếng Anh</t>
  </si>
  <si>
    <t>Phong cách làm việc hiệu quả</t>
  </si>
  <si>
    <t>Nghệ thuật bán hàng thành công</t>
  </si>
  <si>
    <t>Đối thoại với người khác</t>
  </si>
  <si>
    <t>Xanh dương</t>
  </si>
  <si>
    <t>Đắc nhân tâm 2</t>
  </si>
  <si>
    <t>Nhiều màu</t>
  </si>
  <si>
    <t>Bí mật của tư duy triệu phú</t>
  </si>
  <si>
    <t xml:space="preserve">Những nguyên tắc thành công </t>
  </si>
  <si>
    <t>Kỹ năng quản lý thời gian</t>
  </si>
  <si>
    <t>Chiến lược marketing hiệu quả</t>
  </si>
  <si>
    <t>Harry Potter và hòn đá phù thủy</t>
  </si>
  <si>
    <t>Kem</t>
  </si>
  <si>
    <t>Trên đường băng</t>
  </si>
  <si>
    <t>Nhật ký Anne Frank</t>
  </si>
  <si>
    <t>Xanh lá</t>
  </si>
  <si>
    <t>Đời ngắn đừng ngủ dài</t>
  </si>
  <si>
    <t>Truyện kiều</t>
  </si>
  <si>
    <t>Mắt biếc</t>
  </si>
  <si>
    <t>Lão Hạc</t>
  </si>
  <si>
    <t>Những người khốn khổ</t>
  </si>
  <si>
    <t>Chí phèo</t>
  </si>
  <si>
    <t>Vợ nhặt</t>
  </si>
  <si>
    <t>Số đỏ</t>
  </si>
  <si>
    <t>Cô gái đến từ hôm qua</t>
  </si>
  <si>
    <t>Bốn mươi lăm</t>
  </si>
  <si>
    <t>Người trong muôn nghề</t>
  </si>
  <si>
    <t>Những bài thơ hay nhất thế kỷ XX</t>
  </si>
  <si>
    <t>Cẩm nang du lịch Việt Nam</t>
  </si>
  <si>
    <t>Bí mật của hạnh phúc</t>
  </si>
  <si>
    <t>Những câu chuyện kỳ lạ</t>
  </si>
  <si>
    <t>Những người bạn tốt</t>
  </si>
  <si>
    <t>Cô bé quàng khăn đỏ</t>
  </si>
  <si>
    <t>Bảy viên ngọc rồng</t>
  </si>
  <si>
    <t>Doraemon</t>
  </si>
  <si>
    <t>Conan</t>
  </si>
  <si>
    <t>Những cuộc phiêu lưu của Tom Sawyer</t>
  </si>
  <si>
    <t>Những người bạn thân thiết</t>
  </si>
  <si>
    <t>Những bí ẩn của thế giới</t>
  </si>
  <si>
    <t>Người Giữ Thời Gian</t>
  </si>
  <si>
    <t>Anna Karenina</t>
  </si>
  <si>
    <t>Bí mật của Người Vô Hình</t>
  </si>
  <si>
    <t>Xanh lá cây</t>
  </si>
  <si>
    <t>Đại Dương Xanh</t>
  </si>
  <si>
    <t>Ngày Xưa Có Một Chuyện Tình</t>
  </si>
  <si>
    <t>Thần thoại Hy Lạp</t>
  </si>
  <si>
    <t>Dấu Chân Trên Cát</t>
  </si>
  <si>
    <t>Hạt giống Tâm Hồn</t>
  </si>
  <si>
    <t>Mặt Trời Đen</t>
  </si>
  <si>
    <t>Những Ngày Làm Việc Của Nhóm</t>
  </si>
  <si>
    <t>Chúa Nhật Đen</t>
  </si>
  <si>
    <t>Bí Mật Của Tư Duy Triệu Phú</t>
  </si>
  <si>
    <t>Dòng Máu Chảy Ngược</t>
  </si>
  <si>
    <t>Vượt Lên Nỗi Sợ</t>
  </si>
  <si>
    <t>Thế Giới Phẳng</t>
  </si>
  <si>
    <t>Tôi Là Malala</t>
  </si>
  <si>
    <t>Nghệ Thuật Bán Hàng</t>
  </si>
  <si>
    <t>Người Mẹ</t>
  </si>
  <si>
    <t>Bóng Ma</t>
  </si>
  <si>
    <t>Chúa Tể Của Những Chiếc Nhẫn</t>
  </si>
  <si>
    <t>Muôn Kiếp Nhân Sinh</t>
  </si>
  <si>
    <t>Bí mật của Sự Thành Công</t>
  </si>
  <si>
    <t>Thị trấn Small Great</t>
  </si>
  <si>
    <t>Mắt Bão</t>
  </si>
  <si>
    <t>Đồng Dao Cho Bé</t>
  </si>
  <si>
    <t>Tội Ác và Hình Phạt</t>
  </si>
  <si>
    <t>Thần Đèn</t>
  </si>
  <si>
    <t>Mẹ Teresa</t>
  </si>
  <si>
    <t>Những Kẻ Ăn Mày</t>
  </si>
  <si>
    <t>Người Về Từ Cõi Sáng"</t>
  </si>
  <si>
    <t>Những Ngày Thứ Ba với Thầy Morrie</t>
  </si>
  <si>
    <t>Hỏa Ngục</t>
  </si>
  <si>
    <t>Hồi Ký của Một Cô Gái</t>
  </si>
  <si>
    <t>Bá Tước Monte Cristo</t>
  </si>
  <si>
    <t>Bảo Tàng Lịch Sử</t>
  </si>
  <si>
    <t>Chúa Tể Của Những Chiếc Nhẫn: Đôi Tháp</t>
  </si>
  <si>
    <t>Nước Mắt Phượng Hoàng</t>
  </si>
  <si>
    <t>Vợ Chồng A Phủ</t>
  </si>
  <si>
    <t>Những Điều Bạn Chưa Biết Về Phụ Nữ</t>
  </si>
  <si>
    <t>Thái độ Một Số Người Rất Việt</t>
  </si>
  <si>
    <t>Cuộc Phiêu Lưu Của Alice Trong Xứ Sở Thần Tiên</t>
  </si>
  <si>
    <t>Gia Đình Vui Vẻ</t>
  </si>
  <si>
    <t>Tìm Hiểu Người Do Thái</t>
  </si>
  <si>
    <t>Thần Thoại Hy Lạp</t>
  </si>
  <si>
    <t>Chiếc lá cuối cùng</t>
  </si>
  <si>
    <t>Người Tìm Ra</t>
  </si>
  <si>
    <t>Trên đỉnh Phù Vân</t>
  </si>
  <si>
    <t>Sống Đời Bình An</t>
  </si>
  <si>
    <t>Tôi, Robot</t>
  </si>
  <si>
    <t>Thủy Hử</t>
  </si>
  <si>
    <t>Vợ Người Ta</t>
  </si>
  <si>
    <t>Điều Kỳ Diệu Của Thảo Nguyên</t>
  </si>
  <si>
    <t>Võ sĩ Karate Ngô Bảo Châu</t>
  </si>
  <si>
    <t>Làm Gì Trước 30</t>
  </si>
  <si>
    <t>Đánh Bại Tổ Chức</t>
  </si>
  <si>
    <t>Thiết Kế Tình Yêu"</t>
  </si>
  <si>
    <t>Thám Tử Lừng Danh Sherlock Holmes</t>
  </si>
  <si>
    <t>Tôi Kể Một Chuyện</t>
  </si>
  <si>
    <t>Cuộc Phiêu Lưu Của Tom Sawyer</t>
  </si>
  <si>
    <t>Bí mật của Phụ Nữ</t>
  </si>
  <si>
    <t>Bên Rặng Tuyết Sơn</t>
  </si>
  <si>
    <t>Người Đẹp và Quái Thú</t>
  </si>
  <si>
    <t>Năm Ngón Tay Nhanh Nhẹn</t>
  </si>
  <si>
    <t>Đường Mây Qua Xứ Tuyết</t>
  </si>
  <si>
    <t>Kỹ Năng Lãnh Đạo 360 Độ</t>
  </si>
  <si>
    <t>Chân Trời Góc Bể</t>
  </si>
  <si>
    <t>Cô Bé Lọ Lem</t>
  </si>
  <si>
    <t>Nữ Thần Bản Năng</t>
  </si>
  <si>
    <t>Làm sao để con bạn nghe lời</t>
  </si>
  <si>
    <t>Hạt Giống Tâm Hồn 2</t>
  </si>
  <si>
    <t>Đánh Bại Những Quy Tắc</t>
  </si>
  <si>
    <t>Nước Mắt Của Thiên Thần</t>
  </si>
  <si>
    <t>Chim Vàng</t>
  </si>
  <si>
    <t>Thám Tử Conan</t>
  </si>
  <si>
    <t>Bản Đồ Tư Duy</t>
  </si>
  <si>
    <t>Mười Phương Pháp Tư Duy</t>
  </si>
  <si>
    <t>Thế Giới Hoàn Mỹ</t>
  </si>
  <si>
    <t>Những Ngày Cuối Cùng của Sài Gòn</t>
  </si>
  <si>
    <t>Đêm Trắng</t>
  </si>
  <si>
    <t>Chạng Vạng</t>
  </si>
  <si>
    <t>Vũ Điệu Của Quỷ</t>
  </si>
  <si>
    <t>Chúa Tể Của Những Chiếc Nhẫn: Hòn Đảo Chết</t>
  </si>
  <si>
    <t>Gia Đình Tôi Thất Thường Nhất</t>
  </si>
  <si>
    <t>Cuộc Đời Của Pi</t>
  </si>
  <si>
    <t>Người Chăn Ngựa Hòa Bình</t>
  </si>
  <si>
    <t>Thiếu Nữ Bố Già</t>
  </si>
  <si>
    <t>Làm thế nào để thu hút mọi người</t>
  </si>
  <si>
    <t>Dấu Ấn Rồng Thiêng</t>
  </si>
  <si>
    <t>Thành Phố Xương</t>
  </si>
  <si>
    <t>Mùa Đông Không Lạnh</t>
  </si>
  <si>
    <t>Những Bí Ẩn của Xã Hội</t>
  </si>
  <si>
    <t>Sức Mạnh của Tâm Hồn</t>
  </si>
  <si>
    <t>Tư duy tích cực</t>
  </si>
  <si>
    <t>Lời Thì Thầm của Sói</t>
  </si>
  <si>
    <t>Dưới Ánh Sáng của Tên Lửa</t>
  </si>
  <si>
    <t>Hành Trình về Phương Đông</t>
  </si>
  <si>
    <t>Đảo Hải Tặc</t>
  </si>
  <si>
    <t>Cây Chuối Non</t>
  </si>
  <si>
    <t>Vị Tu Sĩ Bán Dạo</t>
  </si>
  <si>
    <t>Cảm Ơn Và Xin Lỗi</t>
  </si>
  <si>
    <t>Đảo Hoang</t>
  </si>
  <si>
    <t>Nghệ Thuật Kinh Doanh Theo Chuỗi Giá Trị</t>
  </si>
  <si>
    <t>Bóng Tối Ở Đỉnh Núi</t>
  </si>
  <si>
    <t>Bí Ẩn Của Hạc Đen</t>
  </si>
  <si>
    <t>Chủ Nghĩa Xã Hội</t>
  </si>
  <si>
    <t>Lãnh Đạo Tư Duy</t>
  </si>
  <si>
    <t>Nhìn Lại Quá Khứ</t>
  </si>
  <si>
    <t>Người Tình Bất Diệt</t>
  </si>
  <si>
    <t>Chàng Trai Mùa Hè</t>
  </si>
  <si>
    <t>Làm Sao Có Bạn Gái Xinh</t>
  </si>
  <si>
    <t>Đêm Nằm Mơ Đánh Răng</t>
  </si>
  <si>
    <t>Tây Du Ký</t>
  </si>
  <si>
    <t>Những Điều Kỳ Diệu Về Đêm</t>
  </si>
  <si>
    <t>Sự Im Lặng Của Bầy Cừu</t>
  </si>
  <si>
    <t>Người Đưa Tin</t>
  </si>
  <si>
    <t>Sự Thành Công Đỉnh Cao</t>
  </si>
  <si>
    <t>Bí Mật Của Sự May Mắn</t>
  </si>
  <si>
    <t>Người Hướng Dẫn Lưu Ban</t>
  </si>
  <si>
    <t>Cô Gái Đến Từ Hôm Qua</t>
  </si>
  <si>
    <t>Những Kẻ Tám Lạng</t>
  </si>
  <si>
    <t>Đồng Dao 102 - Mèo Con Phiêu Lưu Ký</t>
  </si>
  <si>
    <t>Đám Cưới</t>
  </si>
  <si>
    <t>Sống Đúng Mình</t>
  </si>
  <si>
    <t>Lãng Du Trên Đỉnh Himalaya</t>
  </si>
  <si>
    <t>Chúng Ta Đều Là Những Dị Nhân</t>
  </si>
  <si>
    <t>Nghệ Thuật Sống Tự Do</t>
  </si>
  <si>
    <t>Sự Thực Về Con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</si>
</sst>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;@"/>
    <numFmt numFmtId="166" formatCode="#,##0&quot; ₫&quot;"/>
  </numFmts>
  <fonts count="1" x14ac:knownFonts="1">
    <font>
      <sz val="11"/>
      <color rgb="FF00000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49" fontId="0" fillId="0" borderId="1" xfId="0" applyNumberFormat="1" applyFon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Protection="1">
      <protection hidden="1"/>
    </xf>
    <xf numFmtId="165" fontId="0" fillId="0" borderId="0" xfId="0" applyNumberFormat="1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zoomScaleNormal="100" workbookViewId="0">
      <selection activeCell="C1" sqref="C1:C1048576"/>
    </sheetView>
  </sheetViews>
  <sheetFormatPr defaultColWidth="8.59765625" defaultRowHeight="13.8" x14ac:dyDescent="0.25"/>
  <cols>
    <col min="1" max="1" width="15.59765625" customWidth="1"/>
    <col min="2" max="2" width="21.19921875" customWidth="1"/>
    <col min="3" max="3" width="10.09765625" style="10" customWidth="1"/>
    <col min="4" max="4" width="23.59765625" customWidth="1"/>
  </cols>
  <sheetData>
    <row r="1" spans="1:4" x14ac:dyDescent="0.25">
      <c r="A1" t="s">
        <v>0</v>
      </c>
      <c r="B1" t="s">
        <v>1</v>
      </c>
      <c r="C1" s="10" t="s">
        <v>2</v>
      </c>
      <c r="D1" t="s">
        <v>3</v>
      </c>
    </row>
    <row r="2" spans="1:4" x14ac:dyDescent="0.25">
      <c r="A2" t="str">
        <f ca="1">"TG" &amp; TEXT(TODAY(), "yyyyMMdd") &amp; "0001"</f>
        <v>TG202404180001</v>
      </c>
      <c r="B2" t="s">
        <v>4</v>
      </c>
      <c r="C2" s="10">
        <v>20216</v>
      </c>
      <c r="D2">
        <f ca="1">COUNTIF(Trang_tính1!C2:C189, "TG" &amp; TEXT(TODAY(), "yyyyMMdd") &amp; TEXT(RANDBETWEEN(1,29), "0000"))</f>
        <v>10</v>
      </c>
    </row>
    <row r="3" spans="1:4" x14ac:dyDescent="0.25">
      <c r="A3" t="str">
        <f t="shared" ref="A3:A30" ca="1" si="0">"TG" &amp; TEXT(TODAY(), "yyyyMMdd") &amp; TEXT(ROW(A2), "0000")</f>
        <v>TG202404180002</v>
      </c>
      <c r="B3" t="s">
        <v>5</v>
      </c>
      <c r="C3" s="10">
        <v>7522</v>
      </c>
      <c r="D3">
        <f ca="1">COUNTIF(Trang_tính1!C3:C190, "TG" &amp; TEXT(TODAY(), "yyyyMMdd") &amp; TEXT(RANDBETWEEN(1,29), "0000"))</f>
        <v>2</v>
      </c>
    </row>
    <row r="4" spans="1:4" x14ac:dyDescent="0.25">
      <c r="A4" t="str">
        <f t="shared" ca="1" si="0"/>
        <v>TG202404180003</v>
      </c>
      <c r="B4" t="s">
        <v>6</v>
      </c>
      <c r="C4" s="10" t="s">
        <v>7</v>
      </c>
      <c r="D4">
        <f ca="1">COUNTIF(Trang_tính1!C4:C191, "TG" &amp; TEXT(TODAY(), "yyyyMMdd") &amp; TEXT(RANDBETWEEN(1,29), "0000"))</f>
        <v>5</v>
      </c>
    </row>
    <row r="5" spans="1:4" x14ac:dyDescent="0.25">
      <c r="A5" t="str">
        <f t="shared" ca="1" si="0"/>
        <v>TG202404180004</v>
      </c>
      <c r="B5" t="s">
        <v>8</v>
      </c>
      <c r="C5" s="10">
        <v>29570</v>
      </c>
      <c r="D5">
        <f ca="1">COUNTIF(Trang_tính1!C5:C192, "TG" &amp; TEXT(TODAY(), "yyyyMMdd") &amp; TEXT(RANDBETWEEN(1,29), "0000"))</f>
        <v>5</v>
      </c>
    </row>
    <row r="6" spans="1:4" x14ac:dyDescent="0.25">
      <c r="A6" t="str">
        <f t="shared" ca="1" si="0"/>
        <v>TG202404180005</v>
      </c>
      <c r="B6" t="s">
        <v>9</v>
      </c>
      <c r="C6" s="10">
        <v>32222</v>
      </c>
      <c r="D6">
        <f ca="1">COUNTIF(Trang_tính1!C6:C193, "TG" &amp; TEXT(TODAY(), "yyyyMMdd") &amp; TEXT(RANDBETWEEN(1,29), "0000"))</f>
        <v>5</v>
      </c>
    </row>
    <row r="7" spans="1:4" x14ac:dyDescent="0.25">
      <c r="A7" t="str">
        <f t="shared" ca="1" si="0"/>
        <v>TG202404180006</v>
      </c>
      <c r="B7" t="s">
        <v>10</v>
      </c>
      <c r="C7" s="10">
        <v>8804</v>
      </c>
      <c r="D7">
        <f ca="1">COUNTIF(Trang_tính1!C7:C194, "TG" &amp; TEXT(TODAY(), "yyyyMMdd") &amp; TEXT(RANDBETWEEN(1,29), "0000"))</f>
        <v>5</v>
      </c>
    </row>
    <row r="8" spans="1:4" x14ac:dyDescent="0.25">
      <c r="A8" t="str">
        <f t="shared" ca="1" si="0"/>
        <v>TG202404180007</v>
      </c>
      <c r="B8" t="s">
        <v>11</v>
      </c>
      <c r="C8" s="10">
        <v>5906</v>
      </c>
      <c r="D8">
        <f ca="1">COUNTIF(Trang_tính1!C8:C195, "TG" &amp; TEXT(TODAY(), "yyyyMMdd") &amp; TEXT(RANDBETWEEN(1,29), "0000"))</f>
        <v>9</v>
      </c>
    </row>
    <row r="9" spans="1:4" x14ac:dyDescent="0.25">
      <c r="A9" t="str">
        <f t="shared" ca="1" si="0"/>
        <v>TG202404180008</v>
      </c>
      <c r="B9" t="s">
        <v>12</v>
      </c>
      <c r="C9" s="10" t="s">
        <v>13</v>
      </c>
      <c r="D9">
        <f ca="1">COUNTIF(Trang_tính1!C9:C196, "TG" &amp; TEXT(TODAY(), "yyyyMMdd") &amp; TEXT(RANDBETWEEN(1,29), "0000"))</f>
        <v>3</v>
      </c>
    </row>
    <row r="10" spans="1:4" x14ac:dyDescent="0.25">
      <c r="A10" t="str">
        <f t="shared" ca="1" si="0"/>
        <v>TG202404180009</v>
      </c>
      <c r="B10" t="s">
        <v>14</v>
      </c>
      <c r="C10" s="10">
        <v>5828</v>
      </c>
      <c r="D10">
        <f ca="1">COUNTIF(Trang_tính1!C10:C197, "TG" &amp; TEXT(TODAY(), "yyyyMMdd") &amp; TEXT(RANDBETWEEN(1,29), "0000"))</f>
        <v>3</v>
      </c>
    </row>
    <row r="11" spans="1:4" x14ac:dyDescent="0.25">
      <c r="A11" t="str">
        <f t="shared" ca="1" si="0"/>
        <v>TG202404180010</v>
      </c>
      <c r="B11" t="s">
        <v>15</v>
      </c>
      <c r="C11" s="10" t="s">
        <v>16</v>
      </c>
      <c r="D11">
        <f ca="1">COUNTIF(Trang_tính1!C11:C198, "TG" &amp; TEXT(TODAY(), "yyyyMMdd") &amp; TEXT(RANDBETWEEN(1,29), "0000"))</f>
        <v>13</v>
      </c>
    </row>
    <row r="12" spans="1:4" x14ac:dyDescent="0.25">
      <c r="A12" t="str">
        <f t="shared" ca="1" si="0"/>
        <v>TG202404180011</v>
      </c>
      <c r="B12" t="s">
        <v>17</v>
      </c>
      <c r="C12" s="10">
        <v>40553</v>
      </c>
      <c r="D12">
        <f ca="1">COUNTIF(Trang_tính1!C12:C199, "TG" &amp; TEXT(TODAY(), "yyyyMMdd") &amp; TEXT(RANDBETWEEN(1,29), "0000"))</f>
        <v>5</v>
      </c>
    </row>
    <row r="13" spans="1:4" x14ac:dyDescent="0.25">
      <c r="A13" t="str">
        <f t="shared" ca="1" si="0"/>
        <v>TG202404180012</v>
      </c>
      <c r="B13" t="s">
        <v>18</v>
      </c>
      <c r="C13" s="10">
        <v>36563</v>
      </c>
      <c r="D13">
        <f ca="1">COUNTIF(Trang_tính1!C13:C200, "TG" &amp; TEXT(TODAY(), "yyyyMMdd") &amp; TEXT(RANDBETWEEN(1,29), "0000"))</f>
        <v>10</v>
      </c>
    </row>
    <row r="14" spans="1:4" x14ac:dyDescent="0.25">
      <c r="A14" t="str">
        <f t="shared" ca="1" si="0"/>
        <v>TG202404180013</v>
      </c>
      <c r="B14" t="s">
        <v>19</v>
      </c>
      <c r="C14" s="10">
        <v>35478</v>
      </c>
      <c r="D14">
        <f ca="1">COUNTIF(Trang_tính1!C14:C201, "TG" &amp; TEXT(TODAY(), "yyyyMMdd") &amp; TEXT(RANDBETWEEN(1,29), "0000"))</f>
        <v>5</v>
      </c>
    </row>
    <row r="15" spans="1:4" x14ac:dyDescent="0.25">
      <c r="A15" t="str">
        <f t="shared" ca="1" si="0"/>
        <v>TG202404180014</v>
      </c>
      <c r="B15" t="s">
        <v>20</v>
      </c>
      <c r="C15" s="10" t="s">
        <v>21</v>
      </c>
      <c r="D15">
        <f ca="1">COUNTIF(Trang_tính1!C15:C202, "TG" &amp; TEXT(TODAY(), "yyyyMMdd") &amp; TEXT(RANDBETWEEN(1,29), "0000"))</f>
        <v>7</v>
      </c>
    </row>
    <row r="16" spans="1:4" x14ac:dyDescent="0.25">
      <c r="A16" t="str">
        <f t="shared" ca="1" si="0"/>
        <v>TG202404180015</v>
      </c>
      <c r="B16" t="s">
        <v>22</v>
      </c>
      <c r="C16" s="10">
        <v>37510</v>
      </c>
      <c r="D16">
        <f ca="1">COUNTIF(Trang_tính1!C16:C203, "TG" &amp; TEXT(TODAY(), "yyyyMMdd") &amp; TEXT(RANDBETWEEN(1,29), "0000"))</f>
        <v>7</v>
      </c>
    </row>
    <row r="17" spans="1:4" x14ac:dyDescent="0.25">
      <c r="A17" t="str">
        <f t="shared" ca="1" si="0"/>
        <v>TG202404180016</v>
      </c>
      <c r="B17" t="s">
        <v>23</v>
      </c>
      <c r="C17" s="10">
        <v>28752</v>
      </c>
      <c r="D17">
        <f ca="1">COUNTIF(Trang_tính1!C17:C204, "TG" &amp; TEXT(TODAY(), "yyyyMMdd") &amp; TEXT(RANDBETWEEN(1,29), "0000"))</f>
        <v>4</v>
      </c>
    </row>
    <row r="18" spans="1:4" x14ac:dyDescent="0.25">
      <c r="A18" t="str">
        <f t="shared" ca="1" si="0"/>
        <v>TG202404180017</v>
      </c>
      <c r="B18" t="s">
        <v>24</v>
      </c>
      <c r="C18" s="10">
        <v>36428</v>
      </c>
      <c r="D18">
        <f ca="1">COUNTIF(Trang_tính1!C18:C205, "TG" &amp; TEXT(TODAY(), "yyyyMMdd") &amp; TEXT(RANDBETWEEN(1,29), "0000"))</f>
        <v>10</v>
      </c>
    </row>
    <row r="19" spans="1:4" x14ac:dyDescent="0.25">
      <c r="A19" t="str">
        <f t="shared" ca="1" si="0"/>
        <v>TG202404180018</v>
      </c>
      <c r="B19" t="s">
        <v>25</v>
      </c>
      <c r="C19" s="10">
        <v>37812</v>
      </c>
      <c r="D19">
        <f ca="1">COUNTIF(Trang_tính1!C19:C206, "TG" &amp; TEXT(TODAY(), "yyyyMMdd") &amp; TEXT(RANDBETWEEN(1,29), "0000"))</f>
        <v>3</v>
      </c>
    </row>
    <row r="20" spans="1:4" x14ac:dyDescent="0.25">
      <c r="A20" t="str">
        <f t="shared" ca="1" si="0"/>
        <v>TG202404180019</v>
      </c>
      <c r="B20" t="s">
        <v>26</v>
      </c>
      <c r="C20" s="10">
        <v>28175</v>
      </c>
      <c r="D20">
        <f ca="1">COUNTIF(Trang_tính1!C20:C207, "TG" &amp; TEXT(TODAY(), "yyyyMMdd") &amp; TEXT(RANDBETWEEN(1,29), "0000"))</f>
        <v>7</v>
      </c>
    </row>
    <row r="21" spans="1:4" x14ac:dyDescent="0.25">
      <c r="A21" t="str">
        <f t="shared" ca="1" si="0"/>
        <v>TG202404180020</v>
      </c>
      <c r="B21" t="s">
        <v>27</v>
      </c>
      <c r="C21" s="10">
        <v>31441</v>
      </c>
      <c r="D21">
        <f ca="1">COUNTIF(Trang_tính1!C21:C208, "TG" &amp; TEXT(TODAY(), "yyyyMMdd") &amp; TEXT(RANDBETWEEN(1,29), "0000"))</f>
        <v>6</v>
      </c>
    </row>
    <row r="22" spans="1:4" x14ac:dyDescent="0.25">
      <c r="A22" t="str">
        <f t="shared" ca="1" si="0"/>
        <v>TG202404180021</v>
      </c>
      <c r="B22" t="s">
        <v>28</v>
      </c>
      <c r="C22" s="10">
        <v>29552</v>
      </c>
      <c r="D22">
        <f ca="1">COUNTIF(Trang_tính1!C22:C209, "TG" &amp; TEXT(TODAY(), "yyyyMMdd") &amp; TEXT(RANDBETWEEN(1,29), "0000"))</f>
        <v>3</v>
      </c>
    </row>
    <row r="23" spans="1:4" x14ac:dyDescent="0.25">
      <c r="A23" t="str">
        <f t="shared" ca="1" si="0"/>
        <v>TG202404180022</v>
      </c>
      <c r="B23" t="s">
        <v>29</v>
      </c>
      <c r="C23" s="10">
        <v>24740</v>
      </c>
      <c r="D23">
        <f ca="1">COUNTIF(Trang_tính1!C23:C210, "TG" &amp; TEXT(TODAY(), "yyyyMMdd") &amp; TEXT(RANDBETWEEN(1,29), "0000"))</f>
        <v>4</v>
      </c>
    </row>
    <row r="24" spans="1:4" x14ac:dyDescent="0.25">
      <c r="A24" t="str">
        <f t="shared" ca="1" si="0"/>
        <v>TG202404180023</v>
      </c>
      <c r="B24" t="s">
        <v>30</v>
      </c>
      <c r="C24" s="10">
        <v>3533</v>
      </c>
      <c r="D24">
        <f ca="1">COUNTIF(Trang_tính1!C24:C211, "TG" &amp; TEXT(TODAY(), "yyyyMMdd") &amp; TEXT(RANDBETWEEN(1,29), "0000"))</f>
        <v>3</v>
      </c>
    </row>
    <row r="25" spans="1:4" x14ac:dyDescent="0.25">
      <c r="A25" t="str">
        <f t="shared" ca="1" si="0"/>
        <v>TG202404180024</v>
      </c>
      <c r="B25" t="s">
        <v>31</v>
      </c>
      <c r="C25" s="10">
        <v>37956</v>
      </c>
      <c r="D25">
        <f ca="1">COUNTIF(Trang_tính1!C25:C212, "TG" &amp; TEXT(TODAY(), "yyyyMMdd") &amp; TEXT(RANDBETWEEN(1,29), "0000"))</f>
        <v>8</v>
      </c>
    </row>
    <row r="26" spans="1:4" x14ac:dyDescent="0.25">
      <c r="A26" t="str">
        <f t="shared" ca="1" si="0"/>
        <v>TG202404180025</v>
      </c>
      <c r="B26" t="s">
        <v>32</v>
      </c>
      <c r="C26" s="10" t="s">
        <v>33</v>
      </c>
      <c r="D26">
        <f ca="1">COUNTIF(Trang_tính1!C26:C213, "TG" &amp; TEXT(TODAY(), "yyyyMMdd") &amp; TEXT(RANDBETWEEN(1,29), "0000"))</f>
        <v>13</v>
      </c>
    </row>
    <row r="27" spans="1:4" x14ac:dyDescent="0.25">
      <c r="A27" t="str">
        <f t="shared" ca="1" si="0"/>
        <v>TG202404180026</v>
      </c>
      <c r="B27" t="s">
        <v>34</v>
      </c>
      <c r="C27" s="10" t="s">
        <v>35</v>
      </c>
      <c r="D27">
        <f ca="1">COUNTIF(Trang_tính1!C27:C214, "TG" &amp; TEXT(TODAY(), "yyyyMMdd") &amp; TEXT(RANDBETWEEN(1,29), "0000"))</f>
        <v>4</v>
      </c>
    </row>
    <row r="28" spans="1:4" x14ac:dyDescent="0.25">
      <c r="A28" t="str">
        <f t="shared" ca="1" si="0"/>
        <v>TG202404180027</v>
      </c>
      <c r="B28" t="s">
        <v>36</v>
      </c>
      <c r="C28" s="10">
        <v>37137</v>
      </c>
      <c r="D28">
        <f ca="1">COUNTIF(Trang_tính1!C28:C215, "TG" &amp; TEXT(TODAY(), "yyyyMMdd") &amp; TEXT(RANDBETWEEN(1,29), "0000"))</f>
        <v>5</v>
      </c>
    </row>
    <row r="29" spans="1:4" x14ac:dyDescent="0.25">
      <c r="A29" t="str">
        <f t="shared" ca="1" si="0"/>
        <v>TG202404180028</v>
      </c>
      <c r="B29" t="s">
        <v>32</v>
      </c>
      <c r="C29" s="10">
        <v>20243</v>
      </c>
      <c r="D29">
        <f ca="1">COUNTIF(Trang_tính1!C29:C216, "TG" &amp; TEXT(TODAY(), "yyyyMMdd") &amp; TEXT(RANDBETWEEN(1,29), "0000"))</f>
        <v>9</v>
      </c>
    </row>
    <row r="30" spans="1:4" x14ac:dyDescent="0.25">
      <c r="A30" t="str">
        <f t="shared" ca="1" si="0"/>
        <v>TG202404180029</v>
      </c>
      <c r="B30" t="s">
        <v>37</v>
      </c>
      <c r="C30" s="10">
        <v>37388</v>
      </c>
      <c r="D30">
        <f ca="1">COUNTIF(Trang_tính1!C30:C217, "TG" &amp; TEXT(TODAY(), "yyyyMMdd") &amp; TEXT(RANDBETWEEN(1,29), "0000"))</f>
        <v>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C2" sqref="C1:C1048576"/>
    </sheetView>
  </sheetViews>
  <sheetFormatPr defaultColWidth="8.59765625" defaultRowHeight="13.8" x14ac:dyDescent="0.25"/>
  <cols>
    <col min="1" max="1" width="15.19921875" customWidth="1"/>
    <col min="2" max="2" width="27.296875" customWidth="1"/>
    <col min="3" max="3" width="11.8984375" customWidth="1"/>
    <col min="4" max="4" width="84" customWidth="1"/>
  </cols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  <row r="2" spans="1:4" x14ac:dyDescent="0.25">
      <c r="A2" t="str">
        <f ca="1">"TL" &amp; TEXT(TODAY(), "yyyyMMdd") &amp; "0001"</f>
        <v>TL202404180001</v>
      </c>
      <c r="B2" t="s">
        <v>42</v>
      </c>
      <c r="C2">
        <f ca="1">COUNTIF(Trang_tính1!D2:D189, "TL" &amp; TEXT(TODAY(), "yyyyMMdd") &amp; TEXT(RANDBETWEEN(1,24), "0000"))</f>
        <v>4</v>
      </c>
      <c r="D2" t="s">
        <v>43</v>
      </c>
    </row>
    <row r="3" spans="1:4" x14ac:dyDescent="0.25">
      <c r="A3" t="str">
        <f t="shared" ref="A3:A25" ca="1" si="0">"TL" &amp; TEXT(TODAY(), "yyyyMMdd") &amp; TEXT(ROW(A2), "0000")</f>
        <v>TL202404180002</v>
      </c>
      <c r="B3" t="s">
        <v>44</v>
      </c>
      <c r="C3">
        <f ca="1">COUNTIF(Trang_tính1!D3:D190, "TL" &amp; TEXT(TODAY(), "yyyyMMdd") &amp; TEXT(RANDBETWEEN(1,24), "0000"))</f>
        <v>8</v>
      </c>
      <c r="D3" t="s">
        <v>45</v>
      </c>
    </row>
    <row r="4" spans="1:4" x14ac:dyDescent="0.25">
      <c r="A4" t="str">
        <f t="shared" ca="1" si="0"/>
        <v>TL202404180003</v>
      </c>
      <c r="B4" t="s">
        <v>46</v>
      </c>
      <c r="C4">
        <f ca="1">COUNTIF(Trang_tính1!D4:D191, "TL" &amp; TEXT(TODAY(), "yyyyMMdd") &amp; TEXT(RANDBETWEEN(1,24), "0000"))</f>
        <v>9</v>
      </c>
      <c r="D4" t="s">
        <v>47</v>
      </c>
    </row>
    <row r="5" spans="1:4" x14ac:dyDescent="0.25">
      <c r="A5" t="str">
        <f t="shared" ca="1" si="0"/>
        <v>TL202404180004</v>
      </c>
      <c r="B5" t="s">
        <v>48</v>
      </c>
      <c r="C5">
        <f ca="1">COUNTIF(Trang_tính1!D5:D192, "TL" &amp; TEXT(TODAY(), "yyyyMMdd") &amp; TEXT(RANDBETWEEN(1,24), "0000"))</f>
        <v>12</v>
      </c>
      <c r="D5" t="s">
        <v>49</v>
      </c>
    </row>
    <row r="6" spans="1:4" x14ac:dyDescent="0.25">
      <c r="A6" t="str">
        <f t="shared" ca="1" si="0"/>
        <v>TL202404180005</v>
      </c>
      <c r="B6" t="s">
        <v>50</v>
      </c>
      <c r="C6">
        <f ca="1">COUNTIF(Trang_tính1!D6:D193, "TL" &amp; TEXT(TODAY(), "yyyyMMdd") &amp; TEXT(RANDBETWEEN(1,24), "0000"))</f>
        <v>7</v>
      </c>
      <c r="D6" t="s">
        <v>51</v>
      </c>
    </row>
    <row r="7" spans="1:4" x14ac:dyDescent="0.25">
      <c r="A7" t="str">
        <f t="shared" ca="1" si="0"/>
        <v>TL202404180006</v>
      </c>
      <c r="B7" t="s">
        <v>52</v>
      </c>
      <c r="C7">
        <f ca="1">COUNTIF(Trang_tính1!D7:D194, "TL" &amp; TEXT(TODAY(), "yyyyMMdd") &amp; TEXT(RANDBETWEEN(1,24), "0000"))</f>
        <v>10</v>
      </c>
      <c r="D7" t="s">
        <v>53</v>
      </c>
    </row>
    <row r="8" spans="1:4" x14ac:dyDescent="0.25">
      <c r="A8" t="str">
        <f t="shared" ca="1" si="0"/>
        <v>TL202404180007</v>
      </c>
      <c r="B8" t="s">
        <v>54</v>
      </c>
      <c r="C8">
        <f ca="1">COUNTIF(Trang_tính1!D8:D195, "TL" &amp; TEXT(TODAY(), "yyyyMMdd") &amp; TEXT(RANDBETWEEN(1,24), "0000"))</f>
        <v>11</v>
      </c>
      <c r="D8" t="s">
        <v>55</v>
      </c>
    </row>
    <row r="9" spans="1:4" x14ac:dyDescent="0.25">
      <c r="A9" t="str">
        <f t="shared" ca="1" si="0"/>
        <v>TL202404180008</v>
      </c>
      <c r="B9" t="s">
        <v>56</v>
      </c>
      <c r="C9">
        <f ca="1">COUNTIF(Trang_tính1!D9:D196, "TL" &amp; TEXT(TODAY(), "yyyyMMdd") &amp; TEXT(RANDBETWEEN(1,24), "0000"))</f>
        <v>6</v>
      </c>
      <c r="D9" t="s">
        <v>57</v>
      </c>
    </row>
    <row r="10" spans="1:4" x14ac:dyDescent="0.25">
      <c r="A10" t="str">
        <f t="shared" ca="1" si="0"/>
        <v>TL202404180009</v>
      </c>
      <c r="B10" t="s">
        <v>58</v>
      </c>
      <c r="C10">
        <f ca="1">COUNTIF(Trang_tính1!D10:D197, "TL" &amp; TEXT(TODAY(), "yyyyMMdd") &amp; TEXT(RANDBETWEEN(1,24), "0000"))</f>
        <v>6</v>
      </c>
      <c r="D10" t="s">
        <v>59</v>
      </c>
    </row>
    <row r="11" spans="1:4" x14ac:dyDescent="0.25">
      <c r="A11" t="str">
        <f t="shared" ca="1" si="0"/>
        <v>TL202404180010</v>
      </c>
      <c r="B11" t="s">
        <v>60</v>
      </c>
      <c r="C11">
        <f ca="1">COUNTIF(Trang_tính1!D11:D198, "TL" &amp; TEXT(TODAY(), "yyyyMMdd") &amp; TEXT(RANDBETWEEN(1,24), "0000"))</f>
        <v>5</v>
      </c>
      <c r="D11" t="s">
        <v>61</v>
      </c>
    </row>
    <row r="12" spans="1:4" x14ac:dyDescent="0.25">
      <c r="A12" t="str">
        <f t="shared" ca="1" si="0"/>
        <v>TL202404180011</v>
      </c>
      <c r="B12" t="s">
        <v>62</v>
      </c>
      <c r="C12">
        <f ca="1">COUNTIF(Trang_tính1!D12:D199, "TL" &amp; TEXT(TODAY(), "yyyyMMdd") &amp; TEXT(RANDBETWEEN(1,24), "0000"))</f>
        <v>10</v>
      </c>
      <c r="D12" t="s">
        <v>63</v>
      </c>
    </row>
    <row r="13" spans="1:4" x14ac:dyDescent="0.25">
      <c r="A13" t="str">
        <f t="shared" ca="1" si="0"/>
        <v>TL202404180012</v>
      </c>
      <c r="B13" t="s">
        <v>64</v>
      </c>
      <c r="C13">
        <f ca="1">COUNTIF(Trang_tính1!D13:D200, "TL" &amp; TEXT(TODAY(), "yyyyMMdd") &amp; TEXT(RANDBETWEEN(1,24), "0000"))</f>
        <v>12</v>
      </c>
      <c r="D13" t="s">
        <v>65</v>
      </c>
    </row>
    <row r="14" spans="1:4" x14ac:dyDescent="0.25">
      <c r="A14" t="str">
        <f t="shared" ca="1" si="0"/>
        <v>TL202404180013</v>
      </c>
      <c r="B14" t="s">
        <v>66</v>
      </c>
      <c r="C14">
        <f ca="1">COUNTIF(Trang_tính1!D14:D201, "TL" &amp; TEXT(TODAY(), "yyyyMMdd") &amp; TEXT(RANDBETWEEN(1,24), "0000"))</f>
        <v>10</v>
      </c>
      <c r="D14" t="s">
        <v>67</v>
      </c>
    </row>
    <row r="15" spans="1:4" x14ac:dyDescent="0.25">
      <c r="A15" t="str">
        <f t="shared" ca="1" si="0"/>
        <v>TL202404180014</v>
      </c>
      <c r="B15" t="s">
        <v>68</v>
      </c>
      <c r="C15">
        <f ca="1">COUNTIF(Trang_tính1!D15:D202, "TL" &amp; TEXT(TODAY(), "yyyyMMdd") &amp; TEXT(RANDBETWEEN(1,24), "0000"))</f>
        <v>10</v>
      </c>
      <c r="D15" t="s">
        <v>69</v>
      </c>
    </row>
    <row r="16" spans="1:4" x14ac:dyDescent="0.25">
      <c r="A16" t="str">
        <f t="shared" ca="1" si="0"/>
        <v>TL202404180015</v>
      </c>
      <c r="B16" t="s">
        <v>70</v>
      </c>
      <c r="C16">
        <f ca="1">COUNTIF(Trang_tính1!D16:D203, "TL" &amp; TEXT(TODAY(), "yyyyMMdd") &amp; TEXT(RANDBETWEEN(1,24), "0000"))</f>
        <v>12</v>
      </c>
      <c r="D16" t="s">
        <v>71</v>
      </c>
    </row>
    <row r="17" spans="1:4" x14ac:dyDescent="0.25">
      <c r="A17" t="str">
        <f t="shared" ca="1" si="0"/>
        <v>TL202404180016</v>
      </c>
      <c r="B17" t="s">
        <v>72</v>
      </c>
      <c r="C17">
        <f ca="1">COUNTIF(Trang_tính1!D17:D204, "TL" &amp; TEXT(TODAY(), "yyyyMMdd") &amp; TEXT(RANDBETWEEN(1,24), "0000"))</f>
        <v>5</v>
      </c>
      <c r="D17" t="s">
        <v>73</v>
      </c>
    </row>
    <row r="18" spans="1:4" x14ac:dyDescent="0.25">
      <c r="A18" t="str">
        <f t="shared" ca="1" si="0"/>
        <v>TL202404180017</v>
      </c>
      <c r="B18" t="s">
        <v>74</v>
      </c>
      <c r="C18">
        <f ca="1">COUNTIF(Trang_tính1!D18:D205, "TL" &amp; TEXT(TODAY(), "yyyyMMdd") &amp; TEXT(RANDBETWEEN(1,24), "0000"))</f>
        <v>8</v>
      </c>
      <c r="D18" t="s">
        <v>75</v>
      </c>
    </row>
    <row r="19" spans="1:4" x14ac:dyDescent="0.25">
      <c r="A19" t="str">
        <f t="shared" ca="1" si="0"/>
        <v>TL202404180018</v>
      </c>
      <c r="B19" t="s">
        <v>76</v>
      </c>
      <c r="C19">
        <f ca="1">COUNTIF(Trang_tính1!D19:D206, "TL" &amp; TEXT(TODAY(), "yyyyMMdd") &amp; TEXT(RANDBETWEEN(1,24), "0000"))</f>
        <v>7</v>
      </c>
      <c r="D19" t="s">
        <v>77</v>
      </c>
    </row>
    <row r="20" spans="1:4" x14ac:dyDescent="0.25">
      <c r="A20" t="str">
        <f t="shared" ca="1" si="0"/>
        <v>TL202404180019</v>
      </c>
      <c r="B20" t="s">
        <v>78</v>
      </c>
      <c r="C20">
        <f ca="1">COUNTIF(Trang_tính1!D20:D207, "TL" &amp; TEXT(TODAY(), "yyyyMMdd") &amp; TEXT(RANDBETWEEN(1,24), "0000"))</f>
        <v>7</v>
      </c>
      <c r="D20" t="s">
        <v>79</v>
      </c>
    </row>
    <row r="21" spans="1:4" x14ac:dyDescent="0.25">
      <c r="A21" t="str">
        <f t="shared" ca="1" si="0"/>
        <v>TL202404180020</v>
      </c>
      <c r="B21" t="s">
        <v>80</v>
      </c>
      <c r="C21">
        <f ca="1">COUNTIF(Trang_tính1!D21:D208, "TL" &amp; TEXT(TODAY(), "yyyyMMdd") &amp; TEXT(RANDBETWEEN(1,24), "0000"))</f>
        <v>6</v>
      </c>
      <c r="D21" t="s">
        <v>81</v>
      </c>
    </row>
    <row r="22" spans="1:4" x14ac:dyDescent="0.25">
      <c r="A22" t="str">
        <f t="shared" ca="1" si="0"/>
        <v>TL202404180021</v>
      </c>
      <c r="B22" t="s">
        <v>82</v>
      </c>
      <c r="C22">
        <f ca="1">COUNTIF(Trang_tính1!D22:D209, "TL" &amp; TEXT(TODAY(), "yyyyMMdd") &amp; TEXT(RANDBETWEEN(1,24), "0000"))</f>
        <v>11</v>
      </c>
      <c r="D22" t="s">
        <v>83</v>
      </c>
    </row>
    <row r="23" spans="1:4" x14ac:dyDescent="0.25">
      <c r="A23" t="str">
        <f t="shared" ca="1" si="0"/>
        <v>TL202404180022</v>
      </c>
      <c r="B23" t="s">
        <v>84</v>
      </c>
      <c r="C23">
        <f ca="1">COUNTIF(Trang_tính1!D23:D210, "TL" &amp; TEXT(TODAY(), "yyyyMMdd") &amp; TEXT(RANDBETWEEN(1,24), "0000"))</f>
        <v>4</v>
      </c>
      <c r="D23" t="s">
        <v>85</v>
      </c>
    </row>
    <row r="24" spans="1:4" x14ac:dyDescent="0.25">
      <c r="A24" t="str">
        <f t="shared" ca="1" si="0"/>
        <v>TL202404180023</v>
      </c>
      <c r="B24" t="s">
        <v>86</v>
      </c>
      <c r="C24">
        <f ca="1">COUNTIF(Trang_tính1!D24:D211, "TL" &amp; TEXT(TODAY(), "yyyyMMdd") &amp; TEXT(RANDBETWEEN(1,24), "0000"))</f>
        <v>7</v>
      </c>
      <c r="D24" t="s">
        <v>87</v>
      </c>
    </row>
    <row r="25" spans="1:4" x14ac:dyDescent="0.25">
      <c r="A25" t="str">
        <f t="shared" ca="1" si="0"/>
        <v>TL202404180024</v>
      </c>
      <c r="B25" t="s">
        <v>88</v>
      </c>
      <c r="C25">
        <f ca="1">COUNTIF(Trang_tính1!D25:D212, "TL" &amp; TEXT(TODAY(), "yyyyMMdd") &amp; TEXT(RANDBETWEEN(1,24), "0000"))</f>
        <v>8</v>
      </c>
      <c r="D25" t="s">
        <v>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zoomScaleNormal="100" workbookViewId="0">
      <selection activeCellId="1" sqref="C1:C1048576 A1"/>
    </sheetView>
  </sheetViews>
  <sheetFormatPr defaultColWidth="8.59765625" defaultRowHeight="13.8" x14ac:dyDescent="0.25"/>
  <cols>
    <col min="1" max="1" width="16.8984375" customWidth="1"/>
    <col min="2" max="2" width="34.09765625" customWidth="1"/>
    <col min="3" max="3" width="53.59765625" customWidth="1"/>
    <col min="4" max="4" width="11.09765625" customWidth="1"/>
  </cols>
  <sheetData>
    <row r="1" spans="1:4" x14ac:dyDescent="0.25">
      <c r="A1" s="1" t="s">
        <v>90</v>
      </c>
      <c r="B1" s="1" t="s">
        <v>91</v>
      </c>
      <c r="C1" s="1" t="s">
        <v>92</v>
      </c>
      <c r="D1" s="1" t="s">
        <v>93</v>
      </c>
    </row>
    <row r="2" spans="1:4" x14ac:dyDescent="0.25">
      <c r="A2" s="1" t="str">
        <f ca="1">"NCC" &amp; TEXT(TODAY(), "yyyyMMdd") &amp; "0001"</f>
        <v>NCC202404180001</v>
      </c>
      <c r="B2" s="1" t="s">
        <v>94</v>
      </c>
      <c r="C2" s="1" t="s">
        <v>95</v>
      </c>
      <c r="D2" s="2" t="s">
        <v>96</v>
      </c>
    </row>
    <row r="3" spans="1:4" x14ac:dyDescent="0.25">
      <c r="A3" s="1" t="str">
        <f t="shared" ref="A3:A30" ca="1" si="0">"NCC" &amp; TEXT(TODAY(), "yyyyMMdd") &amp; TEXT(ROW(A2), "0000")</f>
        <v>NCC202404180002</v>
      </c>
      <c r="B3" s="1" t="s">
        <v>97</v>
      </c>
      <c r="C3" s="1" t="s">
        <v>98</v>
      </c>
      <c r="D3" s="2" t="s">
        <v>99</v>
      </c>
    </row>
    <row r="4" spans="1:4" x14ac:dyDescent="0.25">
      <c r="A4" s="1" t="str">
        <f t="shared" ca="1" si="0"/>
        <v>NCC202404180003</v>
      </c>
      <c r="B4" s="1" t="s">
        <v>100</v>
      </c>
      <c r="C4" s="1" t="s">
        <v>101</v>
      </c>
      <c r="D4" s="2" t="s">
        <v>102</v>
      </c>
    </row>
    <row r="5" spans="1:4" x14ac:dyDescent="0.25">
      <c r="A5" s="1" t="str">
        <f t="shared" ca="1" si="0"/>
        <v>NCC202404180004</v>
      </c>
      <c r="B5" s="1" t="s">
        <v>103</v>
      </c>
      <c r="C5" s="1" t="s">
        <v>104</v>
      </c>
      <c r="D5" s="2" t="s">
        <v>105</v>
      </c>
    </row>
    <row r="6" spans="1:4" x14ac:dyDescent="0.25">
      <c r="A6" s="1" t="str">
        <f t="shared" ca="1" si="0"/>
        <v>NCC202404180005</v>
      </c>
      <c r="B6" s="1" t="s">
        <v>106</v>
      </c>
      <c r="C6" s="1" t="s">
        <v>107</v>
      </c>
      <c r="D6" s="2" t="s">
        <v>108</v>
      </c>
    </row>
    <row r="7" spans="1:4" x14ac:dyDescent="0.25">
      <c r="A7" s="1" t="str">
        <f t="shared" ca="1" si="0"/>
        <v>NCC202404180006</v>
      </c>
      <c r="B7" s="1" t="s">
        <v>109</v>
      </c>
      <c r="C7" s="1" t="s">
        <v>110</v>
      </c>
      <c r="D7" s="2" t="s">
        <v>111</v>
      </c>
    </row>
    <row r="8" spans="1:4" x14ac:dyDescent="0.25">
      <c r="A8" s="1" t="str">
        <f t="shared" ca="1" si="0"/>
        <v>NCC202404180007</v>
      </c>
      <c r="B8" s="1" t="s">
        <v>112</v>
      </c>
      <c r="C8" s="1" t="s">
        <v>113</v>
      </c>
      <c r="D8" s="2" t="s">
        <v>114</v>
      </c>
    </row>
    <row r="9" spans="1:4" x14ac:dyDescent="0.25">
      <c r="A9" s="1" t="str">
        <f t="shared" ca="1" si="0"/>
        <v>NCC202404180008</v>
      </c>
      <c r="B9" s="1" t="s">
        <v>115</v>
      </c>
      <c r="C9" s="1" t="s">
        <v>116</v>
      </c>
      <c r="D9" s="2" t="s">
        <v>117</v>
      </c>
    </row>
    <row r="10" spans="1:4" x14ac:dyDescent="0.25">
      <c r="A10" s="1" t="str">
        <f t="shared" ca="1" si="0"/>
        <v>NCC202404180009</v>
      </c>
      <c r="B10" s="1" t="s">
        <v>118</v>
      </c>
      <c r="C10" s="1" t="s">
        <v>119</v>
      </c>
      <c r="D10" s="2" t="s">
        <v>120</v>
      </c>
    </row>
    <row r="11" spans="1:4" x14ac:dyDescent="0.25">
      <c r="A11" s="1" t="str">
        <f t="shared" ca="1" si="0"/>
        <v>NCC202404180010</v>
      </c>
      <c r="B11" s="1" t="s">
        <v>121</v>
      </c>
      <c r="C11" s="1" t="s">
        <v>122</v>
      </c>
      <c r="D11" s="2" t="s">
        <v>123</v>
      </c>
    </row>
    <row r="12" spans="1:4" x14ac:dyDescent="0.25">
      <c r="A12" s="1" t="str">
        <f t="shared" ca="1" si="0"/>
        <v>NCC202404180011</v>
      </c>
      <c r="B12" s="1" t="s">
        <v>124</v>
      </c>
      <c r="C12" s="1" t="s">
        <v>125</v>
      </c>
      <c r="D12" s="2" t="s">
        <v>126</v>
      </c>
    </row>
    <row r="13" spans="1:4" x14ac:dyDescent="0.25">
      <c r="A13" s="1" t="str">
        <f t="shared" ca="1" si="0"/>
        <v>NCC202404180012</v>
      </c>
      <c r="B13" s="1" t="s">
        <v>127</v>
      </c>
      <c r="C13" s="1" t="s">
        <v>128</v>
      </c>
      <c r="D13" s="2" t="s">
        <v>129</v>
      </c>
    </row>
    <row r="14" spans="1:4" x14ac:dyDescent="0.25">
      <c r="A14" s="1" t="str">
        <f t="shared" ca="1" si="0"/>
        <v>NCC202404180013</v>
      </c>
      <c r="B14" s="1" t="s">
        <v>130</v>
      </c>
      <c r="C14" s="1" t="s">
        <v>131</v>
      </c>
      <c r="D14" s="2" t="s">
        <v>132</v>
      </c>
    </row>
    <row r="15" spans="1:4" x14ac:dyDescent="0.25">
      <c r="A15" s="1" t="str">
        <f t="shared" ca="1" si="0"/>
        <v>NCC202404180014</v>
      </c>
      <c r="B15" s="1" t="s">
        <v>133</v>
      </c>
      <c r="C15" s="1" t="s">
        <v>134</v>
      </c>
      <c r="D15" s="2" t="s">
        <v>135</v>
      </c>
    </row>
    <row r="16" spans="1:4" x14ac:dyDescent="0.25">
      <c r="A16" s="1" t="str">
        <f t="shared" ca="1" si="0"/>
        <v>NCC202404180015</v>
      </c>
      <c r="B16" s="1" t="s">
        <v>136</v>
      </c>
      <c r="C16" s="1" t="s">
        <v>137</v>
      </c>
      <c r="D16" s="2" t="s">
        <v>138</v>
      </c>
    </row>
    <row r="17" spans="1:4" x14ac:dyDescent="0.25">
      <c r="A17" s="1" t="str">
        <f t="shared" ca="1" si="0"/>
        <v>NCC202404180016</v>
      </c>
      <c r="B17" s="1" t="s">
        <v>139</v>
      </c>
      <c r="C17" s="1" t="s">
        <v>140</v>
      </c>
      <c r="D17" s="2" t="s">
        <v>141</v>
      </c>
    </row>
    <row r="18" spans="1:4" x14ac:dyDescent="0.25">
      <c r="A18" s="1" t="str">
        <f t="shared" ca="1" si="0"/>
        <v>NCC202404180017</v>
      </c>
      <c r="B18" s="1" t="s">
        <v>142</v>
      </c>
      <c r="C18" s="1" t="s">
        <v>143</v>
      </c>
      <c r="D18" s="2" t="s">
        <v>144</v>
      </c>
    </row>
    <row r="19" spans="1:4" x14ac:dyDescent="0.25">
      <c r="A19" s="1" t="str">
        <f t="shared" ca="1" si="0"/>
        <v>NCC202404180018</v>
      </c>
      <c r="B19" s="1" t="s">
        <v>145</v>
      </c>
      <c r="C19" s="1" t="s">
        <v>146</v>
      </c>
      <c r="D19" s="2" t="s">
        <v>147</v>
      </c>
    </row>
    <row r="20" spans="1:4" x14ac:dyDescent="0.25">
      <c r="A20" s="1" t="str">
        <f t="shared" ca="1" si="0"/>
        <v>NCC202404180019</v>
      </c>
      <c r="B20" s="1" t="s">
        <v>148</v>
      </c>
      <c r="C20" s="1" t="s">
        <v>149</v>
      </c>
      <c r="D20" s="2" t="s">
        <v>150</v>
      </c>
    </row>
    <row r="21" spans="1:4" x14ac:dyDescent="0.25">
      <c r="A21" s="1" t="str">
        <f t="shared" ca="1" si="0"/>
        <v>NCC202404180020</v>
      </c>
      <c r="B21" s="1" t="s">
        <v>151</v>
      </c>
      <c r="C21" s="1" t="s">
        <v>152</v>
      </c>
      <c r="D21" s="2" t="s">
        <v>153</v>
      </c>
    </row>
    <row r="22" spans="1:4" x14ac:dyDescent="0.25">
      <c r="A22" s="1" t="str">
        <f t="shared" ca="1" si="0"/>
        <v>NCC202404180021</v>
      </c>
      <c r="B22" s="1" t="s">
        <v>154</v>
      </c>
      <c r="C22" s="1" t="s">
        <v>155</v>
      </c>
      <c r="D22" s="2" t="s">
        <v>156</v>
      </c>
    </row>
    <row r="23" spans="1:4" x14ac:dyDescent="0.25">
      <c r="A23" s="1" t="str">
        <f t="shared" ca="1" si="0"/>
        <v>NCC202404180022</v>
      </c>
      <c r="B23" s="1" t="s">
        <v>157</v>
      </c>
      <c r="C23" s="1" t="s">
        <v>158</v>
      </c>
      <c r="D23" s="2" t="s">
        <v>159</v>
      </c>
    </row>
    <row r="24" spans="1:4" x14ac:dyDescent="0.25">
      <c r="A24" s="1" t="str">
        <f t="shared" ca="1" si="0"/>
        <v>NCC202404180023</v>
      </c>
      <c r="B24" s="1" t="s">
        <v>160</v>
      </c>
      <c r="C24" s="1" t="s">
        <v>161</v>
      </c>
      <c r="D24" s="2" t="s">
        <v>162</v>
      </c>
    </row>
    <row r="25" spans="1:4" x14ac:dyDescent="0.25">
      <c r="A25" s="1" t="str">
        <f t="shared" ca="1" si="0"/>
        <v>NCC202404180024</v>
      </c>
      <c r="B25" s="1" t="s">
        <v>163</v>
      </c>
      <c r="C25" s="1" t="s">
        <v>164</v>
      </c>
      <c r="D25" s="2" t="s">
        <v>165</v>
      </c>
    </row>
    <row r="26" spans="1:4" x14ac:dyDescent="0.25">
      <c r="A26" s="1" t="str">
        <f t="shared" ca="1" si="0"/>
        <v>NCC202404180025</v>
      </c>
      <c r="B26" s="1" t="s">
        <v>166</v>
      </c>
      <c r="C26" s="1" t="s">
        <v>167</v>
      </c>
      <c r="D26" s="2" t="s">
        <v>168</v>
      </c>
    </row>
    <row r="27" spans="1:4" x14ac:dyDescent="0.25">
      <c r="A27" s="1" t="str">
        <f t="shared" ca="1" si="0"/>
        <v>NCC202404180026</v>
      </c>
      <c r="B27" s="1" t="s">
        <v>169</v>
      </c>
      <c r="C27" s="1" t="s">
        <v>170</v>
      </c>
      <c r="D27" s="2" t="s">
        <v>171</v>
      </c>
    </row>
    <row r="28" spans="1:4" x14ac:dyDescent="0.25">
      <c r="A28" s="1" t="str">
        <f t="shared" ca="1" si="0"/>
        <v>NCC202404180027</v>
      </c>
      <c r="B28" s="1" t="s">
        <v>172</v>
      </c>
      <c r="C28" s="1" t="s">
        <v>173</v>
      </c>
      <c r="D28" s="2" t="s">
        <v>174</v>
      </c>
    </row>
    <row r="29" spans="1:4" x14ac:dyDescent="0.25">
      <c r="A29" s="1" t="str">
        <f t="shared" ca="1" si="0"/>
        <v>NCC202404180028</v>
      </c>
      <c r="B29" s="1" t="s">
        <v>175</v>
      </c>
      <c r="C29" s="1" t="s">
        <v>176</v>
      </c>
      <c r="D29" s="2" t="s">
        <v>177</v>
      </c>
    </row>
    <row r="30" spans="1:4" x14ac:dyDescent="0.25">
      <c r="A30" s="1" t="str">
        <f t="shared" ca="1" si="0"/>
        <v>NCC202404180029</v>
      </c>
      <c r="B30" s="1" t="s">
        <v>178</v>
      </c>
      <c r="C30" s="1" t="s">
        <v>179</v>
      </c>
      <c r="D30" s="2" t="s">
        <v>180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Normal="100" workbookViewId="0">
      <selection activeCellId="1" sqref="C1:C1048576 A1"/>
    </sheetView>
  </sheetViews>
  <sheetFormatPr defaultColWidth="8.59765625" defaultRowHeight="13.8" x14ac:dyDescent="0.25"/>
  <cols>
    <col min="1" max="1" width="16.3984375" customWidth="1"/>
    <col min="2" max="2" width="33.09765625" customWidth="1"/>
  </cols>
  <sheetData>
    <row r="1" spans="1:2" x14ac:dyDescent="0.25">
      <c r="A1" t="s">
        <v>181</v>
      </c>
      <c r="B1" t="s">
        <v>182</v>
      </c>
    </row>
    <row r="2" spans="1:2" x14ac:dyDescent="0.25">
      <c r="A2" t="str">
        <f ca="1">"LSP" &amp; TEXT(TODAY(), "yyyyMMdd") &amp; "0001"</f>
        <v>LSP202404180001</v>
      </c>
      <c r="B2" t="s">
        <v>183</v>
      </c>
    </row>
    <row r="3" spans="1:2" x14ac:dyDescent="0.25">
      <c r="A3" t="str">
        <f t="shared" ref="A3:A20" ca="1" si="0">"LSP" &amp; TEXT(TODAY(), "yyyyMMdd") &amp; TEXT(ROW(A2), "0000")</f>
        <v>LSP202404180002</v>
      </c>
      <c r="B3" t="s">
        <v>184</v>
      </c>
    </row>
    <row r="4" spans="1:2" x14ac:dyDescent="0.25">
      <c r="A4" t="str">
        <f t="shared" ca="1" si="0"/>
        <v>LSP202404180003</v>
      </c>
      <c r="B4" t="s">
        <v>185</v>
      </c>
    </row>
    <row r="5" spans="1:2" x14ac:dyDescent="0.25">
      <c r="A5" t="str">
        <f t="shared" ca="1" si="0"/>
        <v>LSP202404180004</v>
      </c>
      <c r="B5" t="s">
        <v>186</v>
      </c>
    </row>
    <row r="6" spans="1:2" x14ac:dyDescent="0.25">
      <c r="A6" t="str">
        <f t="shared" ca="1" si="0"/>
        <v>LSP202404180005</v>
      </c>
      <c r="B6" t="s">
        <v>187</v>
      </c>
    </row>
    <row r="7" spans="1:2" x14ac:dyDescent="0.25">
      <c r="A7" t="str">
        <f t="shared" ca="1" si="0"/>
        <v>LSP202404180006</v>
      </c>
      <c r="B7" t="s">
        <v>188</v>
      </c>
    </row>
    <row r="8" spans="1:2" x14ac:dyDescent="0.25">
      <c r="A8" t="str">
        <f t="shared" ca="1" si="0"/>
        <v>LSP202404180007</v>
      </c>
      <c r="B8" t="s">
        <v>189</v>
      </c>
    </row>
    <row r="9" spans="1:2" x14ac:dyDescent="0.25">
      <c r="A9" t="str">
        <f t="shared" ca="1" si="0"/>
        <v>LSP202404180008</v>
      </c>
      <c r="B9" t="s">
        <v>190</v>
      </c>
    </row>
    <row r="10" spans="1:2" x14ac:dyDescent="0.25">
      <c r="A10" t="str">
        <f t="shared" ca="1" si="0"/>
        <v>LSP202404180009</v>
      </c>
      <c r="B10" t="s">
        <v>191</v>
      </c>
    </row>
    <row r="11" spans="1:2" x14ac:dyDescent="0.25">
      <c r="A11" t="str">
        <f t="shared" ca="1" si="0"/>
        <v>LSP202404180010</v>
      </c>
      <c r="B11" t="s">
        <v>192</v>
      </c>
    </row>
    <row r="12" spans="1:2" x14ac:dyDescent="0.25">
      <c r="A12" t="str">
        <f t="shared" ca="1" si="0"/>
        <v>LSP202404180011</v>
      </c>
      <c r="B12" t="s">
        <v>193</v>
      </c>
    </row>
    <row r="13" spans="1:2" x14ac:dyDescent="0.25">
      <c r="A13" t="str">
        <f t="shared" ca="1" si="0"/>
        <v>LSP202404180012</v>
      </c>
      <c r="B13" t="s">
        <v>194</v>
      </c>
    </row>
    <row r="14" spans="1:2" x14ac:dyDescent="0.25">
      <c r="A14" t="str">
        <f t="shared" ca="1" si="0"/>
        <v>LSP202404180013</v>
      </c>
      <c r="B14" t="s">
        <v>195</v>
      </c>
    </row>
    <row r="15" spans="1:2" x14ac:dyDescent="0.25">
      <c r="A15" t="str">
        <f t="shared" ca="1" si="0"/>
        <v>LSP202404180014</v>
      </c>
      <c r="B15" t="s">
        <v>196</v>
      </c>
    </row>
    <row r="16" spans="1:2" x14ac:dyDescent="0.25">
      <c r="A16" t="str">
        <f t="shared" ca="1" si="0"/>
        <v>LSP202404180015</v>
      </c>
      <c r="B16" t="s">
        <v>197</v>
      </c>
    </row>
    <row r="17" spans="1:2" x14ac:dyDescent="0.25">
      <c r="A17" t="str">
        <f t="shared" ca="1" si="0"/>
        <v>LSP202404180016</v>
      </c>
      <c r="B17" t="s">
        <v>198</v>
      </c>
    </row>
    <row r="18" spans="1:2" x14ac:dyDescent="0.25">
      <c r="A18" t="str">
        <f t="shared" ca="1" si="0"/>
        <v>LSP202404180017</v>
      </c>
      <c r="B18" t="s">
        <v>199</v>
      </c>
    </row>
    <row r="19" spans="1:2" x14ac:dyDescent="0.25">
      <c r="A19" t="str">
        <f t="shared" ca="1" si="0"/>
        <v>LSP202404180018</v>
      </c>
      <c r="B19" t="s">
        <v>200</v>
      </c>
    </row>
    <row r="20" spans="1:2" x14ac:dyDescent="0.25">
      <c r="A20" t="str">
        <f t="shared" ca="1" si="0"/>
        <v>LSP202404180019</v>
      </c>
      <c r="B20" t="s">
        <v>201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89"/>
  <sheetViews>
    <sheetView topLeftCell="H1" zoomScaleNormal="100" workbookViewId="0">
      <selection activeCell="Q1" sqref="Q1:Q1048576"/>
    </sheetView>
  </sheetViews>
  <sheetFormatPr defaultColWidth="8.796875" defaultRowHeight="13.8" x14ac:dyDescent="0.25"/>
  <cols>
    <col min="1" max="1" width="14.19921875" style="3" customWidth="1"/>
    <col min="2" max="2" width="42.59765625" style="3" customWidth="1"/>
    <col min="3" max="3" width="15.59765625" style="3" customWidth="1"/>
    <col min="4" max="4" width="15.19921875" style="3" customWidth="1"/>
    <col min="5" max="5" width="13.09765625" style="4" customWidth="1"/>
    <col min="6" max="6" width="16.3984375" style="3" customWidth="1"/>
    <col min="7" max="7" width="9.59765625" style="3" customWidth="1"/>
    <col min="8" max="8" width="28.09765625" style="3" customWidth="1"/>
    <col min="9" max="9" width="16.8984375" style="3" customWidth="1"/>
    <col min="10" max="10" width="11.19921875" style="3" customWidth="1"/>
    <col min="11" max="11" width="10.8984375" style="3" customWidth="1"/>
    <col min="12" max="12" width="10.59765625" style="3" customWidth="1"/>
    <col min="13" max="13" width="8.8984375" style="5" customWidth="1"/>
    <col min="14" max="14" width="9.796875" style="3" customWidth="1"/>
    <col min="15" max="15" width="9.59765625" style="5" customWidth="1"/>
    <col min="16" max="16" width="8.8984375" style="3" customWidth="1"/>
    <col min="17" max="1023" width="8.796875" style="3"/>
  </cols>
  <sheetData>
    <row r="1" spans="1:16" x14ac:dyDescent="0.25">
      <c r="A1" s="6" t="s">
        <v>202</v>
      </c>
      <c r="B1" s="6" t="s">
        <v>203</v>
      </c>
      <c r="C1" s="6" t="s">
        <v>204</v>
      </c>
      <c r="D1" s="6" t="s">
        <v>205</v>
      </c>
      <c r="E1" s="7" t="s">
        <v>206</v>
      </c>
      <c r="F1" s="6" t="s">
        <v>207</v>
      </c>
      <c r="G1" s="6" t="s">
        <v>208</v>
      </c>
      <c r="H1" s="6" t="s">
        <v>209</v>
      </c>
      <c r="I1" s="6" t="s">
        <v>210</v>
      </c>
      <c r="J1" s="6" t="s">
        <v>211</v>
      </c>
      <c r="K1" s="6" t="s">
        <v>212</v>
      </c>
      <c r="L1" s="6" t="s">
        <v>213</v>
      </c>
      <c r="M1" s="6" t="s">
        <v>214</v>
      </c>
      <c r="N1" s="6" t="s">
        <v>215</v>
      </c>
      <c r="O1" s="6" t="s">
        <v>216</v>
      </c>
      <c r="P1" s="6" t="s">
        <v>217</v>
      </c>
    </row>
    <row r="2" spans="1:16" x14ac:dyDescent="0.25">
      <c r="A2" s="8" t="str">
        <f t="shared" ref="A2:A33" ca="1" si="0">"S" &amp; TEXT(TODAY(), "yyyyMMdd") &amp; TEXT(ROW(A1), "0000")</f>
        <v>S202404180001</v>
      </c>
      <c r="B2" s="8" t="s">
        <v>218</v>
      </c>
      <c r="C2" s="8" t="str">
        <f t="shared" ref="C2:C33" ca="1" si="1">"TG" &amp; TEXT(TODAY(), "yyyyMMdd") &amp; TEXT(RANDBETWEEN(1, 29), "0000")</f>
        <v>TG202404180028</v>
      </c>
      <c r="D2" s="8" t="str">
        <f t="shared" ref="D2:D33" ca="1" si="2">"TL" &amp; TEXT(TODAY(), "yyyyMMdd") &amp; TEXT(RANDBETWEEN(1, 24), "0000")</f>
        <v>TL202404180022</v>
      </c>
      <c r="E2" s="9">
        <f ca="1">RANDBETWEEN(DATE(2007, 1,1), TODAY())</f>
        <v>40923</v>
      </c>
      <c r="F2" s="8" t="str">
        <f t="shared" ref="F2:F33" ca="1" si="3">"978-" &amp; IF(RANDBETWEEN(0,1)=0,TEXT(RANDBETWEEN(600,631),"000"), TEXT(RANDBETWEEN(950,989),"000")) &amp; "-" &amp; TEXT(RANDBETWEEN(100,999),"000") &amp; "-" &amp; TEXT(RANDBETWEEN(100,999),"000") &amp; "-" &amp; RANDBETWEEN(1,9)</f>
        <v>978-608-526-320-6</v>
      </c>
      <c r="G2" s="8">
        <f t="shared" ref="G2:G33" ca="1" si="4">INT(RAND() * (1000 - 100 + 1) + 100)</f>
        <v>765</v>
      </c>
      <c r="H2" s="8" t="str">
        <f t="shared" ref="H2:H33" ca="1" si="5">"LSP" &amp; TEXT(TODAY(), "YYYYMMDD") &amp; TEXT(1,"0000")</f>
        <v>LSP202404180001</v>
      </c>
      <c r="I2" s="8" t="str">
        <f t="shared" ref="I2:I33" ca="1" si="6">"NCC" &amp; TEXT(TODAY(), "yyyyMMdd") &amp; TEXT(RANDBETWEEN(1, 23), "0000")</f>
        <v>NCC202404180014</v>
      </c>
      <c r="J2" s="8">
        <f t="shared" ref="J2:J33" ca="1" si="7">RANDBETWEEN(20, 35)</f>
        <v>29</v>
      </c>
      <c r="K2" s="8" t="s">
        <v>219</v>
      </c>
      <c r="L2" s="8">
        <f t="shared" ref="L2:L33" ca="1" si="8">IF(RAND() &lt;= 0.89, 1, 0)</f>
        <v>1</v>
      </c>
      <c r="M2" s="8">
        <f t="shared" ref="M2:M33" ca="1" si="9">O2*0.05</f>
        <v>18062</v>
      </c>
      <c r="N2" s="8">
        <f t="shared" ref="N2:N33" ca="1" si="10">RANDBETWEEN(10,100)</f>
        <v>72</v>
      </c>
      <c r="O2" s="8">
        <f t="shared" ref="O2:O33" ca="1" si="11">RANDBETWEEN(30000, 450000)</f>
        <v>361240</v>
      </c>
      <c r="P2" s="8">
        <f t="shared" ref="P2:P33" ca="1" si="12">O2+(O2*0.55) +M2</f>
        <v>577984</v>
      </c>
    </row>
    <row r="3" spans="1:16" x14ac:dyDescent="0.25">
      <c r="A3" s="8" t="str">
        <f t="shared" ca="1" si="0"/>
        <v>S202404180002</v>
      </c>
      <c r="B3" s="8" t="s">
        <v>220</v>
      </c>
      <c r="C3" s="8" t="str">
        <f t="shared" ca="1" si="1"/>
        <v>TG202404180006</v>
      </c>
      <c r="D3" s="8" t="str">
        <f t="shared" ca="1" si="2"/>
        <v>TL202404180007</v>
      </c>
      <c r="E3" s="9">
        <f t="shared" ref="E3:E34" ca="1" si="13">RANDBETWEEN(DATE(2000, 1,1), TODAY())</f>
        <v>42141</v>
      </c>
      <c r="F3" s="8" t="str">
        <f t="shared" ca="1" si="3"/>
        <v>978-970-589-151-3</v>
      </c>
      <c r="G3" s="8">
        <f t="shared" ca="1" si="4"/>
        <v>872</v>
      </c>
      <c r="H3" s="8" t="str">
        <f t="shared" ca="1" si="5"/>
        <v>LSP202404180001</v>
      </c>
      <c r="I3" s="8" t="str">
        <f t="shared" ca="1" si="6"/>
        <v>NCC202404180015</v>
      </c>
      <c r="J3" s="8">
        <f t="shared" ca="1" si="7"/>
        <v>33</v>
      </c>
      <c r="K3" s="8" t="s">
        <v>221</v>
      </c>
      <c r="L3" s="8">
        <f t="shared" ca="1" si="8"/>
        <v>1</v>
      </c>
      <c r="M3" s="8">
        <f t="shared" ca="1" si="9"/>
        <v>2295.4500000000003</v>
      </c>
      <c r="N3" s="8">
        <f t="shared" ca="1" si="10"/>
        <v>28</v>
      </c>
      <c r="O3" s="8">
        <f t="shared" ca="1" si="11"/>
        <v>45909</v>
      </c>
      <c r="P3" s="8">
        <f t="shared" ca="1" si="12"/>
        <v>73454.399999999994</v>
      </c>
    </row>
    <row r="4" spans="1:16" x14ac:dyDescent="0.25">
      <c r="A4" s="8" t="str">
        <f t="shared" ca="1" si="0"/>
        <v>S202404180003</v>
      </c>
      <c r="B4" s="8" t="s">
        <v>222</v>
      </c>
      <c r="C4" s="8" t="str">
        <f t="shared" ca="1" si="1"/>
        <v>TG202404180012</v>
      </c>
      <c r="D4" s="8" t="str">
        <f t="shared" ca="1" si="2"/>
        <v>TL202404180023</v>
      </c>
      <c r="E4" s="9">
        <f t="shared" ca="1" si="13"/>
        <v>42730</v>
      </c>
      <c r="F4" s="8" t="str">
        <f t="shared" ca="1" si="3"/>
        <v>978-979-179-184-3</v>
      </c>
      <c r="G4" s="8">
        <f t="shared" ca="1" si="4"/>
        <v>433</v>
      </c>
      <c r="H4" s="8" t="str">
        <f t="shared" ca="1" si="5"/>
        <v>LSP202404180001</v>
      </c>
      <c r="I4" s="8" t="str">
        <f t="shared" ca="1" si="6"/>
        <v>NCC202404180006</v>
      </c>
      <c r="J4" s="8">
        <f t="shared" ca="1" si="7"/>
        <v>24</v>
      </c>
      <c r="K4" s="8" t="s">
        <v>223</v>
      </c>
      <c r="L4" s="8">
        <f t="shared" ca="1" si="8"/>
        <v>0</v>
      </c>
      <c r="M4" s="8">
        <f t="shared" ca="1" si="9"/>
        <v>17001.600000000002</v>
      </c>
      <c r="N4" s="8">
        <f t="shared" ca="1" si="10"/>
        <v>36</v>
      </c>
      <c r="O4" s="8">
        <f t="shared" ca="1" si="11"/>
        <v>340032</v>
      </c>
      <c r="P4" s="8">
        <f t="shared" ca="1" si="12"/>
        <v>544051.19999999995</v>
      </c>
    </row>
    <row r="5" spans="1:16" x14ac:dyDescent="0.25">
      <c r="A5" s="8" t="str">
        <f t="shared" ca="1" si="0"/>
        <v>S202404180004</v>
      </c>
      <c r="B5" s="8" t="s">
        <v>224</v>
      </c>
      <c r="C5" s="8" t="str">
        <f t="shared" ca="1" si="1"/>
        <v>TG202404180019</v>
      </c>
      <c r="D5" s="8" t="str">
        <f t="shared" ca="1" si="2"/>
        <v>TL202404180017</v>
      </c>
      <c r="E5" s="9">
        <f t="shared" ca="1" si="13"/>
        <v>41513</v>
      </c>
      <c r="F5" s="8" t="str">
        <f t="shared" ca="1" si="3"/>
        <v>978-611-175-647-8</v>
      </c>
      <c r="G5" s="8">
        <f t="shared" ca="1" si="4"/>
        <v>881</v>
      </c>
      <c r="H5" s="8" t="str">
        <f t="shared" ca="1" si="5"/>
        <v>LSP202404180001</v>
      </c>
      <c r="I5" s="8" t="str">
        <f t="shared" ca="1" si="6"/>
        <v>NCC202404180004</v>
      </c>
      <c r="J5" s="8">
        <f t="shared" ca="1" si="7"/>
        <v>27</v>
      </c>
      <c r="K5" s="8" t="s">
        <v>225</v>
      </c>
      <c r="L5" s="8">
        <f t="shared" ca="1" si="8"/>
        <v>0</v>
      </c>
      <c r="M5" s="8">
        <f t="shared" ca="1" si="9"/>
        <v>13109</v>
      </c>
      <c r="N5" s="8">
        <f t="shared" ca="1" si="10"/>
        <v>44</v>
      </c>
      <c r="O5" s="8">
        <f t="shared" ca="1" si="11"/>
        <v>262180</v>
      </c>
      <c r="P5" s="8">
        <f t="shared" ca="1" si="12"/>
        <v>419488</v>
      </c>
    </row>
    <row r="6" spans="1:16" x14ac:dyDescent="0.25">
      <c r="A6" s="8" t="str">
        <f t="shared" ca="1" si="0"/>
        <v>S202404180005</v>
      </c>
      <c r="B6" s="8" t="s">
        <v>226</v>
      </c>
      <c r="C6" s="8" t="str">
        <f t="shared" ca="1" si="1"/>
        <v>TG202404180010</v>
      </c>
      <c r="D6" s="8" t="str">
        <f t="shared" ca="1" si="2"/>
        <v>TL202404180008</v>
      </c>
      <c r="E6" s="9">
        <f t="shared" ca="1" si="13"/>
        <v>39891</v>
      </c>
      <c r="F6" s="8" t="str">
        <f t="shared" ca="1" si="3"/>
        <v>978-983-786-142-8</v>
      </c>
      <c r="G6" s="8">
        <f t="shared" ca="1" si="4"/>
        <v>664</v>
      </c>
      <c r="H6" s="8" t="str">
        <f t="shared" ca="1" si="5"/>
        <v>LSP202404180001</v>
      </c>
      <c r="I6" s="8" t="str">
        <f t="shared" ca="1" si="6"/>
        <v>NCC202404180007</v>
      </c>
      <c r="J6" s="8">
        <f t="shared" ca="1" si="7"/>
        <v>34</v>
      </c>
      <c r="K6" s="8" t="s">
        <v>227</v>
      </c>
      <c r="L6" s="8">
        <f t="shared" ca="1" si="8"/>
        <v>1</v>
      </c>
      <c r="M6" s="8">
        <f t="shared" ca="1" si="9"/>
        <v>9361.3000000000011</v>
      </c>
      <c r="N6" s="8">
        <f t="shared" ca="1" si="10"/>
        <v>27</v>
      </c>
      <c r="O6" s="8">
        <f t="shared" ca="1" si="11"/>
        <v>187226</v>
      </c>
      <c r="P6" s="8">
        <f t="shared" ca="1" si="12"/>
        <v>299561.59999999998</v>
      </c>
    </row>
    <row r="7" spans="1:16" x14ac:dyDescent="0.25">
      <c r="A7" s="8" t="str">
        <f t="shared" ca="1" si="0"/>
        <v>S202404180006</v>
      </c>
      <c r="B7" s="8" t="s">
        <v>228</v>
      </c>
      <c r="C7" s="8" t="str">
        <f t="shared" ca="1" si="1"/>
        <v>TG202404180012</v>
      </c>
      <c r="D7" s="8" t="str">
        <f t="shared" ca="1" si="2"/>
        <v>TL202404180018</v>
      </c>
      <c r="E7" s="9">
        <f t="shared" ca="1" si="13"/>
        <v>36581</v>
      </c>
      <c r="F7" s="8" t="str">
        <f t="shared" ca="1" si="3"/>
        <v>978-987-122-913-4</v>
      </c>
      <c r="G7" s="8">
        <f t="shared" ca="1" si="4"/>
        <v>729</v>
      </c>
      <c r="H7" s="8" t="str">
        <f t="shared" ca="1" si="5"/>
        <v>LSP202404180001</v>
      </c>
      <c r="I7" s="8" t="str">
        <f t="shared" ca="1" si="6"/>
        <v>NCC202404180013</v>
      </c>
      <c r="J7" s="8">
        <f t="shared" ca="1" si="7"/>
        <v>26</v>
      </c>
      <c r="K7" s="8" t="s">
        <v>229</v>
      </c>
      <c r="L7" s="8">
        <f t="shared" ca="1" si="8"/>
        <v>1</v>
      </c>
      <c r="M7" s="8">
        <f t="shared" ca="1" si="9"/>
        <v>10064.25</v>
      </c>
      <c r="N7" s="8">
        <f t="shared" ca="1" si="10"/>
        <v>96</v>
      </c>
      <c r="O7" s="8">
        <f t="shared" ca="1" si="11"/>
        <v>201285</v>
      </c>
      <c r="P7" s="8">
        <f t="shared" ca="1" si="12"/>
        <v>322056</v>
      </c>
    </row>
    <row r="8" spans="1:16" x14ac:dyDescent="0.25">
      <c r="A8" s="8" t="str">
        <f t="shared" ca="1" si="0"/>
        <v>S202404180007</v>
      </c>
      <c r="B8" s="8" t="s">
        <v>230</v>
      </c>
      <c r="C8" s="8" t="str">
        <f t="shared" ca="1" si="1"/>
        <v>TG202404180015</v>
      </c>
      <c r="D8" s="8" t="str">
        <f t="shared" ca="1" si="2"/>
        <v>TL202404180019</v>
      </c>
      <c r="E8" s="9">
        <f t="shared" ca="1" si="13"/>
        <v>45329</v>
      </c>
      <c r="F8" s="8" t="str">
        <f t="shared" ca="1" si="3"/>
        <v>978-988-935-746-2</v>
      </c>
      <c r="G8" s="8">
        <f t="shared" ca="1" si="4"/>
        <v>372</v>
      </c>
      <c r="H8" s="8" t="str">
        <f t="shared" ca="1" si="5"/>
        <v>LSP202404180001</v>
      </c>
      <c r="I8" s="8" t="str">
        <f t="shared" ca="1" si="6"/>
        <v>NCC202404180022</v>
      </c>
      <c r="J8" s="8">
        <f t="shared" ca="1" si="7"/>
        <v>26</v>
      </c>
      <c r="K8" s="8" t="s">
        <v>231</v>
      </c>
      <c r="L8" s="8">
        <f t="shared" ca="1" si="8"/>
        <v>1</v>
      </c>
      <c r="M8" s="8">
        <f t="shared" ca="1" si="9"/>
        <v>18203.600000000002</v>
      </c>
      <c r="N8" s="8">
        <f t="shared" ca="1" si="10"/>
        <v>46</v>
      </c>
      <c r="O8" s="8">
        <f t="shared" ca="1" si="11"/>
        <v>364072</v>
      </c>
      <c r="P8" s="8">
        <f t="shared" ca="1" si="12"/>
        <v>582515.19999999995</v>
      </c>
    </row>
    <row r="9" spans="1:16" x14ac:dyDescent="0.25">
      <c r="A9" s="8" t="str">
        <f t="shared" ca="1" si="0"/>
        <v>S202404180008</v>
      </c>
      <c r="B9" s="8" t="s">
        <v>232</v>
      </c>
      <c r="C9" s="8" t="str">
        <f t="shared" ca="1" si="1"/>
        <v>TG202404180017</v>
      </c>
      <c r="D9" s="8" t="str">
        <f t="shared" ca="1" si="2"/>
        <v>TL202404180022</v>
      </c>
      <c r="E9" s="9">
        <f t="shared" ca="1" si="13"/>
        <v>37740</v>
      </c>
      <c r="F9" s="8" t="str">
        <f t="shared" ca="1" si="3"/>
        <v>978-989-968-851-3</v>
      </c>
      <c r="G9" s="8">
        <f t="shared" ca="1" si="4"/>
        <v>383</v>
      </c>
      <c r="H9" s="8" t="str">
        <f t="shared" ca="1" si="5"/>
        <v>LSP202404180001</v>
      </c>
      <c r="I9" s="8" t="str">
        <f t="shared" ca="1" si="6"/>
        <v>NCC202404180019</v>
      </c>
      <c r="J9" s="8">
        <f t="shared" ca="1" si="7"/>
        <v>35</v>
      </c>
      <c r="K9" s="8" t="s">
        <v>227</v>
      </c>
      <c r="L9" s="8">
        <f t="shared" ca="1" si="8"/>
        <v>1</v>
      </c>
      <c r="M9" s="8">
        <f t="shared" ca="1" si="9"/>
        <v>16625.850000000002</v>
      </c>
      <c r="N9" s="8">
        <f t="shared" ca="1" si="10"/>
        <v>15</v>
      </c>
      <c r="O9" s="8">
        <f t="shared" ca="1" si="11"/>
        <v>332517</v>
      </c>
      <c r="P9" s="8">
        <f t="shared" ca="1" si="12"/>
        <v>532027.19999999995</v>
      </c>
    </row>
    <row r="10" spans="1:16" x14ac:dyDescent="0.25">
      <c r="A10" s="8" t="str">
        <f t="shared" ca="1" si="0"/>
        <v>S202404180009</v>
      </c>
      <c r="B10" s="8" t="s">
        <v>233</v>
      </c>
      <c r="C10" s="8" t="str">
        <f t="shared" ca="1" si="1"/>
        <v>TG202404180002</v>
      </c>
      <c r="D10" s="8" t="str">
        <f t="shared" ca="1" si="2"/>
        <v>TL202404180019</v>
      </c>
      <c r="E10" s="9">
        <f t="shared" ca="1" si="13"/>
        <v>43554</v>
      </c>
      <c r="F10" s="8" t="str">
        <f t="shared" ca="1" si="3"/>
        <v>978-953-425-119-2</v>
      </c>
      <c r="G10" s="8">
        <f t="shared" ca="1" si="4"/>
        <v>458</v>
      </c>
      <c r="H10" s="8" t="str">
        <f t="shared" ca="1" si="5"/>
        <v>LSP202404180001</v>
      </c>
      <c r="I10" s="8" t="str">
        <f t="shared" ca="1" si="6"/>
        <v>NCC202404180001</v>
      </c>
      <c r="J10" s="8">
        <f t="shared" ca="1" si="7"/>
        <v>23</v>
      </c>
      <c r="K10" s="8" t="s">
        <v>234</v>
      </c>
      <c r="L10" s="8">
        <f t="shared" ca="1" si="8"/>
        <v>1</v>
      </c>
      <c r="M10" s="8">
        <f t="shared" ca="1" si="9"/>
        <v>21859.050000000003</v>
      </c>
      <c r="N10" s="8">
        <f t="shared" ca="1" si="10"/>
        <v>13</v>
      </c>
      <c r="O10" s="8">
        <f t="shared" ca="1" si="11"/>
        <v>437181</v>
      </c>
      <c r="P10" s="8">
        <f t="shared" ca="1" si="12"/>
        <v>699489.60000000009</v>
      </c>
    </row>
    <row r="11" spans="1:16" x14ac:dyDescent="0.25">
      <c r="A11" s="8" t="str">
        <f t="shared" ca="1" si="0"/>
        <v>S202404180010</v>
      </c>
      <c r="B11" s="8" t="s">
        <v>235</v>
      </c>
      <c r="C11" s="8" t="str">
        <f t="shared" ca="1" si="1"/>
        <v>TG202404180025</v>
      </c>
      <c r="D11" s="8" t="str">
        <f t="shared" ca="1" si="2"/>
        <v>TL202404180022</v>
      </c>
      <c r="E11" s="9">
        <f t="shared" ca="1" si="13"/>
        <v>39948</v>
      </c>
      <c r="F11" s="8" t="str">
        <f t="shared" ca="1" si="3"/>
        <v>978-609-862-424-6</v>
      </c>
      <c r="G11" s="8">
        <f t="shared" ca="1" si="4"/>
        <v>828</v>
      </c>
      <c r="H11" s="8" t="str">
        <f t="shared" ca="1" si="5"/>
        <v>LSP202404180001</v>
      </c>
      <c r="I11" s="8" t="str">
        <f t="shared" ca="1" si="6"/>
        <v>NCC202404180016</v>
      </c>
      <c r="J11" s="8">
        <f t="shared" ca="1" si="7"/>
        <v>23</v>
      </c>
      <c r="K11" s="8" t="s">
        <v>231</v>
      </c>
      <c r="L11" s="8">
        <f t="shared" ca="1" si="8"/>
        <v>1</v>
      </c>
      <c r="M11" s="8">
        <f t="shared" ca="1" si="9"/>
        <v>9320.3000000000011</v>
      </c>
      <c r="N11" s="8">
        <f t="shared" ca="1" si="10"/>
        <v>20</v>
      </c>
      <c r="O11" s="8">
        <f t="shared" ca="1" si="11"/>
        <v>186406</v>
      </c>
      <c r="P11" s="8">
        <f t="shared" ca="1" si="12"/>
        <v>298249.59999999998</v>
      </c>
    </row>
    <row r="12" spans="1:16" x14ac:dyDescent="0.25">
      <c r="A12" s="8" t="str">
        <f t="shared" ca="1" si="0"/>
        <v>S202404180011</v>
      </c>
      <c r="B12" s="8" t="s">
        <v>236</v>
      </c>
      <c r="C12" s="8" t="str">
        <f t="shared" ca="1" si="1"/>
        <v>TG202404180025</v>
      </c>
      <c r="D12" s="8" t="str">
        <f t="shared" ca="1" si="2"/>
        <v>TL202404180007</v>
      </c>
      <c r="E12" s="9">
        <f t="shared" ca="1" si="13"/>
        <v>38222</v>
      </c>
      <c r="F12" s="8" t="str">
        <f t="shared" ca="1" si="3"/>
        <v>978-965-311-916-4</v>
      </c>
      <c r="G12" s="8">
        <f t="shared" ca="1" si="4"/>
        <v>576</v>
      </c>
      <c r="H12" s="8" t="str">
        <f t="shared" ca="1" si="5"/>
        <v>LSP202404180001</v>
      </c>
      <c r="I12" s="8" t="str">
        <f t="shared" ca="1" si="6"/>
        <v>NCC202404180021</v>
      </c>
      <c r="J12" s="8">
        <f t="shared" ca="1" si="7"/>
        <v>34</v>
      </c>
      <c r="K12" s="8" t="s">
        <v>237</v>
      </c>
      <c r="L12" s="8">
        <f t="shared" ca="1" si="8"/>
        <v>1</v>
      </c>
      <c r="M12" s="8">
        <f t="shared" ca="1" si="9"/>
        <v>16568.650000000001</v>
      </c>
      <c r="N12" s="8">
        <f t="shared" ca="1" si="10"/>
        <v>21</v>
      </c>
      <c r="O12" s="8">
        <f t="shared" ca="1" si="11"/>
        <v>331373</v>
      </c>
      <c r="P12" s="8">
        <f t="shared" ca="1" si="12"/>
        <v>530196.80000000005</v>
      </c>
    </row>
    <row r="13" spans="1:16" x14ac:dyDescent="0.25">
      <c r="A13" s="8" t="str">
        <f t="shared" ca="1" si="0"/>
        <v>S202404180012</v>
      </c>
      <c r="B13" s="8" t="s">
        <v>238</v>
      </c>
      <c r="C13" s="8" t="str">
        <f t="shared" ca="1" si="1"/>
        <v>TG202404180013</v>
      </c>
      <c r="D13" s="8" t="str">
        <f t="shared" ca="1" si="2"/>
        <v>TL202404180004</v>
      </c>
      <c r="E13" s="9">
        <f t="shared" ca="1" si="13"/>
        <v>43015</v>
      </c>
      <c r="F13" s="8" t="str">
        <f t="shared" ca="1" si="3"/>
        <v>978-988-203-376-1</v>
      </c>
      <c r="G13" s="8">
        <f t="shared" ca="1" si="4"/>
        <v>413</v>
      </c>
      <c r="H13" s="8" t="str">
        <f t="shared" ca="1" si="5"/>
        <v>LSP202404180001</v>
      </c>
      <c r="I13" s="8" t="str">
        <f t="shared" ca="1" si="6"/>
        <v>NCC202404180020</v>
      </c>
      <c r="J13" s="8">
        <f t="shared" ca="1" si="7"/>
        <v>20</v>
      </c>
      <c r="K13" s="8" t="s">
        <v>227</v>
      </c>
      <c r="L13" s="8">
        <f t="shared" ca="1" si="8"/>
        <v>1</v>
      </c>
      <c r="M13" s="8">
        <f t="shared" ca="1" si="9"/>
        <v>2924.6000000000004</v>
      </c>
      <c r="N13" s="8">
        <f t="shared" ca="1" si="10"/>
        <v>31</v>
      </c>
      <c r="O13" s="8">
        <f t="shared" ca="1" si="11"/>
        <v>58492</v>
      </c>
      <c r="P13" s="8">
        <f t="shared" ca="1" si="12"/>
        <v>93587.200000000012</v>
      </c>
    </row>
    <row r="14" spans="1:16" x14ac:dyDescent="0.25">
      <c r="A14" s="8" t="str">
        <f t="shared" ca="1" si="0"/>
        <v>S202404180013</v>
      </c>
      <c r="B14" s="8" t="s">
        <v>239</v>
      </c>
      <c r="C14" s="8" t="str">
        <f t="shared" ca="1" si="1"/>
        <v>TG202404180005</v>
      </c>
      <c r="D14" s="8" t="str">
        <f t="shared" ca="1" si="2"/>
        <v>TL202404180006</v>
      </c>
      <c r="E14" s="9">
        <f t="shared" ca="1" si="13"/>
        <v>39851</v>
      </c>
      <c r="F14" s="8" t="str">
        <f t="shared" ca="1" si="3"/>
        <v>978-603-263-921-7</v>
      </c>
      <c r="G14" s="8">
        <f t="shared" ca="1" si="4"/>
        <v>718</v>
      </c>
      <c r="H14" s="8" t="str">
        <f t="shared" ca="1" si="5"/>
        <v>LSP202404180001</v>
      </c>
      <c r="I14" s="8" t="str">
        <f t="shared" ca="1" si="6"/>
        <v>NCC202404180020</v>
      </c>
      <c r="J14" s="8">
        <f t="shared" ca="1" si="7"/>
        <v>26</v>
      </c>
      <c r="K14" s="8" t="s">
        <v>223</v>
      </c>
      <c r="L14" s="8">
        <f t="shared" ca="1" si="8"/>
        <v>0</v>
      </c>
      <c r="M14" s="8">
        <f t="shared" ca="1" si="9"/>
        <v>14130.150000000001</v>
      </c>
      <c r="N14" s="8">
        <f t="shared" ca="1" si="10"/>
        <v>75</v>
      </c>
      <c r="O14" s="8">
        <f t="shared" ca="1" si="11"/>
        <v>282603</v>
      </c>
      <c r="P14" s="8">
        <f t="shared" ca="1" si="12"/>
        <v>452164.80000000005</v>
      </c>
    </row>
    <row r="15" spans="1:16" x14ac:dyDescent="0.25">
      <c r="A15" s="8" t="str">
        <f t="shared" ca="1" si="0"/>
        <v>S202404180014</v>
      </c>
      <c r="B15" s="8" t="s">
        <v>240</v>
      </c>
      <c r="C15" s="8" t="str">
        <f t="shared" ca="1" si="1"/>
        <v>TG202404180021</v>
      </c>
      <c r="D15" s="8" t="str">
        <f t="shared" ca="1" si="2"/>
        <v>TL202404180010</v>
      </c>
      <c r="E15" s="9">
        <f t="shared" ca="1" si="13"/>
        <v>39257</v>
      </c>
      <c r="F15" s="8" t="str">
        <f t="shared" ca="1" si="3"/>
        <v>978-621-289-991-2</v>
      </c>
      <c r="G15" s="8">
        <f t="shared" ca="1" si="4"/>
        <v>632</v>
      </c>
      <c r="H15" s="8" t="str">
        <f t="shared" ca="1" si="5"/>
        <v>LSP202404180001</v>
      </c>
      <c r="I15" s="8" t="str">
        <f t="shared" ca="1" si="6"/>
        <v>NCC202404180014</v>
      </c>
      <c r="J15" s="8">
        <f t="shared" ca="1" si="7"/>
        <v>34</v>
      </c>
      <c r="K15" s="8" t="s">
        <v>241</v>
      </c>
      <c r="L15" s="8">
        <f t="shared" ca="1" si="8"/>
        <v>1</v>
      </c>
      <c r="M15" s="8">
        <f t="shared" ca="1" si="9"/>
        <v>22108.65</v>
      </c>
      <c r="N15" s="8">
        <f t="shared" ca="1" si="10"/>
        <v>75</v>
      </c>
      <c r="O15" s="8">
        <f t="shared" ca="1" si="11"/>
        <v>442173</v>
      </c>
      <c r="P15" s="8">
        <f t="shared" ca="1" si="12"/>
        <v>707476.8</v>
      </c>
    </row>
    <row r="16" spans="1:16" x14ac:dyDescent="0.25">
      <c r="A16" s="8" t="str">
        <f t="shared" ca="1" si="0"/>
        <v>S202404180015</v>
      </c>
      <c r="B16" s="8" t="s">
        <v>242</v>
      </c>
      <c r="C16" s="8" t="str">
        <f t="shared" ca="1" si="1"/>
        <v>TG202404180008</v>
      </c>
      <c r="D16" s="8" t="str">
        <f t="shared" ca="1" si="2"/>
        <v>TL202404180011</v>
      </c>
      <c r="E16" s="9">
        <f t="shared" ca="1" si="13"/>
        <v>45096</v>
      </c>
      <c r="F16" s="8" t="str">
        <f t="shared" ca="1" si="3"/>
        <v>978-609-733-359-3</v>
      </c>
      <c r="G16" s="8">
        <f t="shared" ca="1" si="4"/>
        <v>836</v>
      </c>
      <c r="H16" s="8" t="str">
        <f t="shared" ca="1" si="5"/>
        <v>LSP202404180001</v>
      </c>
      <c r="I16" s="8" t="str">
        <f t="shared" ca="1" si="6"/>
        <v>NCC202404180007</v>
      </c>
      <c r="J16" s="8">
        <f t="shared" ca="1" si="7"/>
        <v>24</v>
      </c>
      <c r="K16" s="8" t="s">
        <v>221</v>
      </c>
      <c r="L16" s="8">
        <f t="shared" ca="1" si="8"/>
        <v>1</v>
      </c>
      <c r="M16" s="8">
        <f t="shared" ca="1" si="9"/>
        <v>19745.5</v>
      </c>
      <c r="N16" s="8">
        <f t="shared" ca="1" si="10"/>
        <v>20</v>
      </c>
      <c r="O16" s="8">
        <f t="shared" ca="1" si="11"/>
        <v>394910</v>
      </c>
      <c r="P16" s="8">
        <f t="shared" ca="1" si="12"/>
        <v>631856</v>
      </c>
    </row>
    <row r="17" spans="1:16" x14ac:dyDescent="0.25">
      <c r="A17" s="8" t="str">
        <f t="shared" ca="1" si="0"/>
        <v>S202404180016</v>
      </c>
      <c r="B17" s="8" t="s">
        <v>243</v>
      </c>
      <c r="C17" s="8" t="str">
        <f t="shared" ca="1" si="1"/>
        <v>TG202404180021</v>
      </c>
      <c r="D17" s="8" t="str">
        <f t="shared" ca="1" si="2"/>
        <v>TL202404180002</v>
      </c>
      <c r="E17" s="9">
        <f t="shared" ca="1" si="13"/>
        <v>37189</v>
      </c>
      <c r="F17" s="8" t="str">
        <f t="shared" ca="1" si="3"/>
        <v>978-955-874-437-1</v>
      </c>
      <c r="G17" s="8">
        <f t="shared" ca="1" si="4"/>
        <v>383</v>
      </c>
      <c r="H17" s="8" t="str">
        <f t="shared" ca="1" si="5"/>
        <v>LSP202404180001</v>
      </c>
      <c r="I17" s="8" t="str">
        <f t="shared" ca="1" si="6"/>
        <v>NCC202404180007</v>
      </c>
      <c r="J17" s="8">
        <f t="shared" ca="1" si="7"/>
        <v>33</v>
      </c>
      <c r="K17" s="8" t="s">
        <v>221</v>
      </c>
      <c r="L17" s="8">
        <f t="shared" ca="1" si="8"/>
        <v>1</v>
      </c>
      <c r="M17" s="8">
        <f t="shared" ca="1" si="9"/>
        <v>20335.400000000001</v>
      </c>
      <c r="N17" s="8">
        <f t="shared" ca="1" si="10"/>
        <v>15</v>
      </c>
      <c r="O17" s="8">
        <f t="shared" ca="1" si="11"/>
        <v>406708</v>
      </c>
      <c r="P17" s="8">
        <f t="shared" ca="1" si="12"/>
        <v>650732.80000000005</v>
      </c>
    </row>
    <row r="18" spans="1:16" x14ac:dyDescent="0.25">
      <c r="A18" s="8" t="str">
        <f t="shared" ca="1" si="0"/>
        <v>S202404180017</v>
      </c>
      <c r="B18" s="8" t="s">
        <v>244</v>
      </c>
      <c r="C18" s="8" t="str">
        <f t="shared" ca="1" si="1"/>
        <v>TG202404180008</v>
      </c>
      <c r="D18" s="8" t="str">
        <f t="shared" ca="1" si="2"/>
        <v>TL202404180010</v>
      </c>
      <c r="E18" s="9">
        <f t="shared" ca="1" si="13"/>
        <v>37578</v>
      </c>
      <c r="F18" s="8" t="str">
        <f t="shared" ca="1" si="3"/>
        <v>978-624-627-965-5</v>
      </c>
      <c r="G18" s="8">
        <f t="shared" ca="1" si="4"/>
        <v>891</v>
      </c>
      <c r="H18" s="8" t="str">
        <f t="shared" ca="1" si="5"/>
        <v>LSP202404180001</v>
      </c>
      <c r="I18" s="8" t="str">
        <f t="shared" ca="1" si="6"/>
        <v>NCC202404180015</v>
      </c>
      <c r="J18" s="8">
        <f t="shared" ca="1" si="7"/>
        <v>24</v>
      </c>
      <c r="K18" s="8" t="s">
        <v>227</v>
      </c>
      <c r="L18" s="8">
        <f t="shared" ca="1" si="8"/>
        <v>0</v>
      </c>
      <c r="M18" s="8">
        <f t="shared" ca="1" si="9"/>
        <v>11654.900000000001</v>
      </c>
      <c r="N18" s="8">
        <f t="shared" ca="1" si="10"/>
        <v>73</v>
      </c>
      <c r="O18" s="8">
        <f t="shared" ca="1" si="11"/>
        <v>233098</v>
      </c>
      <c r="P18" s="8">
        <f t="shared" ca="1" si="12"/>
        <v>372956.80000000005</v>
      </c>
    </row>
    <row r="19" spans="1:16" x14ac:dyDescent="0.25">
      <c r="A19" s="8" t="str">
        <f t="shared" ca="1" si="0"/>
        <v>S202404180018</v>
      </c>
      <c r="B19" s="8" t="s">
        <v>245</v>
      </c>
      <c r="C19" s="8" t="str">
        <f t="shared" ca="1" si="1"/>
        <v>TG202404180014</v>
      </c>
      <c r="D19" s="8" t="str">
        <f t="shared" ca="1" si="2"/>
        <v>TL202404180003</v>
      </c>
      <c r="E19" s="9">
        <f t="shared" ca="1" si="13"/>
        <v>44754</v>
      </c>
      <c r="F19" s="8" t="str">
        <f t="shared" ca="1" si="3"/>
        <v>978-618-942-803-2</v>
      </c>
      <c r="G19" s="8">
        <f t="shared" ca="1" si="4"/>
        <v>813</v>
      </c>
      <c r="H19" s="8" t="str">
        <f t="shared" ca="1" si="5"/>
        <v>LSP202404180001</v>
      </c>
      <c r="I19" s="8" t="str">
        <f t="shared" ca="1" si="6"/>
        <v>NCC202404180016</v>
      </c>
      <c r="J19" s="8">
        <f t="shared" ca="1" si="7"/>
        <v>22</v>
      </c>
      <c r="K19" s="8" t="s">
        <v>237</v>
      </c>
      <c r="L19" s="8">
        <f t="shared" ca="1" si="8"/>
        <v>1</v>
      </c>
      <c r="M19" s="8">
        <f t="shared" ca="1" si="9"/>
        <v>9641.2000000000007</v>
      </c>
      <c r="N19" s="8">
        <f t="shared" ca="1" si="10"/>
        <v>72</v>
      </c>
      <c r="O19" s="8">
        <f t="shared" ca="1" si="11"/>
        <v>192824</v>
      </c>
      <c r="P19" s="8">
        <f t="shared" ca="1" si="12"/>
        <v>308518.40000000002</v>
      </c>
    </row>
    <row r="20" spans="1:16" x14ac:dyDescent="0.25">
      <c r="A20" s="8" t="str">
        <f t="shared" ca="1" si="0"/>
        <v>S202404180019</v>
      </c>
      <c r="B20" s="8" t="s">
        <v>246</v>
      </c>
      <c r="C20" s="8" t="str">
        <f t="shared" ca="1" si="1"/>
        <v>TG202404180002</v>
      </c>
      <c r="D20" s="8" t="str">
        <f t="shared" ca="1" si="2"/>
        <v>TL202404180008</v>
      </c>
      <c r="E20" s="9">
        <f t="shared" ca="1" si="13"/>
        <v>36615</v>
      </c>
      <c r="F20" s="8" t="str">
        <f t="shared" ca="1" si="3"/>
        <v>978-603-234-417-9</v>
      </c>
      <c r="G20" s="8">
        <f t="shared" ca="1" si="4"/>
        <v>433</v>
      </c>
      <c r="H20" s="8" t="str">
        <f t="shared" ca="1" si="5"/>
        <v>LSP202404180001</v>
      </c>
      <c r="I20" s="8" t="str">
        <f t="shared" ca="1" si="6"/>
        <v>NCC202404180001</v>
      </c>
      <c r="J20" s="8">
        <f t="shared" ca="1" si="7"/>
        <v>27</v>
      </c>
      <c r="K20" s="8" t="s">
        <v>229</v>
      </c>
      <c r="L20" s="8">
        <f t="shared" ca="1" si="8"/>
        <v>1</v>
      </c>
      <c r="M20" s="8">
        <f t="shared" ca="1" si="9"/>
        <v>4964.5</v>
      </c>
      <c r="N20" s="8">
        <f t="shared" ca="1" si="10"/>
        <v>10</v>
      </c>
      <c r="O20" s="8">
        <f t="shared" ca="1" si="11"/>
        <v>99290</v>
      </c>
      <c r="P20" s="8">
        <f t="shared" ca="1" si="12"/>
        <v>158864</v>
      </c>
    </row>
    <row r="21" spans="1:16" x14ac:dyDescent="0.25">
      <c r="A21" s="8" t="str">
        <f t="shared" ca="1" si="0"/>
        <v>S202404180020</v>
      </c>
      <c r="B21" s="8" t="s">
        <v>247</v>
      </c>
      <c r="C21" s="8" t="str">
        <f t="shared" ca="1" si="1"/>
        <v>TG202404180008</v>
      </c>
      <c r="D21" s="8" t="str">
        <f t="shared" ca="1" si="2"/>
        <v>TL202404180001</v>
      </c>
      <c r="E21" s="9">
        <f t="shared" ca="1" si="13"/>
        <v>36893</v>
      </c>
      <c r="F21" s="8" t="str">
        <f t="shared" ca="1" si="3"/>
        <v>978-629-525-860-5</v>
      </c>
      <c r="G21" s="8">
        <f t="shared" ca="1" si="4"/>
        <v>537</v>
      </c>
      <c r="H21" s="8" t="str">
        <f t="shared" ca="1" si="5"/>
        <v>LSP202404180001</v>
      </c>
      <c r="I21" s="8" t="str">
        <f t="shared" ca="1" si="6"/>
        <v>NCC202404180016</v>
      </c>
      <c r="J21" s="8">
        <f t="shared" ca="1" si="7"/>
        <v>23</v>
      </c>
      <c r="K21" s="8" t="s">
        <v>231</v>
      </c>
      <c r="L21" s="8">
        <f t="shared" ca="1" si="8"/>
        <v>1</v>
      </c>
      <c r="M21" s="8">
        <f t="shared" ca="1" si="9"/>
        <v>13345.5</v>
      </c>
      <c r="N21" s="8">
        <f t="shared" ca="1" si="10"/>
        <v>98</v>
      </c>
      <c r="O21" s="8">
        <f t="shared" ca="1" si="11"/>
        <v>266910</v>
      </c>
      <c r="P21" s="8">
        <f t="shared" ca="1" si="12"/>
        <v>427056</v>
      </c>
    </row>
    <row r="22" spans="1:16" x14ac:dyDescent="0.25">
      <c r="A22" s="8" t="str">
        <f t="shared" ca="1" si="0"/>
        <v>S202404180021</v>
      </c>
      <c r="B22" s="8" t="s">
        <v>248</v>
      </c>
      <c r="C22" s="8" t="str">
        <f t="shared" ca="1" si="1"/>
        <v>TG202404180013</v>
      </c>
      <c r="D22" s="8" t="str">
        <f t="shared" ca="1" si="2"/>
        <v>TL202404180004</v>
      </c>
      <c r="E22" s="9">
        <f t="shared" ca="1" si="13"/>
        <v>39072</v>
      </c>
      <c r="F22" s="8" t="str">
        <f t="shared" ca="1" si="3"/>
        <v>978-958-178-731-2</v>
      </c>
      <c r="G22" s="8">
        <f t="shared" ca="1" si="4"/>
        <v>160</v>
      </c>
      <c r="H22" s="8" t="str">
        <f t="shared" ca="1" si="5"/>
        <v>LSP202404180001</v>
      </c>
      <c r="I22" s="8" t="str">
        <f t="shared" ca="1" si="6"/>
        <v>NCC202404180019</v>
      </c>
      <c r="J22" s="8">
        <f t="shared" ca="1" si="7"/>
        <v>22</v>
      </c>
      <c r="K22" s="8" t="s">
        <v>249</v>
      </c>
      <c r="L22" s="8">
        <f t="shared" ca="1" si="8"/>
        <v>1</v>
      </c>
      <c r="M22" s="8">
        <f t="shared" ca="1" si="9"/>
        <v>3197.5</v>
      </c>
      <c r="N22" s="8">
        <f t="shared" ca="1" si="10"/>
        <v>17</v>
      </c>
      <c r="O22" s="8">
        <f t="shared" ca="1" si="11"/>
        <v>63950</v>
      </c>
      <c r="P22" s="8">
        <f t="shared" ca="1" si="12"/>
        <v>102320</v>
      </c>
    </row>
    <row r="23" spans="1:16" x14ac:dyDescent="0.25">
      <c r="A23" s="8" t="str">
        <f t="shared" ca="1" si="0"/>
        <v>S202404180022</v>
      </c>
      <c r="B23" s="8" t="s">
        <v>250</v>
      </c>
      <c r="C23" s="8" t="str">
        <f t="shared" ca="1" si="1"/>
        <v>TG202404180021</v>
      </c>
      <c r="D23" s="8" t="str">
        <f t="shared" ca="1" si="2"/>
        <v>TL202404180024</v>
      </c>
      <c r="E23" s="9">
        <f t="shared" ca="1" si="13"/>
        <v>43561</v>
      </c>
      <c r="F23" s="8" t="str">
        <f t="shared" ca="1" si="3"/>
        <v>978-622-341-108-9</v>
      </c>
      <c r="G23" s="8">
        <f t="shared" ca="1" si="4"/>
        <v>965</v>
      </c>
      <c r="H23" s="8" t="str">
        <f t="shared" ca="1" si="5"/>
        <v>LSP202404180001</v>
      </c>
      <c r="I23" s="8" t="str">
        <f t="shared" ca="1" si="6"/>
        <v>NCC202404180017</v>
      </c>
      <c r="J23" s="8">
        <f t="shared" ca="1" si="7"/>
        <v>21</v>
      </c>
      <c r="K23" s="8" t="s">
        <v>251</v>
      </c>
      <c r="L23" s="8">
        <f t="shared" ca="1" si="8"/>
        <v>0</v>
      </c>
      <c r="M23" s="8">
        <f t="shared" ca="1" si="9"/>
        <v>22025.95</v>
      </c>
      <c r="N23" s="8">
        <f t="shared" ca="1" si="10"/>
        <v>35</v>
      </c>
      <c r="O23" s="8">
        <f t="shared" ca="1" si="11"/>
        <v>440519</v>
      </c>
      <c r="P23" s="8">
        <f t="shared" ca="1" si="12"/>
        <v>704830.39999999991</v>
      </c>
    </row>
    <row r="24" spans="1:16" x14ac:dyDescent="0.25">
      <c r="A24" s="8" t="str">
        <f t="shared" ca="1" si="0"/>
        <v>S202404180023</v>
      </c>
      <c r="B24" s="8" t="s">
        <v>252</v>
      </c>
      <c r="C24" s="8" t="str">
        <f t="shared" ca="1" si="1"/>
        <v>TG202404180011</v>
      </c>
      <c r="D24" s="8" t="str">
        <f t="shared" ca="1" si="2"/>
        <v>TL202404180014</v>
      </c>
      <c r="E24" s="9">
        <f t="shared" ca="1" si="13"/>
        <v>37254</v>
      </c>
      <c r="F24" s="8" t="str">
        <f t="shared" ca="1" si="3"/>
        <v>978-604-620-653-8</v>
      </c>
      <c r="G24" s="8">
        <f t="shared" ca="1" si="4"/>
        <v>214</v>
      </c>
      <c r="H24" s="8" t="str">
        <f t="shared" ca="1" si="5"/>
        <v>LSP202404180001</v>
      </c>
      <c r="I24" s="8" t="str">
        <f t="shared" ca="1" si="6"/>
        <v>NCC202404180023</v>
      </c>
      <c r="J24" s="8">
        <f t="shared" ca="1" si="7"/>
        <v>33</v>
      </c>
      <c r="K24" s="8" t="s">
        <v>227</v>
      </c>
      <c r="L24" s="8">
        <f t="shared" ca="1" si="8"/>
        <v>1</v>
      </c>
      <c r="M24" s="8">
        <f t="shared" ca="1" si="9"/>
        <v>12101.7</v>
      </c>
      <c r="N24" s="8">
        <f t="shared" ca="1" si="10"/>
        <v>16</v>
      </c>
      <c r="O24" s="8">
        <f t="shared" ca="1" si="11"/>
        <v>242034</v>
      </c>
      <c r="P24" s="8">
        <f t="shared" ca="1" si="12"/>
        <v>387254.4</v>
      </c>
    </row>
    <row r="25" spans="1:16" x14ac:dyDescent="0.25">
      <c r="A25" s="8" t="str">
        <f t="shared" ca="1" si="0"/>
        <v>S202404180024</v>
      </c>
      <c r="B25" s="8" t="s">
        <v>253</v>
      </c>
      <c r="C25" s="8" t="str">
        <f t="shared" ca="1" si="1"/>
        <v>TG202404180015</v>
      </c>
      <c r="D25" s="8" t="str">
        <f t="shared" ca="1" si="2"/>
        <v>TL202404180017</v>
      </c>
      <c r="E25" s="9">
        <f t="shared" ca="1" si="13"/>
        <v>37175</v>
      </c>
      <c r="F25" s="8" t="str">
        <f t="shared" ca="1" si="3"/>
        <v>978-608-806-955-4</v>
      </c>
      <c r="G25" s="8">
        <f t="shared" ca="1" si="4"/>
        <v>789</v>
      </c>
      <c r="H25" s="8" t="str">
        <f t="shared" ca="1" si="5"/>
        <v>LSP202404180001</v>
      </c>
      <c r="I25" s="8" t="str">
        <f t="shared" ca="1" si="6"/>
        <v>NCC202404180023</v>
      </c>
      <c r="J25" s="8">
        <f t="shared" ca="1" si="7"/>
        <v>33</v>
      </c>
      <c r="K25" s="8" t="s">
        <v>219</v>
      </c>
      <c r="L25" s="8">
        <f t="shared" ca="1" si="8"/>
        <v>0</v>
      </c>
      <c r="M25" s="8">
        <f t="shared" ca="1" si="9"/>
        <v>20463.150000000001</v>
      </c>
      <c r="N25" s="8">
        <f t="shared" ca="1" si="10"/>
        <v>42</v>
      </c>
      <c r="O25" s="8">
        <f t="shared" ca="1" si="11"/>
        <v>409263</v>
      </c>
      <c r="P25" s="8">
        <f t="shared" ca="1" si="12"/>
        <v>654820.80000000005</v>
      </c>
    </row>
    <row r="26" spans="1:16" x14ac:dyDescent="0.25">
      <c r="A26" s="8" t="str">
        <f t="shared" ca="1" si="0"/>
        <v>S202404180025</v>
      </c>
      <c r="B26" s="8" t="s">
        <v>254</v>
      </c>
      <c r="C26" s="8" t="str">
        <f t="shared" ca="1" si="1"/>
        <v>TG202404180017</v>
      </c>
      <c r="D26" s="8" t="str">
        <f t="shared" ca="1" si="2"/>
        <v>TL202404180007</v>
      </c>
      <c r="E26" s="9">
        <f t="shared" ca="1" si="13"/>
        <v>39511</v>
      </c>
      <c r="F26" s="8" t="str">
        <f t="shared" ca="1" si="3"/>
        <v>978-965-508-983-2</v>
      </c>
      <c r="G26" s="8">
        <f t="shared" ca="1" si="4"/>
        <v>305</v>
      </c>
      <c r="H26" s="8" t="str">
        <f t="shared" ca="1" si="5"/>
        <v>LSP202404180001</v>
      </c>
      <c r="I26" s="8" t="str">
        <f t="shared" ca="1" si="6"/>
        <v>NCC202404180005</v>
      </c>
      <c r="J26" s="8">
        <f t="shared" ca="1" si="7"/>
        <v>33</v>
      </c>
      <c r="K26" s="8" t="s">
        <v>225</v>
      </c>
      <c r="L26" s="8">
        <f t="shared" ca="1" si="8"/>
        <v>1</v>
      </c>
      <c r="M26" s="8">
        <f t="shared" ca="1" si="9"/>
        <v>21443.4</v>
      </c>
      <c r="N26" s="8">
        <f t="shared" ca="1" si="10"/>
        <v>81</v>
      </c>
      <c r="O26" s="8">
        <f t="shared" ca="1" si="11"/>
        <v>428868</v>
      </c>
      <c r="P26" s="8">
        <f t="shared" ca="1" si="12"/>
        <v>686188.8</v>
      </c>
    </row>
    <row r="27" spans="1:16" x14ac:dyDescent="0.25">
      <c r="A27" s="8" t="str">
        <f t="shared" ca="1" si="0"/>
        <v>S202404180026</v>
      </c>
      <c r="B27" s="8" t="s">
        <v>255</v>
      </c>
      <c r="C27" s="8" t="str">
        <f t="shared" ca="1" si="1"/>
        <v>TG202404180025</v>
      </c>
      <c r="D27" s="8" t="str">
        <f t="shared" ca="1" si="2"/>
        <v>TL202404180020</v>
      </c>
      <c r="E27" s="9">
        <f t="shared" ca="1" si="13"/>
        <v>42424</v>
      </c>
      <c r="F27" s="8" t="str">
        <f t="shared" ca="1" si="3"/>
        <v>978-984-620-121-1</v>
      </c>
      <c r="G27" s="8">
        <f t="shared" ca="1" si="4"/>
        <v>125</v>
      </c>
      <c r="H27" s="8" t="str">
        <f t="shared" ca="1" si="5"/>
        <v>LSP202404180001</v>
      </c>
      <c r="I27" s="8" t="str">
        <f t="shared" ca="1" si="6"/>
        <v>NCC202404180013</v>
      </c>
      <c r="J27" s="8">
        <f t="shared" ca="1" si="7"/>
        <v>31</v>
      </c>
      <c r="K27" s="8" t="s">
        <v>221</v>
      </c>
      <c r="L27" s="8">
        <f t="shared" ca="1" si="8"/>
        <v>1</v>
      </c>
      <c r="M27" s="8">
        <f t="shared" ca="1" si="9"/>
        <v>5030.8</v>
      </c>
      <c r="N27" s="8">
        <f t="shared" ca="1" si="10"/>
        <v>87</v>
      </c>
      <c r="O27" s="8">
        <f t="shared" ca="1" si="11"/>
        <v>100616</v>
      </c>
      <c r="P27" s="8">
        <f t="shared" ca="1" si="12"/>
        <v>160985.59999999998</v>
      </c>
    </row>
    <row r="28" spans="1:16" x14ac:dyDescent="0.25">
      <c r="A28" s="8" t="str">
        <f t="shared" ca="1" si="0"/>
        <v>S202404180027</v>
      </c>
      <c r="B28" s="8" t="s">
        <v>256</v>
      </c>
      <c r="C28" s="8" t="str">
        <f t="shared" ca="1" si="1"/>
        <v>TG202404180025</v>
      </c>
      <c r="D28" s="8" t="str">
        <f t="shared" ca="1" si="2"/>
        <v>TL202404180012</v>
      </c>
      <c r="E28" s="9">
        <f t="shared" ca="1" si="13"/>
        <v>39952</v>
      </c>
      <c r="F28" s="8" t="str">
        <f t="shared" ca="1" si="3"/>
        <v>978-619-113-472-1</v>
      </c>
      <c r="G28" s="8">
        <f t="shared" ca="1" si="4"/>
        <v>737</v>
      </c>
      <c r="H28" s="8" t="str">
        <f t="shared" ca="1" si="5"/>
        <v>LSP202404180001</v>
      </c>
      <c r="I28" s="8" t="str">
        <f t="shared" ca="1" si="6"/>
        <v>NCC202404180004</v>
      </c>
      <c r="J28" s="8">
        <f t="shared" ca="1" si="7"/>
        <v>28</v>
      </c>
      <c r="K28" s="8" t="s">
        <v>257</v>
      </c>
      <c r="L28" s="8">
        <f t="shared" ca="1" si="8"/>
        <v>1</v>
      </c>
      <c r="M28" s="8">
        <f t="shared" ca="1" si="9"/>
        <v>2248.15</v>
      </c>
      <c r="N28" s="8">
        <f t="shared" ca="1" si="10"/>
        <v>59</v>
      </c>
      <c r="O28" s="8">
        <f t="shared" ca="1" si="11"/>
        <v>44963</v>
      </c>
      <c r="P28" s="8">
        <f t="shared" ca="1" si="12"/>
        <v>71940.799999999988</v>
      </c>
    </row>
    <row r="29" spans="1:16" x14ac:dyDescent="0.25">
      <c r="A29" s="8" t="str">
        <f t="shared" ca="1" si="0"/>
        <v>S202404180028</v>
      </c>
      <c r="B29" s="8" t="s">
        <v>258</v>
      </c>
      <c r="C29" s="8" t="str">
        <f t="shared" ca="1" si="1"/>
        <v>TG202404180014</v>
      </c>
      <c r="D29" s="8" t="str">
        <f t="shared" ca="1" si="2"/>
        <v>TL202404180007</v>
      </c>
      <c r="E29" s="9">
        <f t="shared" ca="1" si="13"/>
        <v>44489</v>
      </c>
      <c r="F29" s="8" t="str">
        <f t="shared" ca="1" si="3"/>
        <v>978-608-430-315-7</v>
      </c>
      <c r="G29" s="8">
        <f t="shared" ca="1" si="4"/>
        <v>203</v>
      </c>
      <c r="H29" s="8" t="str">
        <f t="shared" ca="1" si="5"/>
        <v>LSP202404180001</v>
      </c>
      <c r="I29" s="8" t="str">
        <f t="shared" ca="1" si="6"/>
        <v>NCC202404180020</v>
      </c>
      <c r="J29" s="8">
        <f t="shared" ca="1" si="7"/>
        <v>25</v>
      </c>
      <c r="K29" s="8" t="s">
        <v>227</v>
      </c>
      <c r="L29" s="8">
        <f t="shared" ca="1" si="8"/>
        <v>1</v>
      </c>
      <c r="M29" s="8">
        <f t="shared" ca="1" si="9"/>
        <v>1622.6000000000001</v>
      </c>
      <c r="N29" s="8">
        <f t="shared" ca="1" si="10"/>
        <v>67</v>
      </c>
      <c r="O29" s="8">
        <f t="shared" ca="1" si="11"/>
        <v>32452</v>
      </c>
      <c r="P29" s="8">
        <f t="shared" ca="1" si="12"/>
        <v>51923.200000000004</v>
      </c>
    </row>
    <row r="30" spans="1:16" x14ac:dyDescent="0.25">
      <c r="A30" s="8" t="str">
        <f t="shared" ca="1" si="0"/>
        <v>S202404180029</v>
      </c>
      <c r="B30" s="8" t="s">
        <v>259</v>
      </c>
      <c r="C30" s="8" t="str">
        <f t="shared" ca="1" si="1"/>
        <v>TG202404180002</v>
      </c>
      <c r="D30" s="8" t="str">
        <f t="shared" ca="1" si="2"/>
        <v>TL202404180003</v>
      </c>
      <c r="E30" s="9">
        <f t="shared" ca="1" si="13"/>
        <v>39641</v>
      </c>
      <c r="F30" s="8" t="str">
        <f t="shared" ca="1" si="3"/>
        <v>978-603-510-135-4</v>
      </c>
      <c r="G30" s="8">
        <f t="shared" ca="1" si="4"/>
        <v>324</v>
      </c>
      <c r="H30" s="8" t="str">
        <f t="shared" ca="1" si="5"/>
        <v>LSP202404180001</v>
      </c>
      <c r="I30" s="8" t="str">
        <f t="shared" ca="1" si="6"/>
        <v>NCC202404180009</v>
      </c>
      <c r="J30" s="8">
        <f t="shared" ca="1" si="7"/>
        <v>34</v>
      </c>
      <c r="K30" s="8" t="s">
        <v>260</v>
      </c>
      <c r="L30" s="8">
        <f t="shared" ca="1" si="8"/>
        <v>1</v>
      </c>
      <c r="M30" s="8">
        <f t="shared" ca="1" si="9"/>
        <v>10014.550000000001</v>
      </c>
      <c r="N30" s="8">
        <f t="shared" ca="1" si="10"/>
        <v>67</v>
      </c>
      <c r="O30" s="8">
        <f t="shared" ca="1" si="11"/>
        <v>200291</v>
      </c>
      <c r="P30" s="8">
        <f t="shared" ca="1" si="12"/>
        <v>320465.59999999998</v>
      </c>
    </row>
    <row r="31" spans="1:16" x14ac:dyDescent="0.25">
      <c r="A31" s="8" t="str">
        <f t="shared" ca="1" si="0"/>
        <v>S202404180030</v>
      </c>
      <c r="B31" s="8" t="s">
        <v>261</v>
      </c>
      <c r="C31" s="8" t="str">
        <f t="shared" ca="1" si="1"/>
        <v>TG202404180013</v>
      </c>
      <c r="D31" s="8" t="str">
        <f t="shared" ca="1" si="2"/>
        <v>TL202404180002</v>
      </c>
      <c r="E31" s="9">
        <f t="shared" ca="1" si="13"/>
        <v>39362</v>
      </c>
      <c r="F31" s="8" t="str">
        <f t="shared" ca="1" si="3"/>
        <v>978-615-651-985-2</v>
      </c>
      <c r="G31" s="8">
        <f t="shared" ca="1" si="4"/>
        <v>967</v>
      </c>
      <c r="H31" s="8" t="str">
        <f t="shared" ca="1" si="5"/>
        <v>LSP202404180001</v>
      </c>
      <c r="I31" s="8" t="str">
        <f t="shared" ca="1" si="6"/>
        <v>NCC202404180005</v>
      </c>
      <c r="J31" s="8">
        <f t="shared" ca="1" si="7"/>
        <v>32</v>
      </c>
      <c r="K31" s="8" t="s">
        <v>227</v>
      </c>
      <c r="L31" s="8">
        <f t="shared" ca="1" si="8"/>
        <v>1</v>
      </c>
      <c r="M31" s="8">
        <f t="shared" ca="1" si="9"/>
        <v>19807</v>
      </c>
      <c r="N31" s="8">
        <f t="shared" ca="1" si="10"/>
        <v>89</v>
      </c>
      <c r="O31" s="8">
        <f t="shared" ca="1" si="11"/>
        <v>396140</v>
      </c>
      <c r="P31" s="8">
        <f t="shared" ca="1" si="12"/>
        <v>633824</v>
      </c>
    </row>
    <row r="32" spans="1:16" x14ac:dyDescent="0.25">
      <c r="A32" s="8" t="str">
        <f t="shared" ca="1" si="0"/>
        <v>S202404180031</v>
      </c>
      <c r="B32" s="8" t="s">
        <v>262</v>
      </c>
      <c r="C32" s="8" t="str">
        <f t="shared" ca="1" si="1"/>
        <v>TG202404180023</v>
      </c>
      <c r="D32" s="8" t="str">
        <f t="shared" ca="1" si="2"/>
        <v>TL202404180016</v>
      </c>
      <c r="E32" s="9">
        <f t="shared" ca="1" si="13"/>
        <v>43999</v>
      </c>
      <c r="F32" s="8" t="str">
        <f t="shared" ca="1" si="3"/>
        <v>978-985-573-793-5</v>
      </c>
      <c r="G32" s="8">
        <f t="shared" ca="1" si="4"/>
        <v>455</v>
      </c>
      <c r="H32" s="8" t="str">
        <f t="shared" ca="1" si="5"/>
        <v>LSP202404180001</v>
      </c>
      <c r="I32" s="8" t="str">
        <f t="shared" ca="1" si="6"/>
        <v>NCC202404180023</v>
      </c>
      <c r="J32" s="8">
        <f t="shared" ca="1" si="7"/>
        <v>32</v>
      </c>
      <c r="K32" s="8" t="s">
        <v>237</v>
      </c>
      <c r="L32" s="8">
        <f t="shared" ca="1" si="8"/>
        <v>1</v>
      </c>
      <c r="M32" s="8">
        <f t="shared" ca="1" si="9"/>
        <v>11190.95</v>
      </c>
      <c r="N32" s="8">
        <f t="shared" ca="1" si="10"/>
        <v>10</v>
      </c>
      <c r="O32" s="8">
        <f t="shared" ca="1" si="11"/>
        <v>223819</v>
      </c>
      <c r="P32" s="8">
        <f t="shared" ca="1" si="12"/>
        <v>358110.4</v>
      </c>
    </row>
    <row r="33" spans="1:16" x14ac:dyDescent="0.25">
      <c r="A33" s="8" t="str">
        <f t="shared" ca="1" si="0"/>
        <v>S202404180032</v>
      </c>
      <c r="B33" s="8" t="s">
        <v>263</v>
      </c>
      <c r="C33" s="8" t="str">
        <f t="shared" ca="1" si="1"/>
        <v>TG202404180025</v>
      </c>
      <c r="D33" s="8" t="str">
        <f t="shared" ca="1" si="2"/>
        <v>TL202404180013</v>
      </c>
      <c r="E33" s="9">
        <f t="shared" ca="1" si="13"/>
        <v>40186</v>
      </c>
      <c r="F33" s="8" t="str">
        <f t="shared" ca="1" si="3"/>
        <v>978-978-911-200-9</v>
      </c>
      <c r="G33" s="8">
        <f t="shared" ca="1" si="4"/>
        <v>476</v>
      </c>
      <c r="H33" s="8" t="str">
        <f t="shared" ca="1" si="5"/>
        <v>LSP202404180001</v>
      </c>
      <c r="I33" s="8" t="str">
        <f t="shared" ca="1" si="6"/>
        <v>NCC202404180006</v>
      </c>
      <c r="J33" s="8">
        <f t="shared" ca="1" si="7"/>
        <v>26</v>
      </c>
      <c r="K33" s="8" t="s">
        <v>225</v>
      </c>
      <c r="L33" s="8">
        <f t="shared" ca="1" si="8"/>
        <v>1</v>
      </c>
      <c r="M33" s="8">
        <f t="shared" ca="1" si="9"/>
        <v>12599.35</v>
      </c>
      <c r="N33" s="8">
        <f t="shared" ca="1" si="10"/>
        <v>72</v>
      </c>
      <c r="O33" s="8">
        <f t="shared" ca="1" si="11"/>
        <v>251987</v>
      </c>
      <c r="P33" s="8">
        <f t="shared" ca="1" si="12"/>
        <v>403179.19999999995</v>
      </c>
    </row>
    <row r="34" spans="1:16" x14ac:dyDescent="0.25">
      <c r="A34" s="8" t="str">
        <f t="shared" ref="A34:A65" ca="1" si="14">"S" &amp; TEXT(TODAY(), "yyyyMMdd") &amp; TEXT(ROW(A33), "0000")</f>
        <v>S202404180033</v>
      </c>
      <c r="B34" s="8" t="s">
        <v>264</v>
      </c>
      <c r="C34" s="8" t="str">
        <f t="shared" ref="C34:C65" ca="1" si="15">"TG" &amp; TEXT(TODAY(), "yyyyMMdd") &amp; TEXT(RANDBETWEEN(1, 29), "0000")</f>
        <v>TG202404180024</v>
      </c>
      <c r="D34" s="8" t="str">
        <f t="shared" ref="D34:D65" ca="1" si="16">"TL" &amp; TEXT(TODAY(), "yyyyMMdd") &amp; TEXT(RANDBETWEEN(1, 24), "0000")</f>
        <v>TL202404180012</v>
      </c>
      <c r="E34" s="9">
        <f t="shared" ca="1" si="13"/>
        <v>44981</v>
      </c>
      <c r="F34" s="8" t="str">
        <f t="shared" ref="F34:F65" ca="1" si="17">"978-" &amp; IF(RANDBETWEEN(0,1)=0,TEXT(RANDBETWEEN(600,631),"000"), TEXT(RANDBETWEEN(950,989),"000")) &amp; "-" &amp; TEXT(RANDBETWEEN(100,999),"000") &amp; "-" &amp; TEXT(RANDBETWEEN(100,999),"000") &amp; "-" &amp; RANDBETWEEN(1,9)</f>
        <v>978-953-431-666-3</v>
      </c>
      <c r="G34" s="8">
        <f t="shared" ref="G34:G65" ca="1" si="18">INT(RAND() * (1000 - 100 + 1) + 100)</f>
        <v>985</v>
      </c>
      <c r="H34" s="8" t="str">
        <f t="shared" ref="H34:H65" ca="1" si="19">"LSP" &amp; TEXT(TODAY(), "YYYYMMDD") &amp; TEXT(1,"0000")</f>
        <v>LSP202404180001</v>
      </c>
      <c r="I34" s="8" t="str">
        <f t="shared" ref="I34:I65" ca="1" si="20">"NCC" &amp; TEXT(TODAY(), "yyyyMMdd") &amp; TEXT(RANDBETWEEN(1, 23), "0000")</f>
        <v>NCC202404180019</v>
      </c>
      <c r="J34" s="8">
        <f t="shared" ref="J34:J65" ca="1" si="21">RANDBETWEEN(20, 35)</f>
        <v>25</v>
      </c>
      <c r="K34" s="8" t="s">
        <v>231</v>
      </c>
      <c r="L34" s="8">
        <f t="shared" ref="L34:L65" ca="1" si="22">IF(RAND() &lt;= 0.89, 1, 0)</f>
        <v>1</v>
      </c>
      <c r="M34" s="8">
        <f t="shared" ref="M34:M65" ca="1" si="23">O34*0.05</f>
        <v>17343.400000000001</v>
      </c>
      <c r="N34" s="8">
        <f t="shared" ref="N34:N65" ca="1" si="24">RANDBETWEEN(10,100)</f>
        <v>77</v>
      </c>
      <c r="O34" s="8">
        <f t="shared" ref="O34:O65" ca="1" si="25">RANDBETWEEN(30000, 450000)</f>
        <v>346868</v>
      </c>
      <c r="P34" s="8">
        <f t="shared" ref="P34:P65" ca="1" si="26">O34+(O34*0.55) +M34</f>
        <v>554988.80000000005</v>
      </c>
    </row>
    <row r="35" spans="1:16" x14ac:dyDescent="0.25">
      <c r="A35" s="8" t="str">
        <f t="shared" ca="1" si="14"/>
        <v>S202404180034</v>
      </c>
      <c r="B35" s="8" t="s">
        <v>265</v>
      </c>
      <c r="C35" s="8" t="str">
        <f t="shared" ca="1" si="15"/>
        <v>TG202404180008</v>
      </c>
      <c r="D35" s="8" t="str">
        <f t="shared" ca="1" si="16"/>
        <v>TL202404180014</v>
      </c>
      <c r="E35" s="9">
        <f t="shared" ref="E35:E66" ca="1" si="27">RANDBETWEEN(DATE(2000, 1,1), TODAY())</f>
        <v>41753</v>
      </c>
      <c r="F35" s="8" t="str">
        <f t="shared" ca="1" si="17"/>
        <v>978-956-489-122-7</v>
      </c>
      <c r="G35" s="8">
        <f t="shared" ca="1" si="18"/>
        <v>961</v>
      </c>
      <c r="H35" s="8" t="str">
        <f t="shared" ca="1" si="19"/>
        <v>LSP202404180001</v>
      </c>
      <c r="I35" s="8" t="str">
        <f t="shared" ca="1" si="20"/>
        <v>NCC202404180010</v>
      </c>
      <c r="J35" s="8">
        <f t="shared" ca="1" si="21"/>
        <v>26</v>
      </c>
      <c r="K35" s="8" t="s">
        <v>229</v>
      </c>
      <c r="L35" s="8">
        <f t="shared" ca="1" si="22"/>
        <v>1</v>
      </c>
      <c r="M35" s="8">
        <f t="shared" ca="1" si="23"/>
        <v>17748.2</v>
      </c>
      <c r="N35" s="8">
        <f t="shared" ca="1" si="24"/>
        <v>92</v>
      </c>
      <c r="O35" s="8">
        <f t="shared" ca="1" si="25"/>
        <v>354964</v>
      </c>
      <c r="P35" s="8">
        <f t="shared" ca="1" si="26"/>
        <v>567942.39999999991</v>
      </c>
    </row>
    <row r="36" spans="1:16" x14ac:dyDescent="0.25">
      <c r="A36" s="8" t="str">
        <f t="shared" ca="1" si="14"/>
        <v>S202404180035</v>
      </c>
      <c r="B36" s="8" t="s">
        <v>266</v>
      </c>
      <c r="C36" s="8" t="str">
        <f t="shared" ca="1" si="15"/>
        <v>TG202404180011</v>
      </c>
      <c r="D36" s="8" t="str">
        <f t="shared" ca="1" si="16"/>
        <v>TL202404180017</v>
      </c>
      <c r="E36" s="9">
        <f t="shared" ca="1" si="27"/>
        <v>40853</v>
      </c>
      <c r="F36" s="8" t="str">
        <f t="shared" ca="1" si="17"/>
        <v>978-620-226-791-7</v>
      </c>
      <c r="G36" s="8">
        <f t="shared" ca="1" si="18"/>
        <v>276</v>
      </c>
      <c r="H36" s="8" t="str">
        <f t="shared" ca="1" si="19"/>
        <v>LSP202404180001</v>
      </c>
      <c r="I36" s="8" t="str">
        <f t="shared" ca="1" si="20"/>
        <v>NCC202404180008</v>
      </c>
      <c r="J36" s="8">
        <f t="shared" ca="1" si="21"/>
        <v>20</v>
      </c>
      <c r="K36" s="8" t="s">
        <v>221</v>
      </c>
      <c r="L36" s="8">
        <f t="shared" ca="1" si="22"/>
        <v>1</v>
      </c>
      <c r="M36" s="8">
        <f t="shared" ca="1" si="23"/>
        <v>13128.5</v>
      </c>
      <c r="N36" s="8">
        <f t="shared" ca="1" si="24"/>
        <v>38</v>
      </c>
      <c r="O36" s="8">
        <f t="shared" ca="1" si="25"/>
        <v>262570</v>
      </c>
      <c r="P36" s="8">
        <f t="shared" ca="1" si="26"/>
        <v>420112</v>
      </c>
    </row>
    <row r="37" spans="1:16" x14ac:dyDescent="0.25">
      <c r="A37" s="8" t="str">
        <f t="shared" ca="1" si="14"/>
        <v>S202404180036</v>
      </c>
      <c r="B37" s="8" t="s">
        <v>267</v>
      </c>
      <c r="C37" s="8" t="str">
        <f t="shared" ca="1" si="15"/>
        <v>TG202404180025</v>
      </c>
      <c r="D37" s="8" t="str">
        <f t="shared" ca="1" si="16"/>
        <v>TL202404180011</v>
      </c>
      <c r="E37" s="9">
        <f t="shared" ca="1" si="27"/>
        <v>40581</v>
      </c>
      <c r="F37" s="8" t="str">
        <f t="shared" ca="1" si="17"/>
        <v>978-958-162-968-5</v>
      </c>
      <c r="G37" s="8">
        <f t="shared" ca="1" si="18"/>
        <v>330</v>
      </c>
      <c r="H37" s="8" t="str">
        <f t="shared" ca="1" si="19"/>
        <v>LSP202404180001</v>
      </c>
      <c r="I37" s="8" t="str">
        <f t="shared" ca="1" si="20"/>
        <v>NCC202404180017</v>
      </c>
      <c r="J37" s="8">
        <f t="shared" ca="1" si="21"/>
        <v>23</v>
      </c>
      <c r="K37" s="8" t="s">
        <v>221</v>
      </c>
      <c r="L37" s="8">
        <f t="shared" ca="1" si="22"/>
        <v>1</v>
      </c>
      <c r="M37" s="8">
        <f t="shared" ca="1" si="23"/>
        <v>10704.25</v>
      </c>
      <c r="N37" s="8">
        <f t="shared" ca="1" si="24"/>
        <v>58</v>
      </c>
      <c r="O37" s="8">
        <f t="shared" ca="1" si="25"/>
        <v>214085</v>
      </c>
      <c r="P37" s="8">
        <f t="shared" ca="1" si="26"/>
        <v>342536</v>
      </c>
    </row>
    <row r="38" spans="1:16" x14ac:dyDescent="0.25">
      <c r="A38" s="8" t="str">
        <f t="shared" ca="1" si="14"/>
        <v>S202404180037</v>
      </c>
      <c r="B38" s="8" t="s">
        <v>268</v>
      </c>
      <c r="C38" s="8" t="str">
        <f t="shared" ca="1" si="15"/>
        <v>TG202404180016</v>
      </c>
      <c r="D38" s="8" t="str">
        <f t="shared" ca="1" si="16"/>
        <v>TL202404180018</v>
      </c>
      <c r="E38" s="9">
        <f t="shared" ca="1" si="27"/>
        <v>41028</v>
      </c>
      <c r="F38" s="8" t="str">
        <f t="shared" ca="1" si="17"/>
        <v>978-961-994-242-7</v>
      </c>
      <c r="G38" s="8">
        <f t="shared" ca="1" si="18"/>
        <v>632</v>
      </c>
      <c r="H38" s="8" t="str">
        <f t="shared" ca="1" si="19"/>
        <v>LSP202404180001</v>
      </c>
      <c r="I38" s="8" t="str">
        <f t="shared" ca="1" si="20"/>
        <v>NCC202404180022</v>
      </c>
      <c r="J38" s="8">
        <f t="shared" ca="1" si="21"/>
        <v>25</v>
      </c>
      <c r="K38" s="8" t="s">
        <v>237</v>
      </c>
      <c r="L38" s="8">
        <f t="shared" ca="1" si="22"/>
        <v>1</v>
      </c>
      <c r="M38" s="8">
        <f t="shared" ca="1" si="23"/>
        <v>7775.4500000000007</v>
      </c>
      <c r="N38" s="8">
        <f t="shared" ca="1" si="24"/>
        <v>38</v>
      </c>
      <c r="O38" s="8">
        <f t="shared" ca="1" si="25"/>
        <v>155509</v>
      </c>
      <c r="P38" s="8">
        <f t="shared" ca="1" si="26"/>
        <v>248814.40000000002</v>
      </c>
    </row>
    <row r="39" spans="1:16" x14ac:dyDescent="0.25">
      <c r="A39" s="8" t="str">
        <f t="shared" ca="1" si="14"/>
        <v>S202404180038</v>
      </c>
      <c r="B39" s="8" t="s">
        <v>269</v>
      </c>
      <c r="C39" s="8" t="str">
        <f t="shared" ca="1" si="15"/>
        <v>TG202404180005</v>
      </c>
      <c r="D39" s="8" t="str">
        <f t="shared" ca="1" si="16"/>
        <v>TL202404180005</v>
      </c>
      <c r="E39" s="9">
        <f t="shared" ca="1" si="27"/>
        <v>41587</v>
      </c>
      <c r="F39" s="8" t="str">
        <f t="shared" ca="1" si="17"/>
        <v>978-625-947-778-6</v>
      </c>
      <c r="G39" s="8">
        <f t="shared" ca="1" si="18"/>
        <v>736</v>
      </c>
      <c r="H39" s="8" t="str">
        <f t="shared" ca="1" si="19"/>
        <v>LSP202404180001</v>
      </c>
      <c r="I39" s="8" t="str">
        <f t="shared" ca="1" si="20"/>
        <v>NCC202404180005</v>
      </c>
      <c r="J39" s="8">
        <f t="shared" ca="1" si="21"/>
        <v>33</v>
      </c>
      <c r="K39" s="8" t="s">
        <v>227</v>
      </c>
      <c r="L39" s="8">
        <f t="shared" ca="1" si="22"/>
        <v>1</v>
      </c>
      <c r="M39" s="8">
        <f t="shared" ca="1" si="23"/>
        <v>3697.5</v>
      </c>
      <c r="N39" s="8">
        <f t="shared" ca="1" si="24"/>
        <v>47</v>
      </c>
      <c r="O39" s="8">
        <f t="shared" ca="1" si="25"/>
        <v>73950</v>
      </c>
      <c r="P39" s="8">
        <f t="shared" ca="1" si="26"/>
        <v>118320</v>
      </c>
    </row>
    <row r="40" spans="1:16" x14ac:dyDescent="0.25">
      <c r="A40" s="8" t="str">
        <f t="shared" ca="1" si="14"/>
        <v>S202404180039</v>
      </c>
      <c r="B40" s="8" t="s">
        <v>270</v>
      </c>
      <c r="C40" s="8" t="str">
        <f t="shared" ca="1" si="15"/>
        <v>TG202404180025</v>
      </c>
      <c r="D40" s="8" t="str">
        <f t="shared" ca="1" si="16"/>
        <v>TL202404180002</v>
      </c>
      <c r="E40" s="9">
        <f t="shared" ca="1" si="27"/>
        <v>44208</v>
      </c>
      <c r="F40" s="8" t="str">
        <f t="shared" ca="1" si="17"/>
        <v>978-969-424-932-5</v>
      </c>
      <c r="G40" s="8">
        <f t="shared" ca="1" si="18"/>
        <v>662</v>
      </c>
      <c r="H40" s="8" t="str">
        <f t="shared" ca="1" si="19"/>
        <v>LSP202404180001</v>
      </c>
      <c r="I40" s="8" t="str">
        <f t="shared" ca="1" si="20"/>
        <v>NCC202404180012</v>
      </c>
      <c r="J40" s="8">
        <f t="shared" ca="1" si="21"/>
        <v>22</v>
      </c>
      <c r="K40" s="8" t="s">
        <v>231</v>
      </c>
      <c r="L40" s="8">
        <f t="shared" ca="1" si="22"/>
        <v>1</v>
      </c>
      <c r="M40" s="8">
        <f t="shared" ca="1" si="23"/>
        <v>8300.25</v>
      </c>
      <c r="N40" s="8">
        <f t="shared" ca="1" si="24"/>
        <v>45</v>
      </c>
      <c r="O40" s="8">
        <f t="shared" ca="1" si="25"/>
        <v>166005</v>
      </c>
      <c r="P40" s="8">
        <f t="shared" ca="1" si="26"/>
        <v>265608</v>
      </c>
    </row>
    <row r="41" spans="1:16" x14ac:dyDescent="0.25">
      <c r="A41" s="8" t="str">
        <f t="shared" ca="1" si="14"/>
        <v>S202404180040</v>
      </c>
      <c r="B41" s="8" t="s">
        <v>271</v>
      </c>
      <c r="C41" s="8" t="str">
        <f t="shared" ca="1" si="15"/>
        <v>TG202404180002</v>
      </c>
      <c r="D41" s="8" t="str">
        <f t="shared" ca="1" si="16"/>
        <v>TL202404180020</v>
      </c>
      <c r="E41" s="9">
        <f t="shared" ca="1" si="27"/>
        <v>42440</v>
      </c>
      <c r="F41" s="8" t="str">
        <f t="shared" ca="1" si="17"/>
        <v>978-974-239-487-5</v>
      </c>
      <c r="G41" s="8">
        <f t="shared" ca="1" si="18"/>
        <v>776</v>
      </c>
      <c r="H41" s="8" t="str">
        <f t="shared" ca="1" si="19"/>
        <v>LSP202404180001</v>
      </c>
      <c r="I41" s="8" t="str">
        <f t="shared" ca="1" si="20"/>
        <v>NCC202404180022</v>
      </c>
      <c r="J41" s="8">
        <f t="shared" ca="1" si="21"/>
        <v>32</v>
      </c>
      <c r="K41" s="8" t="s">
        <v>225</v>
      </c>
      <c r="L41" s="8">
        <f t="shared" ca="1" si="22"/>
        <v>1</v>
      </c>
      <c r="M41" s="8">
        <f t="shared" ca="1" si="23"/>
        <v>9168.35</v>
      </c>
      <c r="N41" s="8">
        <f t="shared" ca="1" si="24"/>
        <v>91</v>
      </c>
      <c r="O41" s="8">
        <f t="shared" ca="1" si="25"/>
        <v>183367</v>
      </c>
      <c r="P41" s="8">
        <f t="shared" ca="1" si="26"/>
        <v>293387.19999999995</v>
      </c>
    </row>
    <row r="42" spans="1:16" x14ac:dyDescent="0.25">
      <c r="A42" s="8" t="str">
        <f t="shared" ca="1" si="14"/>
        <v>S202404180041</v>
      </c>
      <c r="B42" s="8" t="s">
        <v>272</v>
      </c>
      <c r="C42" s="8" t="str">
        <f t="shared" ca="1" si="15"/>
        <v>TG202404180005</v>
      </c>
      <c r="D42" s="8" t="str">
        <f t="shared" ca="1" si="16"/>
        <v>TL202404180013</v>
      </c>
      <c r="E42" s="9">
        <f t="shared" ca="1" si="27"/>
        <v>36937</v>
      </c>
      <c r="F42" s="8" t="str">
        <f t="shared" ca="1" si="17"/>
        <v>978-953-725-904-9</v>
      </c>
      <c r="G42" s="8">
        <f t="shared" ca="1" si="18"/>
        <v>324</v>
      </c>
      <c r="H42" s="8" t="str">
        <f t="shared" ca="1" si="19"/>
        <v>LSP202404180001</v>
      </c>
      <c r="I42" s="8" t="str">
        <f t="shared" ca="1" si="20"/>
        <v>NCC202404180018</v>
      </c>
      <c r="J42" s="8">
        <f t="shared" ca="1" si="21"/>
        <v>27</v>
      </c>
      <c r="K42" s="8" t="s">
        <v>227</v>
      </c>
      <c r="L42" s="8">
        <f t="shared" ca="1" si="22"/>
        <v>1</v>
      </c>
      <c r="M42" s="8">
        <f t="shared" ca="1" si="23"/>
        <v>8763.75</v>
      </c>
      <c r="N42" s="8">
        <f t="shared" ca="1" si="24"/>
        <v>69</v>
      </c>
      <c r="O42" s="8">
        <f t="shared" ca="1" si="25"/>
        <v>175275</v>
      </c>
      <c r="P42" s="8">
        <f t="shared" ca="1" si="26"/>
        <v>280440</v>
      </c>
    </row>
    <row r="43" spans="1:16" x14ac:dyDescent="0.25">
      <c r="A43" s="8" t="str">
        <f t="shared" ca="1" si="14"/>
        <v>S202404180042</v>
      </c>
      <c r="B43" s="8" t="s">
        <v>273</v>
      </c>
      <c r="C43" s="8" t="str">
        <f t="shared" ca="1" si="15"/>
        <v>TG202404180013</v>
      </c>
      <c r="D43" s="8" t="str">
        <f t="shared" ca="1" si="16"/>
        <v>TL202404180021</v>
      </c>
      <c r="E43" s="9">
        <f t="shared" ca="1" si="27"/>
        <v>42974</v>
      </c>
      <c r="F43" s="8" t="str">
        <f t="shared" ca="1" si="17"/>
        <v>978-614-680-268-3</v>
      </c>
      <c r="G43" s="8">
        <f t="shared" ca="1" si="18"/>
        <v>386</v>
      </c>
      <c r="H43" s="8" t="str">
        <f t="shared" ca="1" si="19"/>
        <v>LSP202404180001</v>
      </c>
      <c r="I43" s="8" t="str">
        <f t="shared" ca="1" si="20"/>
        <v>NCC202404180011</v>
      </c>
      <c r="J43" s="8">
        <f t="shared" ca="1" si="21"/>
        <v>32</v>
      </c>
      <c r="K43" s="8" t="s">
        <v>231</v>
      </c>
      <c r="L43" s="8">
        <f t="shared" ca="1" si="22"/>
        <v>1</v>
      </c>
      <c r="M43" s="8">
        <f t="shared" ca="1" si="23"/>
        <v>3942.1000000000004</v>
      </c>
      <c r="N43" s="8">
        <f t="shared" ca="1" si="24"/>
        <v>52</v>
      </c>
      <c r="O43" s="8">
        <f t="shared" ca="1" si="25"/>
        <v>78842</v>
      </c>
      <c r="P43" s="8">
        <f t="shared" ca="1" si="26"/>
        <v>126147.20000000001</v>
      </c>
    </row>
    <row r="44" spans="1:16" x14ac:dyDescent="0.25">
      <c r="A44" s="8" t="str">
        <f t="shared" ca="1" si="14"/>
        <v>S202404180043</v>
      </c>
      <c r="B44" s="8" t="s">
        <v>274</v>
      </c>
      <c r="C44" s="8" t="str">
        <f t="shared" ca="1" si="15"/>
        <v>TG202404180008</v>
      </c>
      <c r="D44" s="8" t="str">
        <f t="shared" ca="1" si="16"/>
        <v>TL202404180011</v>
      </c>
      <c r="E44" s="9">
        <f t="shared" ca="1" si="27"/>
        <v>40453</v>
      </c>
      <c r="F44" s="8" t="str">
        <f t="shared" ca="1" si="17"/>
        <v>978-955-691-778-7</v>
      </c>
      <c r="G44" s="8">
        <f t="shared" ca="1" si="18"/>
        <v>529</v>
      </c>
      <c r="H44" s="8" t="str">
        <f t="shared" ca="1" si="19"/>
        <v>LSP202404180001</v>
      </c>
      <c r="I44" s="8" t="str">
        <f t="shared" ca="1" si="20"/>
        <v>NCC202404180001</v>
      </c>
      <c r="J44" s="8">
        <f t="shared" ca="1" si="21"/>
        <v>29</v>
      </c>
      <c r="K44" s="8" t="s">
        <v>249</v>
      </c>
      <c r="L44" s="8">
        <f t="shared" ca="1" si="22"/>
        <v>1</v>
      </c>
      <c r="M44" s="8">
        <f t="shared" ca="1" si="23"/>
        <v>16654.850000000002</v>
      </c>
      <c r="N44" s="8">
        <f t="shared" ca="1" si="24"/>
        <v>83</v>
      </c>
      <c r="O44" s="8">
        <f t="shared" ca="1" si="25"/>
        <v>333097</v>
      </c>
      <c r="P44" s="8">
        <f t="shared" ca="1" si="26"/>
        <v>532955.19999999995</v>
      </c>
    </row>
    <row r="45" spans="1:16" x14ac:dyDescent="0.25">
      <c r="A45" s="8" t="str">
        <f t="shared" ca="1" si="14"/>
        <v>S202404180044</v>
      </c>
      <c r="B45" s="8" t="s">
        <v>275</v>
      </c>
      <c r="C45" s="8" t="str">
        <f t="shared" ca="1" si="15"/>
        <v>TG202404180025</v>
      </c>
      <c r="D45" s="8" t="str">
        <f t="shared" ca="1" si="16"/>
        <v>TL202404180006</v>
      </c>
      <c r="E45" s="9">
        <f t="shared" ca="1" si="27"/>
        <v>45112</v>
      </c>
      <c r="F45" s="8" t="str">
        <f t="shared" ca="1" si="17"/>
        <v>978-965-389-929-2</v>
      </c>
      <c r="G45" s="8">
        <f t="shared" ca="1" si="18"/>
        <v>488</v>
      </c>
      <c r="H45" s="8" t="str">
        <f t="shared" ca="1" si="19"/>
        <v>LSP202404180001</v>
      </c>
      <c r="I45" s="8" t="str">
        <f t="shared" ca="1" si="20"/>
        <v>NCC202404180001</v>
      </c>
      <c r="J45" s="8">
        <f t="shared" ca="1" si="21"/>
        <v>23</v>
      </c>
      <c r="K45" s="8" t="s">
        <v>227</v>
      </c>
      <c r="L45" s="8">
        <f t="shared" ca="1" si="22"/>
        <v>1</v>
      </c>
      <c r="M45" s="8">
        <f t="shared" ca="1" si="23"/>
        <v>16477</v>
      </c>
      <c r="N45" s="8">
        <f t="shared" ca="1" si="24"/>
        <v>21</v>
      </c>
      <c r="O45" s="8">
        <f t="shared" ca="1" si="25"/>
        <v>329540</v>
      </c>
      <c r="P45" s="8">
        <f t="shared" ca="1" si="26"/>
        <v>527264</v>
      </c>
    </row>
    <row r="46" spans="1:16" x14ac:dyDescent="0.25">
      <c r="A46" s="8" t="str">
        <f t="shared" ca="1" si="14"/>
        <v>S202404180045</v>
      </c>
      <c r="B46" s="8" t="s">
        <v>276</v>
      </c>
      <c r="C46" s="8" t="str">
        <f t="shared" ca="1" si="15"/>
        <v>TG202404180023</v>
      </c>
      <c r="D46" s="8" t="str">
        <f t="shared" ca="1" si="16"/>
        <v>TL202404180008</v>
      </c>
      <c r="E46" s="9">
        <f t="shared" ca="1" si="27"/>
        <v>42040</v>
      </c>
      <c r="F46" s="8" t="str">
        <f t="shared" ca="1" si="17"/>
        <v>978-616-395-173-5</v>
      </c>
      <c r="G46" s="8">
        <f t="shared" ca="1" si="18"/>
        <v>820</v>
      </c>
      <c r="H46" s="8" t="str">
        <f t="shared" ca="1" si="19"/>
        <v>LSP202404180001</v>
      </c>
      <c r="I46" s="8" t="str">
        <f t="shared" ca="1" si="20"/>
        <v>NCC202404180023</v>
      </c>
      <c r="J46" s="8">
        <f t="shared" ca="1" si="21"/>
        <v>20</v>
      </c>
      <c r="K46" s="8" t="s">
        <v>260</v>
      </c>
      <c r="L46" s="8">
        <f t="shared" ca="1" si="22"/>
        <v>1</v>
      </c>
      <c r="M46" s="8">
        <f t="shared" ca="1" si="23"/>
        <v>14821.75</v>
      </c>
      <c r="N46" s="8">
        <f t="shared" ca="1" si="24"/>
        <v>73</v>
      </c>
      <c r="O46" s="8">
        <f t="shared" ca="1" si="25"/>
        <v>296435</v>
      </c>
      <c r="P46" s="8">
        <f t="shared" ca="1" si="26"/>
        <v>474296</v>
      </c>
    </row>
    <row r="47" spans="1:16" x14ac:dyDescent="0.25">
      <c r="A47" s="8" t="str">
        <f t="shared" ca="1" si="14"/>
        <v>S202404180046</v>
      </c>
      <c r="B47" s="8" t="s">
        <v>277</v>
      </c>
      <c r="C47" s="8" t="str">
        <f t="shared" ca="1" si="15"/>
        <v>TG202404180006</v>
      </c>
      <c r="D47" s="8" t="str">
        <f t="shared" ca="1" si="16"/>
        <v>TL202404180020</v>
      </c>
      <c r="E47" s="9">
        <f t="shared" ca="1" si="27"/>
        <v>38576</v>
      </c>
      <c r="F47" s="8" t="str">
        <f t="shared" ca="1" si="17"/>
        <v>978-981-730-712-7</v>
      </c>
      <c r="G47" s="8">
        <f t="shared" ca="1" si="18"/>
        <v>381</v>
      </c>
      <c r="H47" s="8" t="str">
        <f t="shared" ca="1" si="19"/>
        <v>LSP202404180001</v>
      </c>
      <c r="I47" s="8" t="str">
        <f t="shared" ca="1" si="20"/>
        <v>NCC202404180001</v>
      </c>
      <c r="J47" s="8">
        <f t="shared" ca="1" si="21"/>
        <v>23</v>
      </c>
      <c r="K47" s="8" t="s">
        <v>219</v>
      </c>
      <c r="L47" s="8">
        <f t="shared" ca="1" si="22"/>
        <v>1</v>
      </c>
      <c r="M47" s="8">
        <f t="shared" ca="1" si="23"/>
        <v>14442.550000000001</v>
      </c>
      <c r="N47" s="8">
        <f t="shared" ca="1" si="24"/>
        <v>51</v>
      </c>
      <c r="O47" s="8">
        <f t="shared" ca="1" si="25"/>
        <v>288851</v>
      </c>
      <c r="P47" s="8">
        <f t="shared" ca="1" si="26"/>
        <v>462161.60000000003</v>
      </c>
    </row>
    <row r="48" spans="1:16" x14ac:dyDescent="0.25">
      <c r="A48" s="8" t="str">
        <f t="shared" ca="1" si="14"/>
        <v>S202404180047</v>
      </c>
      <c r="B48" s="8" t="s">
        <v>278</v>
      </c>
      <c r="C48" s="8" t="str">
        <f t="shared" ca="1" si="15"/>
        <v>TG202404180021</v>
      </c>
      <c r="D48" s="8" t="str">
        <f t="shared" ca="1" si="16"/>
        <v>TL202404180018</v>
      </c>
      <c r="E48" s="9">
        <f t="shared" ca="1" si="27"/>
        <v>38072</v>
      </c>
      <c r="F48" s="8" t="str">
        <f t="shared" ca="1" si="17"/>
        <v>978-962-945-292-4</v>
      </c>
      <c r="G48" s="8">
        <f t="shared" ca="1" si="18"/>
        <v>819</v>
      </c>
      <c r="H48" s="8" t="str">
        <f t="shared" ca="1" si="19"/>
        <v>LSP202404180001</v>
      </c>
      <c r="I48" s="8" t="str">
        <f t="shared" ca="1" si="20"/>
        <v>NCC202404180016</v>
      </c>
      <c r="J48" s="8">
        <f t="shared" ca="1" si="21"/>
        <v>26</v>
      </c>
      <c r="K48" s="8" t="s">
        <v>231</v>
      </c>
      <c r="L48" s="8">
        <f t="shared" ca="1" si="22"/>
        <v>1</v>
      </c>
      <c r="M48" s="8">
        <f t="shared" ca="1" si="23"/>
        <v>2030.2</v>
      </c>
      <c r="N48" s="8">
        <f t="shared" ca="1" si="24"/>
        <v>31</v>
      </c>
      <c r="O48" s="8">
        <f t="shared" ca="1" si="25"/>
        <v>40604</v>
      </c>
      <c r="P48" s="8">
        <f t="shared" ca="1" si="26"/>
        <v>64966.399999999994</v>
      </c>
    </row>
    <row r="49" spans="1:16" x14ac:dyDescent="0.25">
      <c r="A49" s="8" t="str">
        <f t="shared" ca="1" si="14"/>
        <v>S202404180048</v>
      </c>
      <c r="B49" s="8" t="s">
        <v>279</v>
      </c>
      <c r="C49" s="8" t="str">
        <f t="shared" ca="1" si="15"/>
        <v>TG202404180014</v>
      </c>
      <c r="D49" s="8" t="str">
        <f t="shared" ca="1" si="16"/>
        <v>TL202404180016</v>
      </c>
      <c r="E49" s="9">
        <f t="shared" ca="1" si="27"/>
        <v>37525</v>
      </c>
      <c r="F49" s="8" t="str">
        <f t="shared" ca="1" si="17"/>
        <v>978-630-678-926-5</v>
      </c>
      <c r="G49" s="8">
        <f t="shared" ca="1" si="18"/>
        <v>131</v>
      </c>
      <c r="H49" s="8" t="str">
        <f t="shared" ca="1" si="19"/>
        <v>LSP202404180001</v>
      </c>
      <c r="I49" s="8" t="str">
        <f t="shared" ca="1" si="20"/>
        <v>NCC202404180003</v>
      </c>
      <c r="J49" s="8">
        <f t="shared" ca="1" si="21"/>
        <v>23</v>
      </c>
      <c r="K49" s="8" t="s">
        <v>227</v>
      </c>
      <c r="L49" s="8">
        <f t="shared" ca="1" si="22"/>
        <v>1</v>
      </c>
      <c r="M49" s="8">
        <f t="shared" ca="1" si="23"/>
        <v>20593.050000000003</v>
      </c>
      <c r="N49" s="8">
        <f t="shared" ca="1" si="24"/>
        <v>20</v>
      </c>
      <c r="O49" s="8">
        <f t="shared" ca="1" si="25"/>
        <v>411861</v>
      </c>
      <c r="P49" s="8">
        <f t="shared" ca="1" si="26"/>
        <v>658977.60000000009</v>
      </c>
    </row>
    <row r="50" spans="1:16" x14ac:dyDescent="0.25">
      <c r="A50" s="8" t="str">
        <f t="shared" ca="1" si="14"/>
        <v>S202404180049</v>
      </c>
      <c r="B50" s="8" t="s">
        <v>280</v>
      </c>
      <c r="C50" s="8" t="str">
        <f t="shared" ca="1" si="15"/>
        <v>TG202404180013</v>
      </c>
      <c r="D50" s="8" t="str">
        <f t="shared" ca="1" si="16"/>
        <v>TL202404180013</v>
      </c>
      <c r="E50" s="9">
        <f t="shared" ca="1" si="27"/>
        <v>44984</v>
      </c>
      <c r="F50" s="8" t="str">
        <f t="shared" ca="1" si="17"/>
        <v>978-623-295-366-1</v>
      </c>
      <c r="G50" s="8">
        <f t="shared" ca="1" si="18"/>
        <v>770</v>
      </c>
      <c r="H50" s="8" t="str">
        <f t="shared" ca="1" si="19"/>
        <v>LSP202404180001</v>
      </c>
      <c r="I50" s="8" t="str">
        <f t="shared" ca="1" si="20"/>
        <v>NCC202404180008</v>
      </c>
      <c r="J50" s="8">
        <f t="shared" ca="1" si="21"/>
        <v>20</v>
      </c>
      <c r="K50" s="8" t="s">
        <v>227</v>
      </c>
      <c r="L50" s="8">
        <f t="shared" ca="1" si="22"/>
        <v>1</v>
      </c>
      <c r="M50" s="8">
        <f t="shared" ca="1" si="23"/>
        <v>7064.35</v>
      </c>
      <c r="N50" s="8">
        <f t="shared" ca="1" si="24"/>
        <v>53</v>
      </c>
      <c r="O50" s="8">
        <f t="shared" ca="1" si="25"/>
        <v>141287</v>
      </c>
      <c r="P50" s="8">
        <f t="shared" ca="1" si="26"/>
        <v>226059.2</v>
      </c>
    </row>
    <row r="51" spans="1:16" x14ac:dyDescent="0.25">
      <c r="A51" s="8" t="str">
        <f t="shared" ca="1" si="14"/>
        <v>S202404180050</v>
      </c>
      <c r="B51" s="8" t="s">
        <v>281</v>
      </c>
      <c r="C51" s="8" t="str">
        <f t="shared" ca="1" si="15"/>
        <v>TG202404180015</v>
      </c>
      <c r="D51" s="8" t="str">
        <f t="shared" ca="1" si="16"/>
        <v>TL202404180018</v>
      </c>
      <c r="E51" s="9">
        <f t="shared" ca="1" si="27"/>
        <v>39045</v>
      </c>
      <c r="F51" s="8" t="str">
        <f t="shared" ca="1" si="17"/>
        <v>978-616-829-250-3</v>
      </c>
      <c r="G51" s="8">
        <f t="shared" ca="1" si="18"/>
        <v>487</v>
      </c>
      <c r="H51" s="8" t="str">
        <f t="shared" ca="1" si="19"/>
        <v>LSP202404180001</v>
      </c>
      <c r="I51" s="8" t="str">
        <f t="shared" ca="1" si="20"/>
        <v>NCC202404180004</v>
      </c>
      <c r="J51" s="8">
        <f t="shared" ca="1" si="21"/>
        <v>35</v>
      </c>
      <c r="K51" s="8" t="s">
        <v>221</v>
      </c>
      <c r="L51" s="8">
        <f t="shared" ca="1" si="22"/>
        <v>1</v>
      </c>
      <c r="M51" s="8">
        <f t="shared" ca="1" si="23"/>
        <v>2967.4</v>
      </c>
      <c r="N51" s="8">
        <f t="shared" ca="1" si="24"/>
        <v>51</v>
      </c>
      <c r="O51" s="8">
        <f t="shared" ca="1" si="25"/>
        <v>59348</v>
      </c>
      <c r="P51" s="8">
        <f t="shared" ca="1" si="26"/>
        <v>94956.799999999988</v>
      </c>
    </row>
    <row r="52" spans="1:16" x14ac:dyDescent="0.25">
      <c r="A52" s="8" t="str">
        <f t="shared" ca="1" si="14"/>
        <v>S202404180051</v>
      </c>
      <c r="B52" s="8" t="s">
        <v>282</v>
      </c>
      <c r="C52" s="8" t="str">
        <f t="shared" ca="1" si="15"/>
        <v>TG202404180023</v>
      </c>
      <c r="D52" s="8" t="str">
        <f t="shared" ca="1" si="16"/>
        <v>TL202404180009</v>
      </c>
      <c r="E52" s="9">
        <f t="shared" ca="1" si="27"/>
        <v>36741</v>
      </c>
      <c r="F52" s="8" t="str">
        <f t="shared" ca="1" si="17"/>
        <v>978-988-453-177-6</v>
      </c>
      <c r="G52" s="8">
        <f t="shared" ca="1" si="18"/>
        <v>947</v>
      </c>
      <c r="H52" s="8" t="str">
        <f t="shared" ca="1" si="19"/>
        <v>LSP202404180001</v>
      </c>
      <c r="I52" s="8" t="str">
        <f t="shared" ca="1" si="20"/>
        <v>NCC202404180022</v>
      </c>
      <c r="J52" s="8">
        <f t="shared" ca="1" si="21"/>
        <v>32</v>
      </c>
      <c r="K52" s="8" t="s">
        <v>237</v>
      </c>
      <c r="L52" s="8">
        <f t="shared" ca="1" si="22"/>
        <v>1</v>
      </c>
      <c r="M52" s="8">
        <f t="shared" ca="1" si="23"/>
        <v>6910.8</v>
      </c>
      <c r="N52" s="8">
        <f t="shared" ca="1" si="24"/>
        <v>95</v>
      </c>
      <c r="O52" s="8">
        <f t="shared" ca="1" si="25"/>
        <v>138216</v>
      </c>
      <c r="P52" s="8">
        <f t="shared" ca="1" si="26"/>
        <v>221145.59999999998</v>
      </c>
    </row>
    <row r="53" spans="1:16" x14ac:dyDescent="0.25">
      <c r="A53" s="8" t="str">
        <f t="shared" ca="1" si="14"/>
        <v>S202404180052</v>
      </c>
      <c r="B53" s="8" t="s">
        <v>283</v>
      </c>
      <c r="C53" s="8" t="str">
        <f t="shared" ca="1" si="15"/>
        <v>TG202404180007</v>
      </c>
      <c r="D53" s="8" t="str">
        <f t="shared" ca="1" si="16"/>
        <v>TL202404180022</v>
      </c>
      <c r="E53" s="9">
        <f t="shared" ca="1" si="27"/>
        <v>44108</v>
      </c>
      <c r="F53" s="8" t="str">
        <f t="shared" ca="1" si="17"/>
        <v>978-610-787-954-3</v>
      </c>
      <c r="G53" s="8">
        <f t="shared" ca="1" si="18"/>
        <v>904</v>
      </c>
      <c r="H53" s="8" t="str">
        <f t="shared" ca="1" si="19"/>
        <v>LSP202404180001</v>
      </c>
      <c r="I53" s="8" t="str">
        <f t="shared" ca="1" si="20"/>
        <v>NCC202404180006</v>
      </c>
      <c r="J53" s="8">
        <f t="shared" ca="1" si="21"/>
        <v>28</v>
      </c>
      <c r="K53" s="8" t="s">
        <v>227</v>
      </c>
      <c r="L53" s="8">
        <f t="shared" ca="1" si="22"/>
        <v>1</v>
      </c>
      <c r="M53" s="8">
        <f t="shared" ca="1" si="23"/>
        <v>9431.35</v>
      </c>
      <c r="N53" s="8">
        <f t="shared" ca="1" si="24"/>
        <v>87</v>
      </c>
      <c r="O53" s="8">
        <f t="shared" ca="1" si="25"/>
        <v>188627</v>
      </c>
      <c r="P53" s="8">
        <f t="shared" ca="1" si="26"/>
        <v>301803.19999999995</v>
      </c>
    </row>
    <row r="54" spans="1:16" x14ac:dyDescent="0.25">
      <c r="A54" s="8" t="str">
        <f t="shared" ca="1" si="14"/>
        <v>S202404180053</v>
      </c>
      <c r="B54" s="8" t="s">
        <v>284</v>
      </c>
      <c r="C54" s="8" t="str">
        <f t="shared" ca="1" si="15"/>
        <v>TG202404180013</v>
      </c>
      <c r="D54" s="8" t="str">
        <f t="shared" ca="1" si="16"/>
        <v>TL202404180008</v>
      </c>
      <c r="E54" s="9">
        <f t="shared" ca="1" si="27"/>
        <v>42458</v>
      </c>
      <c r="F54" s="8" t="str">
        <f t="shared" ca="1" si="17"/>
        <v>978-622-678-650-4</v>
      </c>
      <c r="G54" s="8">
        <f t="shared" ca="1" si="18"/>
        <v>119</v>
      </c>
      <c r="H54" s="8" t="str">
        <f t="shared" ca="1" si="19"/>
        <v>LSP202404180001</v>
      </c>
      <c r="I54" s="8" t="str">
        <f t="shared" ca="1" si="20"/>
        <v>NCC202404180020</v>
      </c>
      <c r="J54" s="8">
        <f t="shared" ca="1" si="21"/>
        <v>28</v>
      </c>
      <c r="K54" s="8" t="s">
        <v>219</v>
      </c>
      <c r="L54" s="8">
        <f t="shared" ca="1" si="22"/>
        <v>1</v>
      </c>
      <c r="M54" s="8">
        <f t="shared" ca="1" si="23"/>
        <v>4819</v>
      </c>
      <c r="N54" s="8">
        <f t="shared" ca="1" si="24"/>
        <v>79</v>
      </c>
      <c r="O54" s="8">
        <f t="shared" ca="1" si="25"/>
        <v>96380</v>
      </c>
      <c r="P54" s="8">
        <f t="shared" ca="1" si="26"/>
        <v>154208</v>
      </c>
    </row>
    <row r="55" spans="1:16" x14ac:dyDescent="0.25">
      <c r="A55" s="8" t="str">
        <f t="shared" ca="1" si="14"/>
        <v>S202404180054</v>
      </c>
      <c r="B55" s="8" t="s">
        <v>285</v>
      </c>
      <c r="C55" s="8" t="str">
        <f t="shared" ca="1" si="15"/>
        <v>TG202404180028</v>
      </c>
      <c r="D55" s="8" t="str">
        <f t="shared" ca="1" si="16"/>
        <v>TL202404180010</v>
      </c>
      <c r="E55" s="9">
        <f t="shared" ca="1" si="27"/>
        <v>38993</v>
      </c>
      <c r="F55" s="8" t="str">
        <f t="shared" ca="1" si="17"/>
        <v>978-973-396-446-5</v>
      </c>
      <c r="G55" s="8">
        <f t="shared" ca="1" si="18"/>
        <v>657</v>
      </c>
      <c r="H55" s="8" t="str">
        <f t="shared" ca="1" si="19"/>
        <v>LSP202404180001</v>
      </c>
      <c r="I55" s="8" t="str">
        <f t="shared" ca="1" si="20"/>
        <v>NCC202404180010</v>
      </c>
      <c r="J55" s="8">
        <f t="shared" ca="1" si="21"/>
        <v>21</v>
      </c>
      <c r="K55" s="8" t="s">
        <v>221</v>
      </c>
      <c r="L55" s="8">
        <f t="shared" ca="1" si="22"/>
        <v>1</v>
      </c>
      <c r="M55" s="8">
        <f t="shared" ca="1" si="23"/>
        <v>3691.4</v>
      </c>
      <c r="N55" s="8">
        <f t="shared" ca="1" si="24"/>
        <v>15</v>
      </c>
      <c r="O55" s="8">
        <f t="shared" ca="1" si="25"/>
        <v>73828</v>
      </c>
      <c r="P55" s="8">
        <f t="shared" ca="1" si="26"/>
        <v>118124.79999999999</v>
      </c>
    </row>
    <row r="56" spans="1:16" x14ac:dyDescent="0.25">
      <c r="A56" s="8" t="str">
        <f t="shared" ca="1" si="14"/>
        <v>S202404180055</v>
      </c>
      <c r="B56" s="8" t="s">
        <v>286</v>
      </c>
      <c r="C56" s="8" t="str">
        <f t="shared" ca="1" si="15"/>
        <v>TG202404180006</v>
      </c>
      <c r="D56" s="8" t="str">
        <f t="shared" ca="1" si="16"/>
        <v>TL202404180005</v>
      </c>
      <c r="E56" s="9">
        <f t="shared" ca="1" si="27"/>
        <v>42901</v>
      </c>
      <c r="F56" s="8" t="str">
        <f t="shared" ca="1" si="17"/>
        <v>978-959-646-640-9</v>
      </c>
      <c r="G56" s="8">
        <f t="shared" ca="1" si="18"/>
        <v>892</v>
      </c>
      <c r="H56" s="8" t="str">
        <f t="shared" ca="1" si="19"/>
        <v>LSP202404180001</v>
      </c>
      <c r="I56" s="8" t="str">
        <f t="shared" ca="1" si="20"/>
        <v>NCC202404180005</v>
      </c>
      <c r="J56" s="8">
        <f t="shared" ca="1" si="21"/>
        <v>25</v>
      </c>
      <c r="K56" s="8" t="s">
        <v>287</v>
      </c>
      <c r="L56" s="8">
        <f t="shared" ca="1" si="22"/>
        <v>1</v>
      </c>
      <c r="M56" s="8">
        <f t="shared" ca="1" si="23"/>
        <v>13835.300000000001</v>
      </c>
      <c r="N56" s="8">
        <f t="shared" ca="1" si="24"/>
        <v>74</v>
      </c>
      <c r="O56" s="8">
        <f t="shared" ca="1" si="25"/>
        <v>276706</v>
      </c>
      <c r="P56" s="8">
        <f t="shared" ca="1" si="26"/>
        <v>442729.60000000003</v>
      </c>
    </row>
    <row r="57" spans="1:16" x14ac:dyDescent="0.25">
      <c r="A57" s="8" t="str">
        <f t="shared" ca="1" si="14"/>
        <v>S202404180056</v>
      </c>
      <c r="B57" s="8" t="s">
        <v>259</v>
      </c>
      <c r="C57" s="8" t="str">
        <f t="shared" ca="1" si="15"/>
        <v>TG202404180008</v>
      </c>
      <c r="D57" s="8" t="str">
        <f t="shared" ca="1" si="16"/>
        <v>TL202404180002</v>
      </c>
      <c r="E57" s="9">
        <f t="shared" ca="1" si="27"/>
        <v>42222</v>
      </c>
      <c r="F57" s="8" t="str">
        <f t="shared" ca="1" si="17"/>
        <v>978-973-226-385-5</v>
      </c>
      <c r="G57" s="8">
        <f t="shared" ca="1" si="18"/>
        <v>286</v>
      </c>
      <c r="H57" s="8" t="str">
        <f t="shared" ca="1" si="19"/>
        <v>LSP202404180001</v>
      </c>
      <c r="I57" s="8" t="str">
        <f t="shared" ca="1" si="20"/>
        <v>NCC202404180006</v>
      </c>
      <c r="J57" s="8">
        <f t="shared" ca="1" si="21"/>
        <v>27</v>
      </c>
      <c r="K57" s="8" t="s">
        <v>227</v>
      </c>
      <c r="L57" s="8">
        <f t="shared" ca="1" si="22"/>
        <v>1</v>
      </c>
      <c r="M57" s="8">
        <f t="shared" ca="1" si="23"/>
        <v>3038.55</v>
      </c>
      <c r="N57" s="8">
        <f t="shared" ca="1" si="24"/>
        <v>40</v>
      </c>
      <c r="O57" s="8">
        <f t="shared" ca="1" si="25"/>
        <v>60771</v>
      </c>
      <c r="P57" s="8">
        <f t="shared" ca="1" si="26"/>
        <v>97233.600000000006</v>
      </c>
    </row>
    <row r="58" spans="1:16" x14ac:dyDescent="0.25">
      <c r="A58" s="8" t="str">
        <f t="shared" ca="1" si="14"/>
        <v>S202404180057</v>
      </c>
      <c r="B58" s="8" t="s">
        <v>288</v>
      </c>
      <c r="C58" s="8" t="str">
        <f t="shared" ca="1" si="15"/>
        <v>TG202404180017</v>
      </c>
      <c r="D58" s="8" t="str">
        <f t="shared" ca="1" si="16"/>
        <v>TL202404180011</v>
      </c>
      <c r="E58" s="9">
        <f t="shared" ca="1" si="27"/>
        <v>38482</v>
      </c>
      <c r="F58" s="8" t="str">
        <f t="shared" ca="1" si="17"/>
        <v>978-628-454-589-7</v>
      </c>
      <c r="G58" s="8">
        <f t="shared" ca="1" si="18"/>
        <v>206</v>
      </c>
      <c r="H58" s="8" t="str">
        <f t="shared" ca="1" si="19"/>
        <v>LSP202404180001</v>
      </c>
      <c r="I58" s="8" t="str">
        <f t="shared" ca="1" si="20"/>
        <v>NCC202404180007</v>
      </c>
      <c r="J58" s="8">
        <f t="shared" ca="1" si="21"/>
        <v>22</v>
      </c>
      <c r="K58" s="8" t="s">
        <v>231</v>
      </c>
      <c r="L58" s="8">
        <f t="shared" ca="1" si="22"/>
        <v>1</v>
      </c>
      <c r="M58" s="8">
        <f t="shared" ca="1" si="23"/>
        <v>19339</v>
      </c>
      <c r="N58" s="8">
        <f t="shared" ca="1" si="24"/>
        <v>36</v>
      </c>
      <c r="O58" s="8">
        <f t="shared" ca="1" si="25"/>
        <v>386780</v>
      </c>
      <c r="P58" s="8">
        <f t="shared" ca="1" si="26"/>
        <v>618848</v>
      </c>
    </row>
    <row r="59" spans="1:16" x14ac:dyDescent="0.25">
      <c r="A59" s="8" t="str">
        <f t="shared" ca="1" si="14"/>
        <v>S202404180058</v>
      </c>
      <c r="B59" s="8" t="s">
        <v>289</v>
      </c>
      <c r="C59" s="8" t="str">
        <f t="shared" ca="1" si="15"/>
        <v>TG202404180024</v>
      </c>
      <c r="D59" s="8" t="str">
        <f t="shared" ca="1" si="16"/>
        <v>TL202404180023</v>
      </c>
      <c r="E59" s="9">
        <f t="shared" ca="1" si="27"/>
        <v>44862</v>
      </c>
      <c r="F59" s="8" t="str">
        <f t="shared" ca="1" si="17"/>
        <v>978-609-491-119-2</v>
      </c>
      <c r="G59" s="8">
        <f t="shared" ca="1" si="18"/>
        <v>719</v>
      </c>
      <c r="H59" s="8" t="str">
        <f t="shared" ca="1" si="19"/>
        <v>LSP202404180001</v>
      </c>
      <c r="I59" s="8" t="str">
        <f t="shared" ca="1" si="20"/>
        <v>NCC202404180015</v>
      </c>
      <c r="J59" s="8">
        <f t="shared" ca="1" si="21"/>
        <v>27</v>
      </c>
      <c r="K59" s="8" t="s">
        <v>227</v>
      </c>
      <c r="L59" s="8">
        <f t="shared" ca="1" si="22"/>
        <v>1</v>
      </c>
      <c r="M59" s="8">
        <f t="shared" ca="1" si="23"/>
        <v>20333.650000000001</v>
      </c>
      <c r="N59" s="8">
        <f t="shared" ca="1" si="24"/>
        <v>36</v>
      </c>
      <c r="O59" s="8">
        <f t="shared" ca="1" si="25"/>
        <v>406673</v>
      </c>
      <c r="P59" s="8">
        <f t="shared" ca="1" si="26"/>
        <v>650676.80000000005</v>
      </c>
    </row>
    <row r="60" spans="1:16" x14ac:dyDescent="0.25">
      <c r="A60" s="8" t="str">
        <f t="shared" ca="1" si="14"/>
        <v>S202404180059</v>
      </c>
      <c r="B60" s="8" t="s">
        <v>290</v>
      </c>
      <c r="C60" s="8" t="str">
        <f t="shared" ca="1" si="15"/>
        <v>TG202404180001</v>
      </c>
      <c r="D60" s="8" t="str">
        <f t="shared" ca="1" si="16"/>
        <v>TL202404180021</v>
      </c>
      <c r="E60" s="9">
        <f t="shared" ca="1" si="27"/>
        <v>41760</v>
      </c>
      <c r="F60" s="8" t="str">
        <f t="shared" ca="1" si="17"/>
        <v>978-625-648-457-8</v>
      </c>
      <c r="G60" s="8">
        <f t="shared" ca="1" si="18"/>
        <v>350</v>
      </c>
      <c r="H60" s="8" t="str">
        <f t="shared" ca="1" si="19"/>
        <v>LSP202404180001</v>
      </c>
      <c r="I60" s="8" t="str">
        <f t="shared" ca="1" si="20"/>
        <v>NCC202404180019</v>
      </c>
      <c r="J60" s="8">
        <f t="shared" ca="1" si="21"/>
        <v>22</v>
      </c>
      <c r="K60" s="8" t="s">
        <v>229</v>
      </c>
      <c r="L60" s="8">
        <f t="shared" ca="1" si="22"/>
        <v>1</v>
      </c>
      <c r="M60" s="8">
        <f t="shared" ca="1" si="23"/>
        <v>13462.150000000001</v>
      </c>
      <c r="N60" s="8">
        <f t="shared" ca="1" si="24"/>
        <v>100</v>
      </c>
      <c r="O60" s="8">
        <f t="shared" ca="1" si="25"/>
        <v>269243</v>
      </c>
      <c r="P60" s="8">
        <f t="shared" ca="1" si="26"/>
        <v>430788.80000000005</v>
      </c>
    </row>
    <row r="61" spans="1:16" x14ac:dyDescent="0.25">
      <c r="A61" s="8" t="str">
        <f t="shared" ca="1" si="14"/>
        <v>S202404180060</v>
      </c>
      <c r="B61" s="8" t="s">
        <v>291</v>
      </c>
      <c r="C61" s="8" t="str">
        <f t="shared" ca="1" si="15"/>
        <v>TG202404180018</v>
      </c>
      <c r="D61" s="8" t="str">
        <f t="shared" ca="1" si="16"/>
        <v>TL202404180016</v>
      </c>
      <c r="E61" s="9">
        <f t="shared" ca="1" si="27"/>
        <v>37538</v>
      </c>
      <c r="F61" s="8" t="str">
        <f t="shared" ca="1" si="17"/>
        <v>978-629-857-805-4</v>
      </c>
      <c r="G61" s="8">
        <f t="shared" ca="1" si="18"/>
        <v>119</v>
      </c>
      <c r="H61" s="8" t="str">
        <f t="shared" ca="1" si="19"/>
        <v>LSP202404180001</v>
      </c>
      <c r="I61" s="8" t="str">
        <f t="shared" ca="1" si="20"/>
        <v>NCC202404180017</v>
      </c>
      <c r="J61" s="8">
        <f t="shared" ca="1" si="21"/>
        <v>21</v>
      </c>
      <c r="K61" s="8" t="s">
        <v>221</v>
      </c>
      <c r="L61" s="8">
        <f t="shared" ca="1" si="22"/>
        <v>1</v>
      </c>
      <c r="M61" s="8">
        <f t="shared" ca="1" si="23"/>
        <v>4552.8</v>
      </c>
      <c r="N61" s="8">
        <f t="shared" ca="1" si="24"/>
        <v>93</v>
      </c>
      <c r="O61" s="8">
        <f t="shared" ca="1" si="25"/>
        <v>91056</v>
      </c>
      <c r="P61" s="8">
        <f t="shared" ca="1" si="26"/>
        <v>145689.59999999998</v>
      </c>
    </row>
    <row r="62" spans="1:16" x14ac:dyDescent="0.25">
      <c r="A62" s="8" t="str">
        <f t="shared" ca="1" si="14"/>
        <v>S202404180061</v>
      </c>
      <c r="B62" s="8" t="s">
        <v>292</v>
      </c>
      <c r="C62" s="8" t="str">
        <f t="shared" ca="1" si="15"/>
        <v>TG202404180009</v>
      </c>
      <c r="D62" s="8" t="str">
        <f t="shared" ca="1" si="16"/>
        <v>TL202404180020</v>
      </c>
      <c r="E62" s="9">
        <f t="shared" ca="1" si="27"/>
        <v>37704</v>
      </c>
      <c r="F62" s="8" t="str">
        <f t="shared" ca="1" si="17"/>
        <v>978-966-432-171-2</v>
      </c>
      <c r="G62" s="8">
        <f t="shared" ca="1" si="18"/>
        <v>361</v>
      </c>
      <c r="H62" s="8" t="str">
        <f t="shared" ca="1" si="19"/>
        <v>LSP202404180001</v>
      </c>
      <c r="I62" s="8" t="str">
        <f t="shared" ca="1" si="20"/>
        <v>NCC202404180022</v>
      </c>
      <c r="J62" s="8">
        <f t="shared" ca="1" si="21"/>
        <v>31</v>
      </c>
      <c r="K62" s="8" t="s">
        <v>219</v>
      </c>
      <c r="L62" s="8">
        <f t="shared" ca="1" si="22"/>
        <v>1</v>
      </c>
      <c r="M62" s="8">
        <f t="shared" ca="1" si="23"/>
        <v>15586.900000000001</v>
      </c>
      <c r="N62" s="8">
        <f t="shared" ca="1" si="24"/>
        <v>25</v>
      </c>
      <c r="O62" s="8">
        <f t="shared" ca="1" si="25"/>
        <v>311738</v>
      </c>
      <c r="P62" s="8">
        <f t="shared" ca="1" si="26"/>
        <v>498780.80000000005</v>
      </c>
    </row>
    <row r="63" spans="1:16" x14ac:dyDescent="0.25">
      <c r="A63" s="8" t="str">
        <f t="shared" ca="1" si="14"/>
        <v>S202404180062</v>
      </c>
      <c r="B63" s="8" t="s">
        <v>293</v>
      </c>
      <c r="C63" s="8" t="str">
        <f t="shared" ca="1" si="15"/>
        <v>TG202404180029</v>
      </c>
      <c r="D63" s="8" t="str">
        <f t="shared" ca="1" si="16"/>
        <v>TL202404180006</v>
      </c>
      <c r="E63" s="9">
        <f t="shared" ca="1" si="27"/>
        <v>40710</v>
      </c>
      <c r="F63" s="8" t="str">
        <f t="shared" ca="1" si="17"/>
        <v>978-616-345-560-1</v>
      </c>
      <c r="G63" s="8">
        <f t="shared" ca="1" si="18"/>
        <v>831</v>
      </c>
      <c r="H63" s="8" t="str">
        <f t="shared" ca="1" si="19"/>
        <v>LSP202404180001</v>
      </c>
      <c r="I63" s="8" t="str">
        <f t="shared" ca="1" si="20"/>
        <v>NCC202404180007</v>
      </c>
      <c r="J63" s="8">
        <f t="shared" ca="1" si="21"/>
        <v>24</v>
      </c>
      <c r="K63" s="8" t="s">
        <v>221</v>
      </c>
      <c r="L63" s="8">
        <f t="shared" ca="1" si="22"/>
        <v>1</v>
      </c>
      <c r="M63" s="8">
        <f t="shared" ca="1" si="23"/>
        <v>18046.900000000001</v>
      </c>
      <c r="N63" s="8">
        <f t="shared" ca="1" si="24"/>
        <v>25</v>
      </c>
      <c r="O63" s="8">
        <f t="shared" ca="1" si="25"/>
        <v>360938</v>
      </c>
      <c r="P63" s="8">
        <f t="shared" ca="1" si="26"/>
        <v>577500.80000000005</v>
      </c>
    </row>
    <row r="64" spans="1:16" x14ac:dyDescent="0.25">
      <c r="A64" s="8" t="str">
        <f t="shared" ca="1" si="14"/>
        <v>S202404180063</v>
      </c>
      <c r="B64" s="8" t="s">
        <v>294</v>
      </c>
      <c r="C64" s="8" t="str">
        <f t="shared" ca="1" si="15"/>
        <v>TG202404180003</v>
      </c>
      <c r="D64" s="8" t="str">
        <f t="shared" ca="1" si="16"/>
        <v>TL202404180003</v>
      </c>
      <c r="E64" s="9">
        <f t="shared" ca="1" si="27"/>
        <v>43650</v>
      </c>
      <c r="F64" s="8" t="str">
        <f t="shared" ca="1" si="17"/>
        <v>978-962-568-433-2</v>
      </c>
      <c r="G64" s="8">
        <f t="shared" ca="1" si="18"/>
        <v>581</v>
      </c>
      <c r="H64" s="8" t="str">
        <f t="shared" ca="1" si="19"/>
        <v>LSP202404180001</v>
      </c>
      <c r="I64" s="8" t="str">
        <f t="shared" ca="1" si="20"/>
        <v>NCC202404180014</v>
      </c>
      <c r="J64" s="8">
        <f t="shared" ca="1" si="21"/>
        <v>29</v>
      </c>
      <c r="K64" s="8" t="s">
        <v>223</v>
      </c>
      <c r="L64" s="8">
        <f t="shared" ca="1" si="22"/>
        <v>1</v>
      </c>
      <c r="M64" s="8">
        <f t="shared" ca="1" si="23"/>
        <v>7302.1500000000005</v>
      </c>
      <c r="N64" s="8">
        <f t="shared" ca="1" si="24"/>
        <v>64</v>
      </c>
      <c r="O64" s="8">
        <f t="shared" ca="1" si="25"/>
        <v>146043</v>
      </c>
      <c r="P64" s="8">
        <f t="shared" ca="1" si="26"/>
        <v>233668.80000000002</v>
      </c>
    </row>
    <row r="65" spans="1:16" x14ac:dyDescent="0.25">
      <c r="A65" s="8" t="str">
        <f t="shared" ca="1" si="14"/>
        <v>S202404180064</v>
      </c>
      <c r="B65" s="8" t="s">
        <v>295</v>
      </c>
      <c r="C65" s="8" t="str">
        <f t="shared" ca="1" si="15"/>
        <v>TG202404180002</v>
      </c>
      <c r="D65" s="8" t="str">
        <f t="shared" ca="1" si="16"/>
        <v>TL202404180011</v>
      </c>
      <c r="E65" s="9">
        <f t="shared" ca="1" si="27"/>
        <v>43227</v>
      </c>
      <c r="F65" s="8" t="str">
        <f t="shared" ca="1" si="17"/>
        <v>978-614-865-318-2</v>
      </c>
      <c r="G65" s="8">
        <f t="shared" ca="1" si="18"/>
        <v>649</v>
      </c>
      <c r="H65" s="8" t="str">
        <f t="shared" ca="1" si="19"/>
        <v>LSP202404180001</v>
      </c>
      <c r="I65" s="8" t="str">
        <f t="shared" ca="1" si="20"/>
        <v>NCC202404180020</v>
      </c>
      <c r="J65" s="8">
        <f t="shared" ca="1" si="21"/>
        <v>26</v>
      </c>
      <c r="K65" s="8" t="s">
        <v>225</v>
      </c>
      <c r="L65" s="8">
        <f t="shared" ca="1" si="22"/>
        <v>1</v>
      </c>
      <c r="M65" s="8">
        <f t="shared" ca="1" si="23"/>
        <v>19746.45</v>
      </c>
      <c r="N65" s="8">
        <f t="shared" ca="1" si="24"/>
        <v>41</v>
      </c>
      <c r="O65" s="8">
        <f t="shared" ca="1" si="25"/>
        <v>394929</v>
      </c>
      <c r="P65" s="8">
        <f t="shared" ca="1" si="26"/>
        <v>631886.39999999991</v>
      </c>
    </row>
    <row r="66" spans="1:16" x14ac:dyDescent="0.25">
      <c r="A66" s="8" t="str">
        <f t="shared" ref="A66:A97" ca="1" si="28">"S" &amp; TEXT(TODAY(), "yyyyMMdd") &amp; TEXT(ROW(A65), "0000")</f>
        <v>S202404180065</v>
      </c>
      <c r="B66" s="8" t="s">
        <v>296</v>
      </c>
      <c r="C66" s="8" t="str">
        <f t="shared" ref="C66:C97" ca="1" si="29">"TG" &amp; TEXT(TODAY(), "yyyyMMdd") &amp; TEXT(RANDBETWEEN(1, 29), "0000")</f>
        <v>TG202404180007</v>
      </c>
      <c r="D66" s="8" t="str">
        <f t="shared" ref="D66:D97" ca="1" si="30">"TL" &amp; TEXT(TODAY(), "yyyyMMdd") &amp; TEXT(RANDBETWEEN(1, 24), "0000")</f>
        <v>TL202404180009</v>
      </c>
      <c r="E66" s="9">
        <f t="shared" ca="1" si="27"/>
        <v>45148</v>
      </c>
      <c r="F66" s="8" t="str">
        <f t="shared" ref="F66:F97" ca="1" si="31">"978-" &amp; IF(RANDBETWEEN(0,1)=0,TEXT(RANDBETWEEN(600,631),"000"), TEXT(RANDBETWEEN(950,989),"000")) &amp; "-" &amp; TEXT(RANDBETWEEN(100,999),"000") &amp; "-" &amp; TEXT(RANDBETWEEN(100,999),"000") &amp; "-" &amp; RANDBETWEEN(1,9)</f>
        <v>978-989-724-378-2</v>
      </c>
      <c r="G66" s="8">
        <f t="shared" ref="G66:G97" ca="1" si="32">INT(RAND() * (1000 - 100 + 1) + 100)</f>
        <v>744</v>
      </c>
      <c r="H66" s="8" t="str">
        <f t="shared" ref="H66:H97" ca="1" si="33">"LSP" &amp; TEXT(TODAY(), "YYYYMMDD") &amp; TEXT(1,"0000")</f>
        <v>LSP202404180001</v>
      </c>
      <c r="I66" s="8" t="str">
        <f t="shared" ref="I66:I97" ca="1" si="34">"NCC" &amp; TEXT(TODAY(), "yyyyMMdd") &amp; TEXT(RANDBETWEEN(1, 23), "0000")</f>
        <v>NCC202404180019</v>
      </c>
      <c r="J66" s="8">
        <f t="shared" ref="J66:J97" ca="1" si="35">RANDBETWEEN(20, 35)</f>
        <v>25</v>
      </c>
      <c r="K66" s="8" t="s">
        <v>227</v>
      </c>
      <c r="L66" s="8">
        <f t="shared" ref="L66:L97" ca="1" si="36">IF(RAND() &lt;= 0.89, 1, 0)</f>
        <v>0</v>
      </c>
      <c r="M66" s="8">
        <f t="shared" ref="M66:M97" ca="1" si="37">O66*0.05</f>
        <v>7512.8</v>
      </c>
      <c r="N66" s="8">
        <f t="shared" ref="N66:N97" ca="1" si="38">RANDBETWEEN(10,100)</f>
        <v>22</v>
      </c>
      <c r="O66" s="8">
        <f t="shared" ref="O66:O97" ca="1" si="39">RANDBETWEEN(30000, 450000)</f>
        <v>150256</v>
      </c>
      <c r="P66" s="8">
        <f t="shared" ref="P66:P97" ca="1" si="40">O66+(O66*0.55) +M66</f>
        <v>240409.59999999998</v>
      </c>
    </row>
    <row r="67" spans="1:16" x14ac:dyDescent="0.25">
      <c r="A67" s="8" t="str">
        <f t="shared" ca="1" si="28"/>
        <v>S202404180066</v>
      </c>
      <c r="B67" s="8" t="s">
        <v>297</v>
      </c>
      <c r="C67" s="8" t="str">
        <f t="shared" ca="1" si="29"/>
        <v>TG202404180001</v>
      </c>
      <c r="D67" s="8" t="str">
        <f t="shared" ca="1" si="30"/>
        <v>TL202404180019</v>
      </c>
      <c r="E67" s="9">
        <f t="shared" ref="E67:E98" ca="1" si="41">RANDBETWEEN(DATE(2000, 1,1), TODAY())</f>
        <v>40407</v>
      </c>
      <c r="F67" s="8" t="str">
        <f t="shared" ca="1" si="31"/>
        <v>978-989-313-688-3</v>
      </c>
      <c r="G67" s="8">
        <f t="shared" ca="1" si="32"/>
        <v>211</v>
      </c>
      <c r="H67" s="8" t="str">
        <f t="shared" ca="1" si="33"/>
        <v>LSP202404180001</v>
      </c>
      <c r="I67" s="8" t="str">
        <f t="shared" ca="1" si="34"/>
        <v>NCC202404180012</v>
      </c>
      <c r="J67" s="8">
        <f t="shared" ca="1" si="35"/>
        <v>26</v>
      </c>
      <c r="K67" s="8" t="s">
        <v>229</v>
      </c>
      <c r="L67" s="8">
        <f t="shared" ca="1" si="36"/>
        <v>1</v>
      </c>
      <c r="M67" s="8">
        <f t="shared" ca="1" si="37"/>
        <v>14609.800000000001</v>
      </c>
      <c r="N67" s="8">
        <f t="shared" ca="1" si="38"/>
        <v>55</v>
      </c>
      <c r="O67" s="8">
        <f t="shared" ca="1" si="39"/>
        <v>292196</v>
      </c>
      <c r="P67" s="8">
        <f t="shared" ca="1" si="40"/>
        <v>467513.60000000003</v>
      </c>
    </row>
    <row r="68" spans="1:16" x14ac:dyDescent="0.25">
      <c r="A68" s="8" t="str">
        <f t="shared" ca="1" si="28"/>
        <v>S202404180067</v>
      </c>
      <c r="B68" s="8" t="s">
        <v>298</v>
      </c>
      <c r="C68" s="8" t="str">
        <f t="shared" ca="1" si="29"/>
        <v>TG202404180009</v>
      </c>
      <c r="D68" s="8" t="str">
        <f t="shared" ca="1" si="30"/>
        <v>TL202404180020</v>
      </c>
      <c r="E68" s="9">
        <f t="shared" ca="1" si="41"/>
        <v>41140</v>
      </c>
      <c r="F68" s="8" t="str">
        <f t="shared" ca="1" si="31"/>
        <v>978-612-131-182-5</v>
      </c>
      <c r="G68" s="8">
        <f t="shared" ca="1" si="32"/>
        <v>741</v>
      </c>
      <c r="H68" s="8" t="str">
        <f t="shared" ca="1" si="33"/>
        <v>LSP202404180001</v>
      </c>
      <c r="I68" s="8" t="str">
        <f t="shared" ca="1" si="34"/>
        <v>NCC202404180003</v>
      </c>
      <c r="J68" s="8">
        <f t="shared" ca="1" si="35"/>
        <v>21</v>
      </c>
      <c r="K68" s="8" t="s">
        <v>231</v>
      </c>
      <c r="L68" s="8">
        <f t="shared" ca="1" si="36"/>
        <v>1</v>
      </c>
      <c r="M68" s="8">
        <f t="shared" ca="1" si="37"/>
        <v>20055.550000000003</v>
      </c>
      <c r="N68" s="8">
        <f t="shared" ca="1" si="38"/>
        <v>37</v>
      </c>
      <c r="O68" s="8">
        <f t="shared" ca="1" si="39"/>
        <v>401111</v>
      </c>
      <c r="P68" s="8">
        <f t="shared" ca="1" si="40"/>
        <v>641777.60000000009</v>
      </c>
    </row>
    <row r="69" spans="1:16" x14ac:dyDescent="0.25">
      <c r="A69" s="8" t="str">
        <f t="shared" ca="1" si="28"/>
        <v>S202404180068</v>
      </c>
      <c r="B69" s="8" t="s">
        <v>299</v>
      </c>
      <c r="C69" s="8" t="str">
        <f t="shared" ca="1" si="29"/>
        <v>TG202404180029</v>
      </c>
      <c r="D69" s="8" t="str">
        <f t="shared" ca="1" si="30"/>
        <v>TL202404180004</v>
      </c>
      <c r="E69" s="9">
        <f t="shared" ca="1" si="41"/>
        <v>39868</v>
      </c>
      <c r="F69" s="8" t="str">
        <f t="shared" ca="1" si="31"/>
        <v>978-618-247-929-6</v>
      </c>
      <c r="G69" s="8">
        <f t="shared" ca="1" si="32"/>
        <v>295</v>
      </c>
      <c r="H69" s="8" t="str">
        <f t="shared" ca="1" si="33"/>
        <v>LSP202404180001</v>
      </c>
      <c r="I69" s="8" t="str">
        <f t="shared" ca="1" si="34"/>
        <v>NCC202404180008</v>
      </c>
      <c r="J69" s="8">
        <f t="shared" ca="1" si="35"/>
        <v>30</v>
      </c>
      <c r="K69" s="8" t="s">
        <v>227</v>
      </c>
      <c r="L69" s="8">
        <f t="shared" ca="1" si="36"/>
        <v>1</v>
      </c>
      <c r="M69" s="8">
        <f t="shared" ca="1" si="37"/>
        <v>12535.95</v>
      </c>
      <c r="N69" s="8">
        <f t="shared" ca="1" si="38"/>
        <v>34</v>
      </c>
      <c r="O69" s="8">
        <f t="shared" ca="1" si="39"/>
        <v>250719</v>
      </c>
      <c r="P69" s="8">
        <f t="shared" ca="1" si="40"/>
        <v>401150.4</v>
      </c>
    </row>
    <row r="70" spans="1:16" x14ac:dyDescent="0.25">
      <c r="A70" s="8" t="str">
        <f t="shared" ca="1" si="28"/>
        <v>S202404180069</v>
      </c>
      <c r="B70" s="8" t="s">
        <v>300</v>
      </c>
      <c r="C70" s="8" t="str">
        <f t="shared" ca="1" si="29"/>
        <v>TG202404180014</v>
      </c>
      <c r="D70" s="8" t="str">
        <f t="shared" ca="1" si="30"/>
        <v>TL202404180014</v>
      </c>
      <c r="E70" s="9">
        <f t="shared" ca="1" si="41"/>
        <v>40017</v>
      </c>
      <c r="F70" s="8" t="str">
        <f t="shared" ca="1" si="31"/>
        <v>978-954-276-522-5</v>
      </c>
      <c r="G70" s="8">
        <f t="shared" ca="1" si="32"/>
        <v>923</v>
      </c>
      <c r="H70" s="8" t="str">
        <f t="shared" ca="1" si="33"/>
        <v>LSP202404180001</v>
      </c>
      <c r="I70" s="8" t="str">
        <f t="shared" ca="1" si="34"/>
        <v>NCC202404180018</v>
      </c>
      <c r="J70" s="8">
        <f t="shared" ca="1" si="35"/>
        <v>23</v>
      </c>
      <c r="K70" s="8" t="s">
        <v>234</v>
      </c>
      <c r="L70" s="8">
        <f t="shared" ca="1" si="36"/>
        <v>1</v>
      </c>
      <c r="M70" s="8">
        <f t="shared" ca="1" si="37"/>
        <v>16670.400000000001</v>
      </c>
      <c r="N70" s="8">
        <f t="shared" ca="1" si="38"/>
        <v>72</v>
      </c>
      <c r="O70" s="8">
        <f t="shared" ca="1" si="39"/>
        <v>333408</v>
      </c>
      <c r="P70" s="8">
        <f t="shared" ca="1" si="40"/>
        <v>533452.80000000005</v>
      </c>
    </row>
    <row r="71" spans="1:16" x14ac:dyDescent="0.25">
      <c r="A71" s="8" t="str">
        <f t="shared" ca="1" si="28"/>
        <v>S202404180070</v>
      </c>
      <c r="B71" s="8" t="s">
        <v>301</v>
      </c>
      <c r="C71" s="8" t="str">
        <f t="shared" ca="1" si="29"/>
        <v>TG202404180028</v>
      </c>
      <c r="D71" s="8" t="str">
        <f t="shared" ca="1" si="30"/>
        <v>TL202404180014</v>
      </c>
      <c r="E71" s="9">
        <f t="shared" ca="1" si="41"/>
        <v>39060</v>
      </c>
      <c r="F71" s="8" t="str">
        <f t="shared" ca="1" si="31"/>
        <v>978-955-616-340-8</v>
      </c>
      <c r="G71" s="8">
        <f t="shared" ca="1" si="32"/>
        <v>199</v>
      </c>
      <c r="H71" s="8" t="str">
        <f t="shared" ca="1" si="33"/>
        <v>LSP202404180001</v>
      </c>
      <c r="I71" s="8" t="str">
        <f t="shared" ca="1" si="34"/>
        <v>NCC202404180010</v>
      </c>
      <c r="J71" s="8">
        <f t="shared" ca="1" si="35"/>
        <v>26</v>
      </c>
      <c r="K71" s="8" t="s">
        <v>231</v>
      </c>
      <c r="L71" s="8">
        <f t="shared" ca="1" si="36"/>
        <v>1</v>
      </c>
      <c r="M71" s="8">
        <f t="shared" ca="1" si="37"/>
        <v>7093.6500000000005</v>
      </c>
      <c r="N71" s="8">
        <f t="shared" ca="1" si="38"/>
        <v>63</v>
      </c>
      <c r="O71" s="8">
        <f t="shared" ca="1" si="39"/>
        <v>141873</v>
      </c>
      <c r="P71" s="8">
        <f t="shared" ca="1" si="40"/>
        <v>226996.80000000002</v>
      </c>
    </row>
    <row r="72" spans="1:16" x14ac:dyDescent="0.25">
      <c r="A72" s="8" t="str">
        <f t="shared" ca="1" si="28"/>
        <v>S202404180071</v>
      </c>
      <c r="B72" s="8" t="s">
        <v>302</v>
      </c>
      <c r="C72" s="8" t="str">
        <f t="shared" ca="1" si="29"/>
        <v>TG202404180012</v>
      </c>
      <c r="D72" s="8" t="str">
        <f t="shared" ca="1" si="30"/>
        <v>TL202404180010</v>
      </c>
      <c r="E72" s="9">
        <f t="shared" ca="1" si="41"/>
        <v>42597</v>
      </c>
      <c r="F72" s="8" t="str">
        <f t="shared" ca="1" si="31"/>
        <v>978-608-697-867-8</v>
      </c>
      <c r="G72" s="8">
        <f t="shared" ca="1" si="32"/>
        <v>996</v>
      </c>
      <c r="H72" s="8" t="str">
        <f t="shared" ca="1" si="33"/>
        <v>LSP202404180001</v>
      </c>
      <c r="I72" s="8" t="str">
        <f t="shared" ca="1" si="34"/>
        <v>NCC202404180010</v>
      </c>
      <c r="J72" s="8">
        <f t="shared" ca="1" si="35"/>
        <v>26</v>
      </c>
      <c r="K72" s="8" t="s">
        <v>237</v>
      </c>
      <c r="L72" s="8">
        <f t="shared" ca="1" si="36"/>
        <v>1</v>
      </c>
      <c r="M72" s="8">
        <f t="shared" ca="1" si="37"/>
        <v>18821.850000000002</v>
      </c>
      <c r="N72" s="8">
        <f t="shared" ca="1" si="38"/>
        <v>24</v>
      </c>
      <c r="O72" s="8">
        <f t="shared" ca="1" si="39"/>
        <v>376437</v>
      </c>
      <c r="P72" s="8">
        <f t="shared" ca="1" si="40"/>
        <v>602299.19999999995</v>
      </c>
    </row>
    <row r="73" spans="1:16" x14ac:dyDescent="0.25">
      <c r="A73" s="8" t="str">
        <f t="shared" ca="1" si="28"/>
        <v>S202404180072</v>
      </c>
      <c r="B73" s="8" t="s">
        <v>303</v>
      </c>
      <c r="C73" s="8" t="str">
        <f t="shared" ca="1" si="29"/>
        <v>TG202404180016</v>
      </c>
      <c r="D73" s="8" t="str">
        <f t="shared" ca="1" si="30"/>
        <v>TL202404180015</v>
      </c>
      <c r="E73" s="9">
        <f t="shared" ca="1" si="41"/>
        <v>40383</v>
      </c>
      <c r="F73" s="8" t="str">
        <f t="shared" ca="1" si="31"/>
        <v>978-956-125-520-9</v>
      </c>
      <c r="G73" s="8">
        <f t="shared" ca="1" si="32"/>
        <v>956</v>
      </c>
      <c r="H73" s="8" t="str">
        <f t="shared" ca="1" si="33"/>
        <v>LSP202404180001</v>
      </c>
      <c r="I73" s="8" t="str">
        <f t="shared" ca="1" si="34"/>
        <v>NCC202404180019</v>
      </c>
      <c r="J73" s="8">
        <f t="shared" ca="1" si="35"/>
        <v>28</v>
      </c>
      <c r="K73" s="8" t="s">
        <v>227</v>
      </c>
      <c r="L73" s="8">
        <f t="shared" ca="1" si="36"/>
        <v>1</v>
      </c>
      <c r="M73" s="8">
        <f t="shared" ca="1" si="37"/>
        <v>2138.4500000000003</v>
      </c>
      <c r="N73" s="8">
        <f t="shared" ca="1" si="38"/>
        <v>77</v>
      </c>
      <c r="O73" s="8">
        <f t="shared" ca="1" si="39"/>
        <v>42769</v>
      </c>
      <c r="P73" s="8">
        <f t="shared" ca="1" si="40"/>
        <v>68430.399999999994</v>
      </c>
    </row>
    <row r="74" spans="1:16" x14ac:dyDescent="0.25">
      <c r="A74" s="8" t="str">
        <f t="shared" ca="1" si="28"/>
        <v>S202404180073</v>
      </c>
      <c r="B74" s="8" t="s">
        <v>304</v>
      </c>
      <c r="C74" s="8" t="str">
        <f t="shared" ca="1" si="29"/>
        <v>TG202404180017</v>
      </c>
      <c r="D74" s="8" t="str">
        <f t="shared" ca="1" si="30"/>
        <v>TL202404180013</v>
      </c>
      <c r="E74" s="9">
        <f t="shared" ca="1" si="41"/>
        <v>40831</v>
      </c>
      <c r="F74" s="8" t="str">
        <f t="shared" ca="1" si="31"/>
        <v>978-959-472-523-6</v>
      </c>
      <c r="G74" s="8">
        <f t="shared" ca="1" si="32"/>
        <v>752</v>
      </c>
      <c r="H74" s="8" t="str">
        <f t="shared" ca="1" si="33"/>
        <v>LSP202404180001</v>
      </c>
      <c r="I74" s="8" t="str">
        <f t="shared" ca="1" si="34"/>
        <v>NCC202404180013</v>
      </c>
      <c r="J74" s="8">
        <f t="shared" ca="1" si="35"/>
        <v>23</v>
      </c>
      <c r="K74" s="8" t="s">
        <v>223</v>
      </c>
      <c r="L74" s="8">
        <f t="shared" ca="1" si="36"/>
        <v>1</v>
      </c>
      <c r="M74" s="8">
        <f t="shared" ca="1" si="37"/>
        <v>12284.150000000001</v>
      </c>
      <c r="N74" s="8">
        <f t="shared" ca="1" si="38"/>
        <v>100</v>
      </c>
      <c r="O74" s="8">
        <f t="shared" ca="1" si="39"/>
        <v>245683</v>
      </c>
      <c r="P74" s="8">
        <f t="shared" ca="1" si="40"/>
        <v>393092.80000000005</v>
      </c>
    </row>
    <row r="75" spans="1:16" x14ac:dyDescent="0.25">
      <c r="A75" s="8" t="str">
        <f t="shared" ca="1" si="28"/>
        <v>S202404180074</v>
      </c>
      <c r="B75" s="8" t="s">
        <v>305</v>
      </c>
      <c r="C75" s="8" t="str">
        <f t="shared" ca="1" si="29"/>
        <v>TG202404180016</v>
      </c>
      <c r="D75" s="8" t="str">
        <f t="shared" ca="1" si="30"/>
        <v>TL202404180005</v>
      </c>
      <c r="E75" s="9">
        <f t="shared" ca="1" si="41"/>
        <v>44334</v>
      </c>
      <c r="F75" s="8" t="str">
        <f t="shared" ca="1" si="31"/>
        <v>978-968-637-246-3</v>
      </c>
      <c r="G75" s="8">
        <f t="shared" ca="1" si="32"/>
        <v>779</v>
      </c>
      <c r="H75" s="8" t="str">
        <f t="shared" ca="1" si="33"/>
        <v>LSP202404180001</v>
      </c>
      <c r="I75" s="8" t="str">
        <f t="shared" ca="1" si="34"/>
        <v>NCC202404180011</v>
      </c>
      <c r="J75" s="8">
        <f t="shared" ca="1" si="35"/>
        <v>21</v>
      </c>
      <c r="K75" s="8" t="s">
        <v>241</v>
      </c>
      <c r="L75" s="8">
        <f t="shared" ca="1" si="36"/>
        <v>1</v>
      </c>
      <c r="M75" s="8">
        <f t="shared" ca="1" si="37"/>
        <v>6448.55</v>
      </c>
      <c r="N75" s="8">
        <f t="shared" ca="1" si="38"/>
        <v>66</v>
      </c>
      <c r="O75" s="8">
        <f t="shared" ca="1" si="39"/>
        <v>128971</v>
      </c>
      <c r="P75" s="8">
        <f t="shared" ca="1" si="40"/>
        <v>206353.59999999998</v>
      </c>
    </row>
    <row r="76" spans="1:16" x14ac:dyDescent="0.25">
      <c r="A76" s="8" t="str">
        <f t="shared" ca="1" si="28"/>
        <v>S202404180075</v>
      </c>
      <c r="B76" s="8" t="s">
        <v>306</v>
      </c>
      <c r="C76" s="8" t="str">
        <f t="shared" ca="1" si="29"/>
        <v>TG202404180007</v>
      </c>
      <c r="D76" s="8" t="str">
        <f t="shared" ca="1" si="30"/>
        <v>TL202404180019</v>
      </c>
      <c r="E76" s="9">
        <f t="shared" ca="1" si="41"/>
        <v>42288</v>
      </c>
      <c r="F76" s="8" t="str">
        <f t="shared" ca="1" si="31"/>
        <v>978-987-552-148-7</v>
      </c>
      <c r="G76" s="8">
        <f t="shared" ca="1" si="32"/>
        <v>914</v>
      </c>
      <c r="H76" s="8" t="str">
        <f t="shared" ca="1" si="33"/>
        <v>LSP202404180001</v>
      </c>
      <c r="I76" s="8" t="str">
        <f t="shared" ca="1" si="34"/>
        <v>NCC202404180010</v>
      </c>
      <c r="J76" s="8">
        <f t="shared" ca="1" si="35"/>
        <v>21</v>
      </c>
      <c r="K76" s="8" t="s">
        <v>221</v>
      </c>
      <c r="L76" s="8">
        <f t="shared" ca="1" si="36"/>
        <v>1</v>
      </c>
      <c r="M76" s="8">
        <f t="shared" ca="1" si="37"/>
        <v>11210.800000000001</v>
      </c>
      <c r="N76" s="8">
        <f t="shared" ca="1" si="38"/>
        <v>100</v>
      </c>
      <c r="O76" s="8">
        <f t="shared" ca="1" si="39"/>
        <v>224216</v>
      </c>
      <c r="P76" s="8">
        <f t="shared" ca="1" si="40"/>
        <v>358745.59999999998</v>
      </c>
    </row>
    <row r="77" spans="1:16" x14ac:dyDescent="0.25">
      <c r="A77" s="8" t="str">
        <f t="shared" ca="1" si="28"/>
        <v>S202404180076</v>
      </c>
      <c r="B77" s="8" t="s">
        <v>307</v>
      </c>
      <c r="C77" s="8" t="str">
        <f t="shared" ca="1" si="29"/>
        <v>TG202404180024</v>
      </c>
      <c r="D77" s="8" t="str">
        <f t="shared" ca="1" si="30"/>
        <v>TL202404180006</v>
      </c>
      <c r="E77" s="9">
        <f t="shared" ca="1" si="41"/>
        <v>38389</v>
      </c>
      <c r="F77" s="8" t="str">
        <f t="shared" ca="1" si="31"/>
        <v>978-969-124-645-2</v>
      </c>
      <c r="G77" s="8">
        <f t="shared" ca="1" si="32"/>
        <v>996</v>
      </c>
      <c r="H77" s="8" t="str">
        <f t="shared" ca="1" si="33"/>
        <v>LSP202404180001</v>
      </c>
      <c r="I77" s="8" t="str">
        <f t="shared" ca="1" si="34"/>
        <v>NCC202404180009</v>
      </c>
      <c r="J77" s="8">
        <f t="shared" ca="1" si="35"/>
        <v>20</v>
      </c>
      <c r="K77" s="8" t="s">
        <v>221</v>
      </c>
      <c r="L77" s="8">
        <f t="shared" ca="1" si="36"/>
        <v>1</v>
      </c>
      <c r="M77" s="8">
        <f t="shared" ca="1" si="37"/>
        <v>7392.2000000000007</v>
      </c>
      <c r="N77" s="8">
        <f t="shared" ca="1" si="38"/>
        <v>31</v>
      </c>
      <c r="O77" s="8">
        <f t="shared" ca="1" si="39"/>
        <v>147844</v>
      </c>
      <c r="P77" s="8">
        <f t="shared" ca="1" si="40"/>
        <v>236550.40000000002</v>
      </c>
    </row>
    <row r="78" spans="1:16" x14ac:dyDescent="0.25">
      <c r="A78" s="8" t="str">
        <f t="shared" ca="1" si="28"/>
        <v>S202404180077</v>
      </c>
      <c r="B78" s="8" t="s">
        <v>308</v>
      </c>
      <c r="C78" s="8" t="str">
        <f t="shared" ca="1" si="29"/>
        <v>TG202404180001</v>
      </c>
      <c r="D78" s="8" t="str">
        <f t="shared" ca="1" si="30"/>
        <v>TL202404180003</v>
      </c>
      <c r="E78" s="9">
        <f t="shared" ca="1" si="41"/>
        <v>42745</v>
      </c>
      <c r="F78" s="8" t="str">
        <f t="shared" ca="1" si="31"/>
        <v>978-612-940-306-2</v>
      </c>
      <c r="G78" s="8">
        <f t="shared" ca="1" si="32"/>
        <v>640</v>
      </c>
      <c r="H78" s="8" t="str">
        <f t="shared" ca="1" si="33"/>
        <v>LSP202404180001</v>
      </c>
      <c r="I78" s="8" t="str">
        <f t="shared" ca="1" si="34"/>
        <v>NCC202404180011</v>
      </c>
      <c r="J78" s="8">
        <f t="shared" ca="1" si="35"/>
        <v>29</v>
      </c>
      <c r="K78" s="8" t="s">
        <v>227</v>
      </c>
      <c r="L78" s="8">
        <f t="shared" ca="1" si="36"/>
        <v>1</v>
      </c>
      <c r="M78" s="8">
        <f t="shared" ca="1" si="37"/>
        <v>6863.55</v>
      </c>
      <c r="N78" s="8">
        <f t="shared" ca="1" si="38"/>
        <v>28</v>
      </c>
      <c r="O78" s="8">
        <f t="shared" ca="1" si="39"/>
        <v>137271</v>
      </c>
      <c r="P78" s="8">
        <f t="shared" ca="1" si="40"/>
        <v>219633.59999999998</v>
      </c>
    </row>
    <row r="79" spans="1:16" x14ac:dyDescent="0.25">
      <c r="A79" s="8" t="str">
        <f t="shared" ca="1" si="28"/>
        <v>S202404180078</v>
      </c>
      <c r="B79" s="8" t="s">
        <v>309</v>
      </c>
      <c r="C79" s="8" t="str">
        <f t="shared" ca="1" si="29"/>
        <v>TG202404180010</v>
      </c>
      <c r="D79" s="8" t="str">
        <f t="shared" ca="1" si="30"/>
        <v>TL202404180014</v>
      </c>
      <c r="E79" s="9">
        <f t="shared" ca="1" si="41"/>
        <v>40799</v>
      </c>
      <c r="F79" s="8" t="str">
        <f t="shared" ca="1" si="31"/>
        <v>978-601-452-657-3</v>
      </c>
      <c r="G79" s="8">
        <f t="shared" ca="1" si="32"/>
        <v>680</v>
      </c>
      <c r="H79" s="8" t="str">
        <f t="shared" ca="1" si="33"/>
        <v>LSP202404180001</v>
      </c>
      <c r="I79" s="8" t="str">
        <f t="shared" ca="1" si="34"/>
        <v>NCC202404180022</v>
      </c>
      <c r="J79" s="8">
        <f t="shared" ca="1" si="35"/>
        <v>32</v>
      </c>
      <c r="K79" s="8" t="s">
        <v>237</v>
      </c>
      <c r="L79" s="8">
        <f t="shared" ca="1" si="36"/>
        <v>0</v>
      </c>
      <c r="M79" s="8">
        <f t="shared" ca="1" si="37"/>
        <v>17686.8</v>
      </c>
      <c r="N79" s="8">
        <f t="shared" ca="1" si="38"/>
        <v>58</v>
      </c>
      <c r="O79" s="8">
        <f t="shared" ca="1" si="39"/>
        <v>353736</v>
      </c>
      <c r="P79" s="8">
        <f t="shared" ca="1" si="40"/>
        <v>565977.60000000009</v>
      </c>
    </row>
    <row r="80" spans="1:16" x14ac:dyDescent="0.25">
      <c r="A80" s="8" t="str">
        <f t="shared" ca="1" si="28"/>
        <v>S202404180079</v>
      </c>
      <c r="B80" s="8" t="s">
        <v>310</v>
      </c>
      <c r="C80" s="8" t="str">
        <f t="shared" ca="1" si="29"/>
        <v>TG202404180012</v>
      </c>
      <c r="D80" s="8" t="str">
        <f t="shared" ca="1" si="30"/>
        <v>TL202404180004</v>
      </c>
      <c r="E80" s="9">
        <f t="shared" ca="1" si="41"/>
        <v>43621</v>
      </c>
      <c r="F80" s="8" t="str">
        <f t="shared" ca="1" si="31"/>
        <v>978-961-670-782-3</v>
      </c>
      <c r="G80" s="8">
        <f t="shared" ca="1" si="32"/>
        <v>706</v>
      </c>
      <c r="H80" s="8" t="str">
        <f t="shared" ca="1" si="33"/>
        <v>LSP202404180001</v>
      </c>
      <c r="I80" s="8" t="str">
        <f t="shared" ca="1" si="34"/>
        <v>NCC202404180023</v>
      </c>
      <c r="J80" s="8">
        <f t="shared" ca="1" si="35"/>
        <v>32</v>
      </c>
      <c r="K80" s="8" t="s">
        <v>229</v>
      </c>
      <c r="L80" s="8">
        <f t="shared" ca="1" si="36"/>
        <v>1</v>
      </c>
      <c r="M80" s="8">
        <f t="shared" ca="1" si="37"/>
        <v>12878.650000000001</v>
      </c>
      <c r="N80" s="8">
        <f t="shared" ca="1" si="38"/>
        <v>61</v>
      </c>
      <c r="O80" s="8">
        <f t="shared" ca="1" si="39"/>
        <v>257573</v>
      </c>
      <c r="P80" s="8">
        <f t="shared" ca="1" si="40"/>
        <v>412116.80000000005</v>
      </c>
    </row>
    <row r="81" spans="1:16" x14ac:dyDescent="0.25">
      <c r="A81" s="8" t="str">
        <f t="shared" ca="1" si="28"/>
        <v>S202404180080</v>
      </c>
      <c r="B81" s="8" t="s">
        <v>311</v>
      </c>
      <c r="C81" s="8" t="str">
        <f t="shared" ca="1" si="29"/>
        <v>TG202404180003</v>
      </c>
      <c r="D81" s="8" t="str">
        <f t="shared" ca="1" si="30"/>
        <v>TL202404180020</v>
      </c>
      <c r="E81" s="9">
        <f t="shared" ca="1" si="41"/>
        <v>37796</v>
      </c>
      <c r="F81" s="8" t="str">
        <f t="shared" ca="1" si="31"/>
        <v>978-980-501-504-8</v>
      </c>
      <c r="G81" s="8">
        <f t="shared" ca="1" si="32"/>
        <v>230</v>
      </c>
      <c r="H81" s="8" t="str">
        <f t="shared" ca="1" si="33"/>
        <v>LSP202404180001</v>
      </c>
      <c r="I81" s="8" t="str">
        <f t="shared" ca="1" si="34"/>
        <v>NCC202404180002</v>
      </c>
      <c r="J81" s="8">
        <f t="shared" ca="1" si="35"/>
        <v>28</v>
      </c>
      <c r="K81" s="8" t="s">
        <v>231</v>
      </c>
      <c r="L81" s="8">
        <f t="shared" ca="1" si="36"/>
        <v>1</v>
      </c>
      <c r="M81" s="8">
        <f t="shared" ca="1" si="37"/>
        <v>18182.5</v>
      </c>
      <c r="N81" s="8">
        <f t="shared" ca="1" si="38"/>
        <v>23</v>
      </c>
      <c r="O81" s="8">
        <f t="shared" ca="1" si="39"/>
        <v>363650</v>
      </c>
      <c r="P81" s="8">
        <f t="shared" ca="1" si="40"/>
        <v>581840</v>
      </c>
    </row>
    <row r="82" spans="1:16" x14ac:dyDescent="0.25">
      <c r="A82" s="8" t="str">
        <f t="shared" ca="1" si="28"/>
        <v>S202404180081</v>
      </c>
      <c r="B82" s="8" t="s">
        <v>312</v>
      </c>
      <c r="C82" s="8" t="str">
        <f t="shared" ca="1" si="29"/>
        <v>TG202404180028</v>
      </c>
      <c r="D82" s="8" t="str">
        <f t="shared" ca="1" si="30"/>
        <v>TL202404180021</v>
      </c>
      <c r="E82" s="9">
        <f t="shared" ca="1" si="41"/>
        <v>45247</v>
      </c>
      <c r="F82" s="8" t="str">
        <f t="shared" ca="1" si="31"/>
        <v>978-601-282-838-7</v>
      </c>
      <c r="G82" s="8">
        <f t="shared" ca="1" si="32"/>
        <v>417</v>
      </c>
      <c r="H82" s="8" t="str">
        <f t="shared" ca="1" si="33"/>
        <v>LSP202404180001</v>
      </c>
      <c r="I82" s="8" t="str">
        <f t="shared" ca="1" si="34"/>
        <v>NCC202404180018</v>
      </c>
      <c r="J82" s="8">
        <f t="shared" ca="1" si="35"/>
        <v>26</v>
      </c>
      <c r="K82" s="8" t="s">
        <v>249</v>
      </c>
      <c r="L82" s="8">
        <f t="shared" ca="1" si="36"/>
        <v>0</v>
      </c>
      <c r="M82" s="8">
        <f t="shared" ca="1" si="37"/>
        <v>11356.800000000001</v>
      </c>
      <c r="N82" s="8">
        <f t="shared" ca="1" si="38"/>
        <v>10</v>
      </c>
      <c r="O82" s="8">
        <f t="shared" ca="1" si="39"/>
        <v>227136</v>
      </c>
      <c r="P82" s="8">
        <f t="shared" ca="1" si="40"/>
        <v>363417.59999999998</v>
      </c>
    </row>
    <row r="83" spans="1:16" x14ac:dyDescent="0.25">
      <c r="A83" s="8" t="str">
        <f t="shared" ca="1" si="28"/>
        <v>S202404180082</v>
      </c>
      <c r="B83" s="8" t="s">
        <v>313</v>
      </c>
      <c r="C83" s="8" t="str">
        <f t="shared" ca="1" si="29"/>
        <v>TG202404180019</v>
      </c>
      <c r="D83" s="8" t="str">
        <f t="shared" ca="1" si="30"/>
        <v>TL202404180023</v>
      </c>
      <c r="E83" s="9">
        <f t="shared" ca="1" si="41"/>
        <v>37068</v>
      </c>
      <c r="F83" s="8" t="str">
        <f t="shared" ca="1" si="31"/>
        <v>978-954-611-868-7</v>
      </c>
      <c r="G83" s="8">
        <f t="shared" ca="1" si="32"/>
        <v>814</v>
      </c>
      <c r="H83" s="8" t="str">
        <f t="shared" ca="1" si="33"/>
        <v>LSP202404180001</v>
      </c>
      <c r="I83" s="8" t="str">
        <f t="shared" ca="1" si="34"/>
        <v>NCC202404180021</v>
      </c>
      <c r="J83" s="8">
        <f t="shared" ca="1" si="35"/>
        <v>25</v>
      </c>
      <c r="K83" s="8" t="s">
        <v>251</v>
      </c>
      <c r="L83" s="8">
        <f t="shared" ca="1" si="36"/>
        <v>1</v>
      </c>
      <c r="M83" s="8">
        <f t="shared" ca="1" si="37"/>
        <v>19800.2</v>
      </c>
      <c r="N83" s="8">
        <f t="shared" ca="1" si="38"/>
        <v>77</v>
      </c>
      <c r="O83" s="8">
        <f t="shared" ca="1" si="39"/>
        <v>396004</v>
      </c>
      <c r="P83" s="8">
        <f t="shared" ca="1" si="40"/>
        <v>633606.39999999991</v>
      </c>
    </row>
    <row r="84" spans="1:16" x14ac:dyDescent="0.25">
      <c r="A84" s="8" t="str">
        <f t="shared" ca="1" si="28"/>
        <v>S202404180083</v>
      </c>
      <c r="B84" s="8" t="s">
        <v>314</v>
      </c>
      <c r="C84" s="8" t="str">
        <f t="shared" ca="1" si="29"/>
        <v>TG202404180006</v>
      </c>
      <c r="D84" s="8" t="str">
        <f t="shared" ca="1" si="30"/>
        <v>TL202404180017</v>
      </c>
      <c r="E84" s="9">
        <f t="shared" ca="1" si="41"/>
        <v>44730</v>
      </c>
      <c r="F84" s="8" t="str">
        <f t="shared" ca="1" si="31"/>
        <v>978-608-219-167-3</v>
      </c>
      <c r="G84" s="8">
        <f t="shared" ca="1" si="32"/>
        <v>399</v>
      </c>
      <c r="H84" s="8" t="str">
        <f t="shared" ca="1" si="33"/>
        <v>LSP202404180001</v>
      </c>
      <c r="I84" s="8" t="str">
        <f t="shared" ca="1" si="34"/>
        <v>NCC202404180015</v>
      </c>
      <c r="J84" s="8">
        <f t="shared" ca="1" si="35"/>
        <v>24</v>
      </c>
      <c r="K84" s="8" t="s">
        <v>227</v>
      </c>
      <c r="L84" s="8">
        <f t="shared" ca="1" si="36"/>
        <v>0</v>
      </c>
      <c r="M84" s="8">
        <f t="shared" ca="1" si="37"/>
        <v>1517.5500000000002</v>
      </c>
      <c r="N84" s="8">
        <f t="shared" ca="1" si="38"/>
        <v>72</v>
      </c>
      <c r="O84" s="8">
        <f t="shared" ca="1" si="39"/>
        <v>30351</v>
      </c>
      <c r="P84" s="8">
        <f t="shared" ca="1" si="40"/>
        <v>48561.600000000006</v>
      </c>
    </row>
    <row r="85" spans="1:16" x14ac:dyDescent="0.25">
      <c r="A85" s="8" t="str">
        <f t="shared" ca="1" si="28"/>
        <v>S202404180084</v>
      </c>
      <c r="B85" s="8" t="s">
        <v>315</v>
      </c>
      <c r="C85" s="8" t="str">
        <f t="shared" ca="1" si="29"/>
        <v>TG202404180008</v>
      </c>
      <c r="D85" s="8" t="str">
        <f t="shared" ca="1" si="30"/>
        <v>TL202404180005</v>
      </c>
      <c r="E85" s="9">
        <f t="shared" ca="1" si="41"/>
        <v>41325</v>
      </c>
      <c r="F85" s="8" t="str">
        <f t="shared" ca="1" si="31"/>
        <v>978-607-107-909-8</v>
      </c>
      <c r="G85" s="8">
        <f t="shared" ca="1" si="32"/>
        <v>432</v>
      </c>
      <c r="H85" s="8" t="str">
        <f t="shared" ca="1" si="33"/>
        <v>LSP202404180001</v>
      </c>
      <c r="I85" s="8" t="str">
        <f t="shared" ca="1" si="34"/>
        <v>NCC202404180019</v>
      </c>
      <c r="J85" s="8">
        <f t="shared" ca="1" si="35"/>
        <v>24</v>
      </c>
      <c r="K85" s="8" t="s">
        <v>219</v>
      </c>
      <c r="L85" s="8">
        <f t="shared" ca="1" si="36"/>
        <v>1</v>
      </c>
      <c r="M85" s="8">
        <f t="shared" ca="1" si="37"/>
        <v>5559.2000000000007</v>
      </c>
      <c r="N85" s="8">
        <f t="shared" ca="1" si="38"/>
        <v>72</v>
      </c>
      <c r="O85" s="8">
        <f t="shared" ca="1" si="39"/>
        <v>111184</v>
      </c>
      <c r="P85" s="8">
        <f t="shared" ca="1" si="40"/>
        <v>177894.40000000002</v>
      </c>
    </row>
    <row r="86" spans="1:16" x14ac:dyDescent="0.25">
      <c r="A86" s="8" t="str">
        <f t="shared" ca="1" si="28"/>
        <v>S202404180085</v>
      </c>
      <c r="B86" s="8" t="s">
        <v>316</v>
      </c>
      <c r="C86" s="8" t="str">
        <f t="shared" ca="1" si="29"/>
        <v>TG202404180014</v>
      </c>
      <c r="D86" s="8" t="str">
        <f t="shared" ca="1" si="30"/>
        <v>TL202404180021</v>
      </c>
      <c r="E86" s="9">
        <f t="shared" ca="1" si="41"/>
        <v>45039</v>
      </c>
      <c r="F86" s="8" t="str">
        <f t="shared" ca="1" si="31"/>
        <v>978-613-796-186-1</v>
      </c>
      <c r="G86" s="8">
        <f t="shared" ca="1" si="32"/>
        <v>617</v>
      </c>
      <c r="H86" s="8" t="str">
        <f t="shared" ca="1" si="33"/>
        <v>LSP202404180001</v>
      </c>
      <c r="I86" s="8" t="str">
        <f t="shared" ca="1" si="34"/>
        <v>NCC202404180015</v>
      </c>
      <c r="J86" s="8">
        <f t="shared" ca="1" si="35"/>
        <v>24</v>
      </c>
      <c r="K86" s="8" t="s">
        <v>225</v>
      </c>
      <c r="L86" s="8">
        <f t="shared" ca="1" si="36"/>
        <v>1</v>
      </c>
      <c r="M86" s="8">
        <f t="shared" ca="1" si="37"/>
        <v>17689.900000000001</v>
      </c>
      <c r="N86" s="8">
        <f t="shared" ca="1" si="38"/>
        <v>36</v>
      </c>
      <c r="O86" s="8">
        <f t="shared" ca="1" si="39"/>
        <v>353798</v>
      </c>
      <c r="P86" s="8">
        <f t="shared" ca="1" si="40"/>
        <v>566076.80000000005</v>
      </c>
    </row>
    <row r="87" spans="1:16" x14ac:dyDescent="0.25">
      <c r="A87" s="8" t="str">
        <f t="shared" ca="1" si="28"/>
        <v>S202404180086</v>
      </c>
      <c r="B87" s="8" t="s">
        <v>317</v>
      </c>
      <c r="C87" s="8" t="str">
        <f t="shared" ca="1" si="29"/>
        <v>TG202404180016</v>
      </c>
      <c r="D87" s="8" t="str">
        <f t="shared" ca="1" si="30"/>
        <v>TL202404180007</v>
      </c>
      <c r="E87" s="9">
        <f t="shared" ca="1" si="41"/>
        <v>41244</v>
      </c>
      <c r="F87" s="8" t="str">
        <f t="shared" ca="1" si="31"/>
        <v>978-610-857-407-3</v>
      </c>
      <c r="G87" s="8">
        <f t="shared" ca="1" si="32"/>
        <v>567</v>
      </c>
      <c r="H87" s="8" t="str">
        <f t="shared" ca="1" si="33"/>
        <v>LSP202404180001</v>
      </c>
      <c r="I87" s="8" t="str">
        <f t="shared" ca="1" si="34"/>
        <v>NCC202404180004</v>
      </c>
      <c r="J87" s="8">
        <f t="shared" ca="1" si="35"/>
        <v>32</v>
      </c>
      <c r="K87" s="8" t="s">
        <v>221</v>
      </c>
      <c r="L87" s="8">
        <f t="shared" ca="1" si="36"/>
        <v>1</v>
      </c>
      <c r="M87" s="8">
        <f t="shared" ca="1" si="37"/>
        <v>9908.4500000000007</v>
      </c>
      <c r="N87" s="8">
        <f t="shared" ca="1" si="38"/>
        <v>93</v>
      </c>
      <c r="O87" s="8">
        <f t="shared" ca="1" si="39"/>
        <v>198169</v>
      </c>
      <c r="P87" s="8">
        <f t="shared" ca="1" si="40"/>
        <v>317070.40000000002</v>
      </c>
    </row>
    <row r="88" spans="1:16" x14ac:dyDescent="0.25">
      <c r="A88" s="8" t="str">
        <f t="shared" ca="1" si="28"/>
        <v>S202404180087</v>
      </c>
      <c r="B88" s="8" t="s">
        <v>318</v>
      </c>
      <c r="C88" s="8" t="str">
        <f t="shared" ca="1" si="29"/>
        <v>TG202404180010</v>
      </c>
      <c r="D88" s="8" t="str">
        <f t="shared" ca="1" si="30"/>
        <v>TL202404180010</v>
      </c>
      <c r="E88" s="9">
        <f t="shared" ca="1" si="41"/>
        <v>43222</v>
      </c>
      <c r="F88" s="8" t="str">
        <f t="shared" ca="1" si="31"/>
        <v>978-971-267-663-7</v>
      </c>
      <c r="G88" s="8">
        <f t="shared" ca="1" si="32"/>
        <v>758</v>
      </c>
      <c r="H88" s="8" t="str">
        <f t="shared" ca="1" si="33"/>
        <v>LSP202404180001</v>
      </c>
      <c r="I88" s="8" t="str">
        <f t="shared" ca="1" si="34"/>
        <v>NCC202404180016</v>
      </c>
      <c r="J88" s="8">
        <f t="shared" ca="1" si="35"/>
        <v>28</v>
      </c>
      <c r="K88" s="8" t="s">
        <v>257</v>
      </c>
      <c r="L88" s="8">
        <f t="shared" ca="1" si="36"/>
        <v>1</v>
      </c>
      <c r="M88" s="8">
        <f t="shared" ca="1" si="37"/>
        <v>2512.8500000000004</v>
      </c>
      <c r="N88" s="8">
        <f t="shared" ca="1" si="38"/>
        <v>35</v>
      </c>
      <c r="O88" s="8">
        <f t="shared" ca="1" si="39"/>
        <v>50257</v>
      </c>
      <c r="P88" s="8">
        <f t="shared" ca="1" si="40"/>
        <v>80411.200000000012</v>
      </c>
    </row>
    <row r="89" spans="1:16" x14ac:dyDescent="0.25">
      <c r="A89" s="8" t="str">
        <f t="shared" ca="1" si="28"/>
        <v>S202404180088</v>
      </c>
      <c r="B89" s="8" t="s">
        <v>319</v>
      </c>
      <c r="C89" s="8" t="str">
        <f t="shared" ca="1" si="29"/>
        <v>TG202404180017</v>
      </c>
      <c r="D89" s="8" t="str">
        <f t="shared" ca="1" si="30"/>
        <v>TL202404180022</v>
      </c>
      <c r="E89" s="9">
        <f t="shared" ca="1" si="41"/>
        <v>39465</v>
      </c>
      <c r="F89" s="8" t="str">
        <f t="shared" ca="1" si="31"/>
        <v>978-978-945-648-8</v>
      </c>
      <c r="G89" s="8">
        <f t="shared" ca="1" si="32"/>
        <v>530</v>
      </c>
      <c r="H89" s="8" t="str">
        <f t="shared" ca="1" si="33"/>
        <v>LSP202404180001</v>
      </c>
      <c r="I89" s="8" t="str">
        <f t="shared" ca="1" si="34"/>
        <v>NCC202404180010</v>
      </c>
      <c r="J89" s="8">
        <f t="shared" ca="1" si="35"/>
        <v>33</v>
      </c>
      <c r="K89" s="8" t="s">
        <v>227</v>
      </c>
      <c r="L89" s="8">
        <f t="shared" ca="1" si="36"/>
        <v>1</v>
      </c>
      <c r="M89" s="8">
        <f t="shared" ca="1" si="37"/>
        <v>10600.5</v>
      </c>
      <c r="N89" s="8">
        <f t="shared" ca="1" si="38"/>
        <v>42</v>
      </c>
      <c r="O89" s="8">
        <f t="shared" ca="1" si="39"/>
        <v>212010</v>
      </c>
      <c r="P89" s="8">
        <f t="shared" ca="1" si="40"/>
        <v>339216</v>
      </c>
    </row>
    <row r="90" spans="1:16" x14ac:dyDescent="0.25">
      <c r="A90" s="8" t="str">
        <f t="shared" ca="1" si="28"/>
        <v>S202404180089</v>
      </c>
      <c r="B90" s="8" t="s">
        <v>291</v>
      </c>
      <c r="C90" s="8" t="str">
        <f t="shared" ca="1" si="29"/>
        <v>TG202404180028</v>
      </c>
      <c r="D90" s="8" t="str">
        <f t="shared" ca="1" si="30"/>
        <v>TL202404180016</v>
      </c>
      <c r="E90" s="9">
        <f t="shared" ca="1" si="41"/>
        <v>44386</v>
      </c>
      <c r="F90" s="8" t="str">
        <f t="shared" ca="1" si="31"/>
        <v>978-963-313-334-1</v>
      </c>
      <c r="G90" s="8">
        <f t="shared" ca="1" si="32"/>
        <v>127</v>
      </c>
      <c r="H90" s="8" t="str">
        <f t="shared" ca="1" si="33"/>
        <v>LSP202404180001</v>
      </c>
      <c r="I90" s="8" t="str">
        <f t="shared" ca="1" si="34"/>
        <v>NCC202404180003</v>
      </c>
      <c r="J90" s="8">
        <f t="shared" ca="1" si="35"/>
        <v>21</v>
      </c>
      <c r="K90" s="8" t="s">
        <v>260</v>
      </c>
      <c r="L90" s="8">
        <f t="shared" ca="1" si="36"/>
        <v>1</v>
      </c>
      <c r="M90" s="8">
        <f t="shared" ca="1" si="37"/>
        <v>3776.6000000000004</v>
      </c>
      <c r="N90" s="8">
        <f t="shared" ca="1" si="38"/>
        <v>62</v>
      </c>
      <c r="O90" s="8">
        <f t="shared" ca="1" si="39"/>
        <v>75532</v>
      </c>
      <c r="P90" s="8">
        <f t="shared" ca="1" si="40"/>
        <v>120851.20000000001</v>
      </c>
    </row>
    <row r="91" spans="1:16" x14ac:dyDescent="0.25">
      <c r="A91" s="8" t="str">
        <f t="shared" ca="1" si="28"/>
        <v>S202404180090</v>
      </c>
      <c r="B91" s="8" t="s">
        <v>320</v>
      </c>
      <c r="C91" s="8" t="str">
        <f t="shared" ca="1" si="29"/>
        <v>TG202404180012</v>
      </c>
      <c r="D91" s="8" t="str">
        <f t="shared" ca="1" si="30"/>
        <v>TL202404180008</v>
      </c>
      <c r="E91" s="9">
        <f t="shared" ca="1" si="41"/>
        <v>39640</v>
      </c>
      <c r="F91" s="8" t="str">
        <f t="shared" ca="1" si="31"/>
        <v>978-962-546-843-4</v>
      </c>
      <c r="G91" s="8">
        <f t="shared" ca="1" si="32"/>
        <v>927</v>
      </c>
      <c r="H91" s="8" t="str">
        <f t="shared" ca="1" si="33"/>
        <v>LSP202404180001</v>
      </c>
      <c r="I91" s="8" t="str">
        <f t="shared" ca="1" si="34"/>
        <v>NCC202404180021</v>
      </c>
      <c r="J91" s="8">
        <f t="shared" ca="1" si="35"/>
        <v>30</v>
      </c>
      <c r="K91" s="8" t="s">
        <v>231</v>
      </c>
      <c r="L91" s="8">
        <f t="shared" ca="1" si="36"/>
        <v>1</v>
      </c>
      <c r="M91" s="8">
        <f t="shared" ca="1" si="37"/>
        <v>9508.4</v>
      </c>
      <c r="N91" s="8">
        <f t="shared" ca="1" si="38"/>
        <v>20</v>
      </c>
      <c r="O91" s="8">
        <f t="shared" ca="1" si="39"/>
        <v>190168</v>
      </c>
      <c r="P91" s="8">
        <f t="shared" ca="1" si="40"/>
        <v>304268.80000000005</v>
      </c>
    </row>
    <row r="92" spans="1:16" x14ac:dyDescent="0.25">
      <c r="A92" s="8" t="str">
        <f t="shared" ca="1" si="28"/>
        <v>S202404180091</v>
      </c>
      <c r="B92" s="8" t="s">
        <v>321</v>
      </c>
      <c r="C92" s="8" t="str">
        <f t="shared" ca="1" si="29"/>
        <v>TG202404180004</v>
      </c>
      <c r="D92" s="8" t="str">
        <f t="shared" ca="1" si="30"/>
        <v>TL202404180003</v>
      </c>
      <c r="E92" s="9">
        <f t="shared" ca="1" si="41"/>
        <v>40391</v>
      </c>
      <c r="F92" s="8" t="str">
        <f t="shared" ca="1" si="31"/>
        <v>978-954-667-916-6</v>
      </c>
      <c r="G92" s="8">
        <f t="shared" ca="1" si="32"/>
        <v>602</v>
      </c>
      <c r="H92" s="8" t="str">
        <f t="shared" ca="1" si="33"/>
        <v>LSP202404180001</v>
      </c>
      <c r="I92" s="8" t="str">
        <f t="shared" ca="1" si="34"/>
        <v>NCC202404180012</v>
      </c>
      <c r="J92" s="8">
        <f t="shared" ca="1" si="35"/>
        <v>20</v>
      </c>
      <c r="K92" s="8" t="s">
        <v>227</v>
      </c>
      <c r="L92" s="8">
        <f t="shared" ca="1" si="36"/>
        <v>1</v>
      </c>
      <c r="M92" s="8">
        <f t="shared" ca="1" si="37"/>
        <v>4974.4500000000007</v>
      </c>
      <c r="N92" s="8">
        <f t="shared" ca="1" si="38"/>
        <v>86</v>
      </c>
      <c r="O92" s="8">
        <f t="shared" ca="1" si="39"/>
        <v>99489</v>
      </c>
      <c r="P92" s="8">
        <f t="shared" ca="1" si="40"/>
        <v>159182.40000000002</v>
      </c>
    </row>
    <row r="93" spans="1:16" x14ac:dyDescent="0.25">
      <c r="A93" s="8" t="str">
        <f t="shared" ca="1" si="28"/>
        <v>S202404180092</v>
      </c>
      <c r="B93" s="8" t="s">
        <v>322</v>
      </c>
      <c r="C93" s="8" t="str">
        <f t="shared" ca="1" si="29"/>
        <v>TG202404180012</v>
      </c>
      <c r="D93" s="8" t="str">
        <f t="shared" ca="1" si="30"/>
        <v>TL202404180006</v>
      </c>
      <c r="E93" s="9">
        <f t="shared" ca="1" si="41"/>
        <v>41495</v>
      </c>
      <c r="F93" s="8" t="str">
        <f t="shared" ca="1" si="31"/>
        <v>978-623-429-386-6</v>
      </c>
      <c r="G93" s="8">
        <f t="shared" ca="1" si="32"/>
        <v>453</v>
      </c>
      <c r="H93" s="8" t="str">
        <f t="shared" ca="1" si="33"/>
        <v>LSP202404180001</v>
      </c>
      <c r="I93" s="8" t="str">
        <f t="shared" ca="1" si="34"/>
        <v>NCC202404180018</v>
      </c>
      <c r="J93" s="8">
        <f t="shared" ca="1" si="35"/>
        <v>32</v>
      </c>
      <c r="K93" s="8" t="s">
        <v>237</v>
      </c>
      <c r="L93" s="8">
        <f t="shared" ca="1" si="36"/>
        <v>0</v>
      </c>
      <c r="M93" s="8">
        <f t="shared" ca="1" si="37"/>
        <v>21288</v>
      </c>
      <c r="N93" s="8">
        <f t="shared" ca="1" si="38"/>
        <v>97</v>
      </c>
      <c r="O93" s="8">
        <f t="shared" ca="1" si="39"/>
        <v>425760</v>
      </c>
      <c r="P93" s="8">
        <f t="shared" ca="1" si="40"/>
        <v>681216</v>
      </c>
    </row>
    <row r="94" spans="1:16" x14ac:dyDescent="0.25">
      <c r="A94" s="8" t="str">
        <f t="shared" ca="1" si="28"/>
        <v>S202404180093</v>
      </c>
      <c r="B94" s="8" t="s">
        <v>323</v>
      </c>
      <c r="C94" s="8" t="str">
        <f t="shared" ca="1" si="29"/>
        <v>TG202404180003</v>
      </c>
      <c r="D94" s="8" t="str">
        <f t="shared" ca="1" si="30"/>
        <v>TL202404180018</v>
      </c>
      <c r="E94" s="9">
        <f t="shared" ca="1" si="41"/>
        <v>38432</v>
      </c>
      <c r="F94" s="8" t="str">
        <f t="shared" ca="1" si="31"/>
        <v>978-614-239-801-8</v>
      </c>
      <c r="G94" s="8">
        <f t="shared" ca="1" si="32"/>
        <v>220</v>
      </c>
      <c r="H94" s="8" t="str">
        <f t="shared" ca="1" si="33"/>
        <v>LSP202404180001</v>
      </c>
      <c r="I94" s="8" t="str">
        <f t="shared" ca="1" si="34"/>
        <v>NCC202404180019</v>
      </c>
      <c r="J94" s="8">
        <f t="shared" ca="1" si="35"/>
        <v>27</v>
      </c>
      <c r="K94" s="8" t="s">
        <v>225</v>
      </c>
      <c r="L94" s="8">
        <f t="shared" ca="1" si="36"/>
        <v>1</v>
      </c>
      <c r="M94" s="8">
        <f t="shared" ca="1" si="37"/>
        <v>16923.900000000001</v>
      </c>
      <c r="N94" s="8">
        <f t="shared" ca="1" si="38"/>
        <v>50</v>
      </c>
      <c r="O94" s="8">
        <f t="shared" ca="1" si="39"/>
        <v>338478</v>
      </c>
      <c r="P94" s="8">
        <f t="shared" ca="1" si="40"/>
        <v>541564.80000000005</v>
      </c>
    </row>
    <row r="95" spans="1:16" x14ac:dyDescent="0.25">
      <c r="A95" s="8" t="str">
        <f t="shared" ca="1" si="28"/>
        <v>S202404180094</v>
      </c>
      <c r="B95" s="8" t="s">
        <v>324</v>
      </c>
      <c r="C95" s="8" t="str">
        <f t="shared" ca="1" si="29"/>
        <v>TG202404180012</v>
      </c>
      <c r="D95" s="8" t="str">
        <f t="shared" ca="1" si="30"/>
        <v>TL202404180024</v>
      </c>
      <c r="E95" s="9">
        <f t="shared" ca="1" si="41"/>
        <v>44127</v>
      </c>
      <c r="F95" s="8" t="str">
        <f t="shared" ca="1" si="31"/>
        <v>978-600-955-987-2</v>
      </c>
      <c r="G95" s="8">
        <f t="shared" ca="1" si="32"/>
        <v>880</v>
      </c>
      <c r="H95" s="8" t="str">
        <f t="shared" ca="1" si="33"/>
        <v>LSP202404180001</v>
      </c>
      <c r="I95" s="8" t="str">
        <f t="shared" ca="1" si="34"/>
        <v>NCC202404180005</v>
      </c>
      <c r="J95" s="8">
        <f t="shared" ca="1" si="35"/>
        <v>21</v>
      </c>
      <c r="K95" s="8" t="s">
        <v>231</v>
      </c>
      <c r="L95" s="8">
        <f t="shared" ca="1" si="36"/>
        <v>1</v>
      </c>
      <c r="M95" s="8">
        <f t="shared" ca="1" si="37"/>
        <v>15416.1</v>
      </c>
      <c r="N95" s="8">
        <f t="shared" ca="1" si="38"/>
        <v>63</v>
      </c>
      <c r="O95" s="8">
        <f t="shared" ca="1" si="39"/>
        <v>308322</v>
      </c>
      <c r="P95" s="8">
        <f t="shared" ca="1" si="40"/>
        <v>493315.19999999995</v>
      </c>
    </row>
    <row r="96" spans="1:16" x14ac:dyDescent="0.25">
      <c r="A96" s="8" t="str">
        <f t="shared" ca="1" si="28"/>
        <v>S202404180095</v>
      </c>
      <c r="B96" s="8" t="s">
        <v>325</v>
      </c>
      <c r="C96" s="8" t="str">
        <f t="shared" ca="1" si="29"/>
        <v>TG202404180001</v>
      </c>
      <c r="D96" s="8" t="str">
        <f t="shared" ca="1" si="30"/>
        <v>TL202404180015</v>
      </c>
      <c r="E96" s="9">
        <f t="shared" ca="1" si="41"/>
        <v>42779</v>
      </c>
      <c r="F96" s="8" t="str">
        <f t="shared" ca="1" si="31"/>
        <v>978-950-145-405-3</v>
      </c>
      <c r="G96" s="8">
        <f t="shared" ca="1" si="32"/>
        <v>844</v>
      </c>
      <c r="H96" s="8" t="str">
        <f t="shared" ca="1" si="33"/>
        <v>LSP202404180001</v>
      </c>
      <c r="I96" s="8" t="str">
        <f t="shared" ca="1" si="34"/>
        <v>NCC202404180016</v>
      </c>
      <c r="J96" s="8">
        <f t="shared" ca="1" si="35"/>
        <v>29</v>
      </c>
      <c r="K96" s="8" t="s">
        <v>229</v>
      </c>
      <c r="L96" s="8">
        <f t="shared" ca="1" si="36"/>
        <v>0</v>
      </c>
      <c r="M96" s="8">
        <f t="shared" ca="1" si="37"/>
        <v>15514.800000000001</v>
      </c>
      <c r="N96" s="8">
        <f t="shared" ca="1" si="38"/>
        <v>38</v>
      </c>
      <c r="O96" s="8">
        <f t="shared" ca="1" si="39"/>
        <v>310296</v>
      </c>
      <c r="P96" s="8">
        <f t="shared" ca="1" si="40"/>
        <v>496473.60000000003</v>
      </c>
    </row>
    <row r="97" spans="1:16" x14ac:dyDescent="0.25">
      <c r="A97" s="8" t="str">
        <f t="shared" ca="1" si="28"/>
        <v>S202404180096</v>
      </c>
      <c r="B97" s="8" t="s">
        <v>326</v>
      </c>
      <c r="C97" s="8" t="str">
        <f t="shared" ca="1" si="29"/>
        <v>TG202404180014</v>
      </c>
      <c r="D97" s="8" t="str">
        <f t="shared" ca="1" si="30"/>
        <v>TL202404180024</v>
      </c>
      <c r="E97" s="9">
        <f t="shared" ca="1" si="41"/>
        <v>43949</v>
      </c>
      <c r="F97" s="8" t="str">
        <f t="shared" ca="1" si="31"/>
        <v>978-973-490-617-9</v>
      </c>
      <c r="G97" s="8">
        <f t="shared" ca="1" si="32"/>
        <v>843</v>
      </c>
      <c r="H97" s="8" t="str">
        <f t="shared" ca="1" si="33"/>
        <v>LSP202404180001</v>
      </c>
      <c r="I97" s="8" t="str">
        <f t="shared" ca="1" si="34"/>
        <v>NCC202404180014</v>
      </c>
      <c r="J97" s="8">
        <f t="shared" ca="1" si="35"/>
        <v>31</v>
      </c>
      <c r="K97" s="8" t="s">
        <v>221</v>
      </c>
      <c r="L97" s="8">
        <f t="shared" ca="1" si="36"/>
        <v>1</v>
      </c>
      <c r="M97" s="8">
        <f t="shared" ca="1" si="37"/>
        <v>8311.75</v>
      </c>
      <c r="N97" s="8">
        <f t="shared" ca="1" si="38"/>
        <v>16</v>
      </c>
      <c r="O97" s="8">
        <f t="shared" ca="1" si="39"/>
        <v>166235</v>
      </c>
      <c r="P97" s="8">
        <f t="shared" ca="1" si="40"/>
        <v>265976</v>
      </c>
    </row>
    <row r="98" spans="1:16" x14ac:dyDescent="0.25">
      <c r="A98" s="8" t="str">
        <f t="shared" ref="A98:A129" ca="1" si="42">"S" &amp; TEXT(TODAY(), "yyyyMMdd") &amp; TEXT(ROW(A97), "0000")</f>
        <v>S202404180097</v>
      </c>
      <c r="B98" s="8" t="s">
        <v>327</v>
      </c>
      <c r="C98" s="8" t="str">
        <f t="shared" ref="C98:C129" ca="1" si="43">"TG" &amp; TEXT(TODAY(), "yyyyMMdd") &amp; TEXT(RANDBETWEEN(1, 29), "0000")</f>
        <v>TG202404180013</v>
      </c>
      <c r="D98" s="8" t="str">
        <f t="shared" ref="D98:D129" ca="1" si="44">"TL" &amp; TEXT(TODAY(), "yyyyMMdd") &amp; TEXT(RANDBETWEEN(1, 24), "0000")</f>
        <v>TL202404180017</v>
      </c>
      <c r="E98" s="9">
        <f t="shared" ca="1" si="41"/>
        <v>38752</v>
      </c>
      <c r="F98" s="8" t="str">
        <f t="shared" ref="F98:F129" ca="1" si="45">"978-" &amp; IF(RANDBETWEEN(0,1)=0,TEXT(RANDBETWEEN(600,631),"000"), TEXT(RANDBETWEEN(950,989),"000")) &amp; "-" &amp; TEXT(RANDBETWEEN(100,999),"000") &amp; "-" &amp; TEXT(RANDBETWEEN(100,999),"000") &amp; "-" &amp; RANDBETWEEN(1,9)</f>
        <v>978-614-170-628-6</v>
      </c>
      <c r="G98" s="8">
        <f t="shared" ref="G98:G129" ca="1" si="46">INT(RAND() * (1000 - 100 + 1) + 100)</f>
        <v>166</v>
      </c>
      <c r="H98" s="8" t="str">
        <f t="shared" ref="H98:H129" ca="1" si="47">"LSP" &amp; TEXT(TODAY(), "YYYYMMDD") &amp; TEXT(1,"0000")</f>
        <v>LSP202404180001</v>
      </c>
      <c r="I98" s="8" t="str">
        <f t="shared" ref="I98:I129" ca="1" si="48">"NCC" &amp; TEXT(TODAY(), "yyyyMMdd") &amp; TEXT(RANDBETWEEN(1, 23), "0000")</f>
        <v>NCC202404180007</v>
      </c>
      <c r="J98" s="8">
        <f t="shared" ref="J98:J129" ca="1" si="49">RANDBETWEEN(20, 35)</f>
        <v>31</v>
      </c>
      <c r="K98" s="8" t="s">
        <v>221</v>
      </c>
      <c r="L98" s="8">
        <f t="shared" ref="L98:L129" ca="1" si="50">IF(RAND() &lt;= 0.89, 1, 0)</f>
        <v>1</v>
      </c>
      <c r="M98" s="8">
        <f t="shared" ref="M98:M129" ca="1" si="51">O98*0.05</f>
        <v>4704.6000000000004</v>
      </c>
      <c r="N98" s="8">
        <f t="shared" ref="N98:N129" ca="1" si="52">RANDBETWEEN(10,100)</f>
        <v>76</v>
      </c>
      <c r="O98" s="8">
        <f t="shared" ref="O98:O129" ca="1" si="53">RANDBETWEEN(30000, 450000)</f>
        <v>94092</v>
      </c>
      <c r="P98" s="8">
        <f t="shared" ref="P98:P129" ca="1" si="54">O98+(O98*0.55) +M98</f>
        <v>150547.20000000001</v>
      </c>
    </row>
    <row r="99" spans="1:16" x14ac:dyDescent="0.25">
      <c r="A99" s="8" t="str">
        <f t="shared" ca="1" si="42"/>
        <v>S202404180098</v>
      </c>
      <c r="B99" s="8" t="s">
        <v>328</v>
      </c>
      <c r="C99" s="8" t="str">
        <f t="shared" ca="1" si="43"/>
        <v>TG202404180015</v>
      </c>
      <c r="D99" s="8" t="str">
        <f t="shared" ca="1" si="44"/>
        <v>TL202404180012</v>
      </c>
      <c r="E99" s="9">
        <f t="shared" ref="E99:E130" ca="1" si="55">RANDBETWEEN(DATE(2000, 1,1), TODAY())</f>
        <v>43352</v>
      </c>
      <c r="F99" s="8" t="str">
        <f t="shared" ca="1" si="45"/>
        <v>978-626-107-234-3</v>
      </c>
      <c r="G99" s="8">
        <f t="shared" ca="1" si="46"/>
        <v>305</v>
      </c>
      <c r="H99" s="8" t="str">
        <f t="shared" ca="1" si="47"/>
        <v>LSP202404180001</v>
      </c>
      <c r="I99" s="8" t="str">
        <f t="shared" ca="1" si="48"/>
        <v>NCC202404180002</v>
      </c>
      <c r="J99" s="8">
        <f t="shared" ca="1" si="49"/>
        <v>27</v>
      </c>
      <c r="K99" s="8" t="s">
        <v>237</v>
      </c>
      <c r="L99" s="8">
        <f t="shared" ca="1" si="50"/>
        <v>1</v>
      </c>
      <c r="M99" s="8">
        <f t="shared" ca="1" si="51"/>
        <v>6203.2000000000007</v>
      </c>
      <c r="N99" s="8">
        <f t="shared" ca="1" si="52"/>
        <v>17</v>
      </c>
      <c r="O99" s="8">
        <f t="shared" ca="1" si="53"/>
        <v>124064</v>
      </c>
      <c r="P99" s="8">
        <f t="shared" ca="1" si="54"/>
        <v>198502.40000000002</v>
      </c>
    </row>
    <row r="100" spans="1:16" x14ac:dyDescent="0.25">
      <c r="A100" s="8" t="str">
        <f t="shared" ca="1" si="42"/>
        <v>S202404180099</v>
      </c>
      <c r="B100" s="8" t="s">
        <v>329</v>
      </c>
      <c r="C100" s="8" t="str">
        <f t="shared" ca="1" si="43"/>
        <v>TG202404180024</v>
      </c>
      <c r="D100" s="8" t="str">
        <f t="shared" ca="1" si="44"/>
        <v>TL202404180006</v>
      </c>
      <c r="E100" s="9">
        <f t="shared" ca="1" si="55"/>
        <v>40797</v>
      </c>
      <c r="F100" s="8" t="str">
        <f t="shared" ca="1" si="45"/>
        <v>978-965-539-614-9</v>
      </c>
      <c r="G100" s="8">
        <f t="shared" ca="1" si="46"/>
        <v>474</v>
      </c>
      <c r="H100" s="8" t="str">
        <f t="shared" ca="1" si="47"/>
        <v>LSP202404180001</v>
      </c>
      <c r="I100" s="8" t="str">
        <f t="shared" ca="1" si="48"/>
        <v>NCC202404180010</v>
      </c>
      <c r="J100" s="8">
        <f t="shared" ca="1" si="49"/>
        <v>26</v>
      </c>
      <c r="K100" s="8" t="s">
        <v>227</v>
      </c>
      <c r="L100" s="8">
        <f t="shared" ca="1" si="50"/>
        <v>1</v>
      </c>
      <c r="M100" s="8">
        <f t="shared" ca="1" si="51"/>
        <v>16242.550000000001</v>
      </c>
      <c r="N100" s="8">
        <f t="shared" ca="1" si="52"/>
        <v>23</v>
      </c>
      <c r="O100" s="8">
        <f t="shared" ca="1" si="53"/>
        <v>324851</v>
      </c>
      <c r="P100" s="8">
        <f t="shared" ca="1" si="54"/>
        <v>519761.60000000003</v>
      </c>
    </row>
    <row r="101" spans="1:16" x14ac:dyDescent="0.25">
      <c r="A101" s="8" t="str">
        <f t="shared" ca="1" si="42"/>
        <v>S202404180100</v>
      </c>
      <c r="B101" s="8" t="s">
        <v>330</v>
      </c>
      <c r="C101" s="8" t="str">
        <f t="shared" ca="1" si="43"/>
        <v>TG202404180018</v>
      </c>
      <c r="D101" s="8" t="str">
        <f t="shared" ca="1" si="44"/>
        <v>TL202404180019</v>
      </c>
      <c r="E101" s="9">
        <f t="shared" ca="1" si="55"/>
        <v>40933</v>
      </c>
      <c r="F101" s="8" t="str">
        <f t="shared" ca="1" si="45"/>
        <v>978-606-854-263-3</v>
      </c>
      <c r="G101" s="8">
        <f t="shared" ca="1" si="46"/>
        <v>718</v>
      </c>
      <c r="H101" s="8" t="str">
        <f t="shared" ca="1" si="47"/>
        <v>LSP202404180001</v>
      </c>
      <c r="I101" s="8" t="str">
        <f t="shared" ca="1" si="48"/>
        <v>NCC202404180003</v>
      </c>
      <c r="J101" s="8">
        <f t="shared" ca="1" si="49"/>
        <v>32</v>
      </c>
      <c r="K101" s="8" t="s">
        <v>231</v>
      </c>
      <c r="L101" s="8">
        <f t="shared" ca="1" si="50"/>
        <v>1</v>
      </c>
      <c r="M101" s="8">
        <f t="shared" ca="1" si="51"/>
        <v>5542.4000000000005</v>
      </c>
      <c r="N101" s="8">
        <f t="shared" ca="1" si="52"/>
        <v>17</v>
      </c>
      <c r="O101" s="8">
        <f t="shared" ca="1" si="53"/>
        <v>110848</v>
      </c>
      <c r="P101" s="8">
        <f t="shared" ca="1" si="54"/>
        <v>177356.79999999999</v>
      </c>
    </row>
    <row r="102" spans="1:16" x14ac:dyDescent="0.25">
      <c r="A102" s="8" t="str">
        <f t="shared" ca="1" si="42"/>
        <v>S202404180101</v>
      </c>
      <c r="B102" s="8" t="s">
        <v>331</v>
      </c>
      <c r="C102" s="8" t="str">
        <f t="shared" ca="1" si="43"/>
        <v>TG202404180015</v>
      </c>
      <c r="D102" s="8" t="str">
        <f t="shared" ca="1" si="44"/>
        <v>TL202404180003</v>
      </c>
      <c r="E102" s="9">
        <f t="shared" ca="1" si="55"/>
        <v>44859</v>
      </c>
      <c r="F102" s="8" t="str">
        <f t="shared" ca="1" si="45"/>
        <v>978-964-526-437-8</v>
      </c>
      <c r="G102" s="8">
        <f t="shared" ca="1" si="46"/>
        <v>401</v>
      </c>
      <c r="H102" s="8" t="str">
        <f t="shared" ca="1" si="47"/>
        <v>LSP202404180001</v>
      </c>
      <c r="I102" s="8" t="str">
        <f t="shared" ca="1" si="48"/>
        <v>NCC202404180003</v>
      </c>
      <c r="J102" s="8">
        <f t="shared" ca="1" si="49"/>
        <v>25</v>
      </c>
      <c r="K102" s="8" t="s">
        <v>225</v>
      </c>
      <c r="L102" s="8">
        <f t="shared" ca="1" si="50"/>
        <v>1</v>
      </c>
      <c r="M102" s="8">
        <f t="shared" ca="1" si="51"/>
        <v>12763.75</v>
      </c>
      <c r="N102" s="8">
        <f t="shared" ca="1" si="52"/>
        <v>86</v>
      </c>
      <c r="O102" s="8">
        <f t="shared" ca="1" si="53"/>
        <v>255275</v>
      </c>
      <c r="P102" s="8">
        <f t="shared" ca="1" si="54"/>
        <v>408440</v>
      </c>
    </row>
    <row r="103" spans="1:16" x14ac:dyDescent="0.25">
      <c r="A103" s="8" t="str">
        <f t="shared" ca="1" si="42"/>
        <v>S202404180102</v>
      </c>
      <c r="B103" s="8" t="s">
        <v>332</v>
      </c>
      <c r="C103" s="8" t="str">
        <f t="shared" ca="1" si="43"/>
        <v>TG202404180017</v>
      </c>
      <c r="D103" s="8" t="str">
        <f t="shared" ca="1" si="44"/>
        <v>TL202404180017</v>
      </c>
      <c r="E103" s="9">
        <f t="shared" ca="1" si="55"/>
        <v>45107</v>
      </c>
      <c r="F103" s="8" t="str">
        <f t="shared" ca="1" si="45"/>
        <v>978-982-426-102-1</v>
      </c>
      <c r="G103" s="8">
        <f t="shared" ca="1" si="46"/>
        <v>794</v>
      </c>
      <c r="H103" s="8" t="str">
        <f t="shared" ca="1" si="47"/>
        <v>LSP202404180001</v>
      </c>
      <c r="I103" s="8" t="str">
        <f t="shared" ca="1" si="48"/>
        <v>NCC202404180006</v>
      </c>
      <c r="J103" s="8">
        <f t="shared" ca="1" si="49"/>
        <v>22</v>
      </c>
      <c r="K103" s="8" t="s">
        <v>227</v>
      </c>
      <c r="L103" s="8">
        <f t="shared" ca="1" si="50"/>
        <v>1</v>
      </c>
      <c r="M103" s="8">
        <f t="shared" ca="1" si="51"/>
        <v>13419.45</v>
      </c>
      <c r="N103" s="8">
        <f t="shared" ca="1" si="52"/>
        <v>12</v>
      </c>
      <c r="O103" s="8">
        <f t="shared" ca="1" si="53"/>
        <v>268389</v>
      </c>
      <c r="P103" s="8">
        <f t="shared" ca="1" si="54"/>
        <v>429422.4</v>
      </c>
    </row>
    <row r="104" spans="1:16" x14ac:dyDescent="0.25">
      <c r="A104" s="8" t="str">
        <f t="shared" ca="1" si="42"/>
        <v>S202404180103</v>
      </c>
      <c r="B104" s="8" t="s">
        <v>333</v>
      </c>
      <c r="C104" s="8" t="str">
        <f t="shared" ca="1" si="43"/>
        <v>TG202404180027</v>
      </c>
      <c r="D104" s="8" t="str">
        <f t="shared" ca="1" si="44"/>
        <v>TL202404180002</v>
      </c>
      <c r="E104" s="9">
        <f t="shared" ca="1" si="55"/>
        <v>39834</v>
      </c>
      <c r="F104" s="8" t="str">
        <f t="shared" ca="1" si="45"/>
        <v>978-956-342-160-5</v>
      </c>
      <c r="G104" s="8">
        <f t="shared" ca="1" si="46"/>
        <v>726</v>
      </c>
      <c r="H104" s="8" t="str">
        <f t="shared" ca="1" si="47"/>
        <v>LSP202404180001</v>
      </c>
      <c r="I104" s="8" t="str">
        <f t="shared" ca="1" si="48"/>
        <v>NCC202404180016</v>
      </c>
      <c r="J104" s="8">
        <f t="shared" ca="1" si="49"/>
        <v>24</v>
      </c>
      <c r="K104" s="8" t="s">
        <v>231</v>
      </c>
      <c r="L104" s="8">
        <f t="shared" ca="1" si="50"/>
        <v>1</v>
      </c>
      <c r="M104" s="8">
        <f t="shared" ca="1" si="51"/>
        <v>5185.3</v>
      </c>
      <c r="N104" s="8">
        <f t="shared" ca="1" si="52"/>
        <v>45</v>
      </c>
      <c r="O104" s="8">
        <f t="shared" ca="1" si="53"/>
        <v>103706</v>
      </c>
      <c r="P104" s="8">
        <f t="shared" ca="1" si="54"/>
        <v>165929.59999999998</v>
      </c>
    </row>
    <row r="105" spans="1:16" x14ac:dyDescent="0.25">
      <c r="A105" s="8" t="str">
        <f t="shared" ca="1" si="42"/>
        <v>S202404180104</v>
      </c>
      <c r="B105" s="8" t="s">
        <v>334</v>
      </c>
      <c r="C105" s="8" t="str">
        <f t="shared" ca="1" si="43"/>
        <v>TG202404180029</v>
      </c>
      <c r="D105" s="8" t="str">
        <f t="shared" ca="1" si="44"/>
        <v>TL202404180001</v>
      </c>
      <c r="E105" s="9">
        <f t="shared" ca="1" si="55"/>
        <v>38591</v>
      </c>
      <c r="F105" s="8" t="str">
        <f t="shared" ca="1" si="45"/>
        <v>978-986-198-372-3</v>
      </c>
      <c r="G105" s="8">
        <f t="shared" ca="1" si="46"/>
        <v>305</v>
      </c>
      <c r="H105" s="8" t="str">
        <f t="shared" ca="1" si="47"/>
        <v>LSP202404180001</v>
      </c>
      <c r="I105" s="8" t="str">
        <f t="shared" ca="1" si="48"/>
        <v>NCC202404180012</v>
      </c>
      <c r="J105" s="8">
        <f t="shared" ca="1" si="49"/>
        <v>35</v>
      </c>
      <c r="K105" s="8" t="s">
        <v>249</v>
      </c>
      <c r="L105" s="8">
        <f t="shared" ca="1" si="50"/>
        <v>1</v>
      </c>
      <c r="M105" s="8">
        <f t="shared" ca="1" si="51"/>
        <v>6404.4500000000007</v>
      </c>
      <c r="N105" s="8">
        <f t="shared" ca="1" si="52"/>
        <v>45</v>
      </c>
      <c r="O105" s="8">
        <f t="shared" ca="1" si="53"/>
        <v>128089</v>
      </c>
      <c r="P105" s="8">
        <f t="shared" ca="1" si="54"/>
        <v>204942.40000000002</v>
      </c>
    </row>
    <row r="106" spans="1:16" x14ac:dyDescent="0.25">
      <c r="A106" s="8" t="str">
        <f t="shared" ca="1" si="42"/>
        <v>S202404180105</v>
      </c>
      <c r="B106" s="8" t="s">
        <v>335</v>
      </c>
      <c r="C106" s="8" t="str">
        <f t="shared" ca="1" si="43"/>
        <v>TG202404180026</v>
      </c>
      <c r="D106" s="8" t="str">
        <f t="shared" ca="1" si="44"/>
        <v>TL202404180008</v>
      </c>
      <c r="E106" s="9">
        <f t="shared" ca="1" si="55"/>
        <v>41798</v>
      </c>
      <c r="F106" s="8" t="str">
        <f t="shared" ca="1" si="45"/>
        <v>978-603-361-356-2</v>
      </c>
      <c r="G106" s="8">
        <f t="shared" ca="1" si="46"/>
        <v>110</v>
      </c>
      <c r="H106" s="8" t="str">
        <f t="shared" ca="1" si="47"/>
        <v>LSP202404180001</v>
      </c>
      <c r="I106" s="8" t="str">
        <f t="shared" ca="1" si="48"/>
        <v>NCC202404180023</v>
      </c>
      <c r="J106" s="8">
        <f t="shared" ca="1" si="49"/>
        <v>35</v>
      </c>
      <c r="K106" s="8" t="s">
        <v>227</v>
      </c>
      <c r="L106" s="8">
        <f t="shared" ca="1" si="50"/>
        <v>1</v>
      </c>
      <c r="M106" s="8">
        <f t="shared" ca="1" si="51"/>
        <v>10947.6</v>
      </c>
      <c r="N106" s="8">
        <f t="shared" ca="1" si="52"/>
        <v>24</v>
      </c>
      <c r="O106" s="8">
        <f t="shared" ca="1" si="53"/>
        <v>218952</v>
      </c>
      <c r="P106" s="8">
        <f t="shared" ca="1" si="54"/>
        <v>350323.19999999995</v>
      </c>
    </row>
    <row r="107" spans="1:16" x14ac:dyDescent="0.25">
      <c r="A107" s="8" t="str">
        <f t="shared" ca="1" si="42"/>
        <v>S202404180106</v>
      </c>
      <c r="B107" s="8" t="s">
        <v>336</v>
      </c>
      <c r="C107" s="8" t="str">
        <f t="shared" ca="1" si="43"/>
        <v>TG202404180017</v>
      </c>
      <c r="D107" s="8" t="str">
        <f t="shared" ca="1" si="44"/>
        <v>TL202404180011</v>
      </c>
      <c r="E107" s="9">
        <f t="shared" ca="1" si="55"/>
        <v>41601</v>
      </c>
      <c r="F107" s="8" t="str">
        <f t="shared" ca="1" si="45"/>
        <v>978-951-126-129-4</v>
      </c>
      <c r="G107" s="8">
        <f t="shared" ca="1" si="46"/>
        <v>106</v>
      </c>
      <c r="H107" s="8" t="str">
        <f t="shared" ca="1" si="47"/>
        <v>LSP202404180001</v>
      </c>
      <c r="I107" s="8" t="str">
        <f t="shared" ca="1" si="48"/>
        <v>NCC202404180007</v>
      </c>
      <c r="J107" s="8">
        <f t="shared" ca="1" si="49"/>
        <v>34</v>
      </c>
      <c r="K107" s="8" t="s">
        <v>260</v>
      </c>
      <c r="L107" s="8">
        <f t="shared" ca="1" si="50"/>
        <v>1</v>
      </c>
      <c r="M107" s="8">
        <f t="shared" ca="1" si="51"/>
        <v>20004.45</v>
      </c>
      <c r="N107" s="8">
        <f t="shared" ca="1" si="52"/>
        <v>58</v>
      </c>
      <c r="O107" s="8">
        <f t="shared" ca="1" si="53"/>
        <v>400089</v>
      </c>
      <c r="P107" s="8">
        <f t="shared" ca="1" si="54"/>
        <v>640142.39999999991</v>
      </c>
    </row>
    <row r="108" spans="1:16" x14ac:dyDescent="0.25">
      <c r="A108" s="8" t="str">
        <f t="shared" ca="1" si="42"/>
        <v>S202404180107</v>
      </c>
      <c r="B108" s="8" t="s">
        <v>337</v>
      </c>
      <c r="C108" s="8" t="str">
        <f t="shared" ca="1" si="43"/>
        <v>TG202404180023</v>
      </c>
      <c r="D108" s="8" t="str">
        <f t="shared" ca="1" si="44"/>
        <v>TL202404180003</v>
      </c>
      <c r="E108" s="9">
        <f t="shared" ca="1" si="55"/>
        <v>40164</v>
      </c>
      <c r="F108" s="8" t="str">
        <f t="shared" ca="1" si="45"/>
        <v>978-603-516-578-3</v>
      </c>
      <c r="G108" s="8">
        <f t="shared" ca="1" si="46"/>
        <v>375</v>
      </c>
      <c r="H108" s="8" t="str">
        <f t="shared" ca="1" si="47"/>
        <v>LSP202404180001</v>
      </c>
      <c r="I108" s="8" t="str">
        <f t="shared" ca="1" si="48"/>
        <v>NCC202404180020</v>
      </c>
      <c r="J108" s="8">
        <f t="shared" ca="1" si="49"/>
        <v>23</v>
      </c>
      <c r="K108" s="8" t="s">
        <v>219</v>
      </c>
      <c r="L108" s="8">
        <f t="shared" ca="1" si="50"/>
        <v>1</v>
      </c>
      <c r="M108" s="8">
        <f t="shared" ca="1" si="51"/>
        <v>20195.300000000003</v>
      </c>
      <c r="N108" s="8">
        <f t="shared" ca="1" si="52"/>
        <v>22</v>
      </c>
      <c r="O108" s="8">
        <f t="shared" ca="1" si="53"/>
        <v>403906</v>
      </c>
      <c r="P108" s="8">
        <f t="shared" ca="1" si="54"/>
        <v>646249.60000000009</v>
      </c>
    </row>
    <row r="109" spans="1:16" x14ac:dyDescent="0.25">
      <c r="A109" s="8" t="str">
        <f t="shared" ca="1" si="42"/>
        <v>S202404180108</v>
      </c>
      <c r="B109" s="8" t="s">
        <v>338</v>
      </c>
      <c r="C109" s="8" t="str">
        <f t="shared" ca="1" si="43"/>
        <v>TG202404180004</v>
      </c>
      <c r="D109" s="8" t="str">
        <f t="shared" ca="1" si="44"/>
        <v>TL202404180020</v>
      </c>
      <c r="E109" s="9">
        <f t="shared" ca="1" si="55"/>
        <v>45117</v>
      </c>
      <c r="F109" s="8" t="str">
        <f t="shared" ca="1" si="45"/>
        <v>978-618-519-553-6</v>
      </c>
      <c r="G109" s="8">
        <f t="shared" ca="1" si="46"/>
        <v>661</v>
      </c>
      <c r="H109" s="8" t="str">
        <f t="shared" ca="1" si="47"/>
        <v>LSP202404180001</v>
      </c>
      <c r="I109" s="8" t="str">
        <f t="shared" ca="1" si="48"/>
        <v>NCC202404180009</v>
      </c>
      <c r="J109" s="8">
        <f t="shared" ca="1" si="49"/>
        <v>24</v>
      </c>
      <c r="K109" s="8" t="s">
        <v>231</v>
      </c>
      <c r="L109" s="8">
        <f t="shared" ca="1" si="50"/>
        <v>1</v>
      </c>
      <c r="M109" s="8">
        <f t="shared" ca="1" si="51"/>
        <v>6403.55</v>
      </c>
      <c r="N109" s="8">
        <f t="shared" ca="1" si="52"/>
        <v>41</v>
      </c>
      <c r="O109" s="8">
        <f t="shared" ca="1" si="53"/>
        <v>128071</v>
      </c>
      <c r="P109" s="8">
        <f t="shared" ca="1" si="54"/>
        <v>204913.59999999998</v>
      </c>
    </row>
    <row r="110" spans="1:16" x14ac:dyDescent="0.25">
      <c r="A110" s="8" t="str">
        <f t="shared" ca="1" si="42"/>
        <v>S202404180109</v>
      </c>
      <c r="B110" s="8" t="s">
        <v>339</v>
      </c>
      <c r="C110" s="8" t="str">
        <f t="shared" ca="1" si="43"/>
        <v>TG202404180029</v>
      </c>
      <c r="D110" s="8" t="str">
        <f t="shared" ca="1" si="44"/>
        <v>TL202404180001</v>
      </c>
      <c r="E110" s="9">
        <f t="shared" ca="1" si="55"/>
        <v>38665</v>
      </c>
      <c r="F110" s="8" t="str">
        <f t="shared" ca="1" si="45"/>
        <v>978-615-259-231-9</v>
      </c>
      <c r="G110" s="8">
        <f t="shared" ca="1" si="46"/>
        <v>750</v>
      </c>
      <c r="H110" s="8" t="str">
        <f t="shared" ca="1" si="47"/>
        <v>LSP202404180001</v>
      </c>
      <c r="I110" s="8" t="str">
        <f t="shared" ca="1" si="48"/>
        <v>NCC202404180008</v>
      </c>
      <c r="J110" s="8">
        <f t="shared" ca="1" si="49"/>
        <v>32</v>
      </c>
      <c r="K110" s="8" t="s">
        <v>227</v>
      </c>
      <c r="L110" s="8">
        <f t="shared" ca="1" si="50"/>
        <v>1</v>
      </c>
      <c r="M110" s="8">
        <f t="shared" ca="1" si="51"/>
        <v>4820.95</v>
      </c>
      <c r="N110" s="8">
        <f t="shared" ca="1" si="52"/>
        <v>40</v>
      </c>
      <c r="O110" s="8">
        <f t="shared" ca="1" si="53"/>
        <v>96419</v>
      </c>
      <c r="P110" s="8">
        <f t="shared" ca="1" si="54"/>
        <v>154270.40000000002</v>
      </c>
    </row>
    <row r="111" spans="1:16" x14ac:dyDescent="0.25">
      <c r="A111" s="8" t="str">
        <f t="shared" ca="1" si="42"/>
        <v>S202404180110</v>
      </c>
      <c r="B111" s="8" t="s">
        <v>340</v>
      </c>
      <c r="C111" s="8" t="str">
        <f t="shared" ca="1" si="43"/>
        <v>TG202404180021</v>
      </c>
      <c r="D111" s="8" t="str">
        <f t="shared" ca="1" si="44"/>
        <v>TL202404180014</v>
      </c>
      <c r="E111" s="9">
        <f t="shared" ca="1" si="55"/>
        <v>41849</v>
      </c>
      <c r="F111" s="8" t="str">
        <f t="shared" ca="1" si="45"/>
        <v>978-969-829-172-1</v>
      </c>
      <c r="G111" s="8">
        <f t="shared" ca="1" si="46"/>
        <v>827</v>
      </c>
      <c r="H111" s="8" t="str">
        <f t="shared" ca="1" si="47"/>
        <v>LSP202404180001</v>
      </c>
      <c r="I111" s="8" t="str">
        <f t="shared" ca="1" si="48"/>
        <v>NCC202404180003</v>
      </c>
      <c r="J111" s="8">
        <f t="shared" ca="1" si="49"/>
        <v>31</v>
      </c>
      <c r="K111" s="8" t="s">
        <v>227</v>
      </c>
      <c r="L111" s="8">
        <f t="shared" ca="1" si="50"/>
        <v>1</v>
      </c>
      <c r="M111" s="8">
        <f t="shared" ca="1" si="51"/>
        <v>21075.550000000003</v>
      </c>
      <c r="N111" s="8">
        <f t="shared" ca="1" si="52"/>
        <v>98</v>
      </c>
      <c r="O111" s="8">
        <f t="shared" ca="1" si="53"/>
        <v>421511</v>
      </c>
      <c r="P111" s="8">
        <f t="shared" ca="1" si="54"/>
        <v>674417.60000000009</v>
      </c>
    </row>
    <row r="112" spans="1:16" x14ac:dyDescent="0.25">
      <c r="A112" s="8" t="str">
        <f t="shared" ca="1" si="42"/>
        <v>S202404180111</v>
      </c>
      <c r="B112" s="8" t="s">
        <v>341</v>
      </c>
      <c r="C112" s="8" t="str">
        <f t="shared" ca="1" si="43"/>
        <v>TG202404180025</v>
      </c>
      <c r="D112" s="8" t="str">
        <f t="shared" ca="1" si="44"/>
        <v>TL202404180021</v>
      </c>
      <c r="E112" s="9">
        <f t="shared" ca="1" si="55"/>
        <v>36786</v>
      </c>
      <c r="F112" s="8" t="str">
        <f t="shared" ca="1" si="45"/>
        <v>978-620-950-643-4</v>
      </c>
      <c r="G112" s="8">
        <f t="shared" ca="1" si="46"/>
        <v>984</v>
      </c>
      <c r="H112" s="8" t="str">
        <f t="shared" ca="1" si="47"/>
        <v>LSP202404180001</v>
      </c>
      <c r="I112" s="8" t="str">
        <f t="shared" ca="1" si="48"/>
        <v>NCC202404180016</v>
      </c>
      <c r="J112" s="8">
        <f t="shared" ca="1" si="49"/>
        <v>33</v>
      </c>
      <c r="K112" s="8" t="s">
        <v>221</v>
      </c>
      <c r="L112" s="8">
        <f t="shared" ca="1" si="50"/>
        <v>1</v>
      </c>
      <c r="M112" s="8">
        <f t="shared" ca="1" si="51"/>
        <v>12641.2</v>
      </c>
      <c r="N112" s="8">
        <f t="shared" ca="1" si="52"/>
        <v>20</v>
      </c>
      <c r="O112" s="8">
        <f t="shared" ca="1" si="53"/>
        <v>252824</v>
      </c>
      <c r="P112" s="8">
        <f t="shared" ca="1" si="54"/>
        <v>404518.40000000002</v>
      </c>
    </row>
    <row r="113" spans="1:16" x14ac:dyDescent="0.25">
      <c r="A113" s="8" t="str">
        <f t="shared" ca="1" si="42"/>
        <v>S202404180112</v>
      </c>
      <c r="B113" s="8" t="s">
        <v>342</v>
      </c>
      <c r="C113" s="8" t="str">
        <f t="shared" ca="1" si="43"/>
        <v>TG202404180014</v>
      </c>
      <c r="D113" s="8" t="str">
        <f t="shared" ca="1" si="44"/>
        <v>TL202404180013</v>
      </c>
      <c r="E113" s="9">
        <f t="shared" ca="1" si="55"/>
        <v>37348</v>
      </c>
      <c r="F113" s="8" t="str">
        <f t="shared" ca="1" si="45"/>
        <v>978-626-412-134-7</v>
      </c>
      <c r="G113" s="8">
        <f t="shared" ca="1" si="46"/>
        <v>891</v>
      </c>
      <c r="H113" s="8" t="str">
        <f t="shared" ca="1" si="47"/>
        <v>LSP202404180001</v>
      </c>
      <c r="I113" s="8" t="str">
        <f t="shared" ca="1" si="48"/>
        <v>NCC202404180012</v>
      </c>
      <c r="J113" s="8">
        <f t="shared" ca="1" si="49"/>
        <v>32</v>
      </c>
      <c r="K113" s="8" t="s">
        <v>237</v>
      </c>
      <c r="L113" s="8">
        <f t="shared" ca="1" si="50"/>
        <v>1</v>
      </c>
      <c r="M113" s="8">
        <f t="shared" ca="1" si="51"/>
        <v>15659.95</v>
      </c>
      <c r="N113" s="8">
        <f t="shared" ca="1" si="52"/>
        <v>34</v>
      </c>
      <c r="O113" s="8">
        <f t="shared" ca="1" si="53"/>
        <v>313199</v>
      </c>
      <c r="P113" s="8">
        <f t="shared" ca="1" si="54"/>
        <v>501118.4</v>
      </c>
    </row>
    <row r="114" spans="1:16" x14ac:dyDescent="0.25">
      <c r="A114" s="8" t="str">
        <f t="shared" ca="1" si="42"/>
        <v>S202404180113</v>
      </c>
      <c r="B114" s="8" t="s">
        <v>343</v>
      </c>
      <c r="C114" s="8" t="str">
        <f t="shared" ca="1" si="43"/>
        <v>TG202404180008</v>
      </c>
      <c r="D114" s="8" t="str">
        <f t="shared" ca="1" si="44"/>
        <v>TL202404180004</v>
      </c>
      <c r="E114" s="9">
        <f t="shared" ca="1" si="55"/>
        <v>39885</v>
      </c>
      <c r="F114" s="8" t="str">
        <f t="shared" ca="1" si="45"/>
        <v>978-969-501-202-7</v>
      </c>
      <c r="G114" s="8">
        <f t="shared" ca="1" si="46"/>
        <v>606</v>
      </c>
      <c r="H114" s="8" t="str">
        <f t="shared" ca="1" si="47"/>
        <v>LSP202404180001</v>
      </c>
      <c r="I114" s="8" t="str">
        <f t="shared" ca="1" si="48"/>
        <v>NCC202404180021</v>
      </c>
      <c r="J114" s="8">
        <f t="shared" ca="1" si="49"/>
        <v>34</v>
      </c>
      <c r="K114" s="8" t="s">
        <v>219</v>
      </c>
      <c r="L114" s="8">
        <f t="shared" ca="1" si="50"/>
        <v>1</v>
      </c>
      <c r="M114" s="8">
        <f t="shared" ca="1" si="51"/>
        <v>9083.4</v>
      </c>
      <c r="N114" s="8">
        <f t="shared" ca="1" si="52"/>
        <v>78</v>
      </c>
      <c r="O114" s="8">
        <f t="shared" ca="1" si="53"/>
        <v>181668</v>
      </c>
      <c r="P114" s="8">
        <f t="shared" ca="1" si="54"/>
        <v>290668.80000000005</v>
      </c>
    </row>
    <row r="115" spans="1:16" x14ac:dyDescent="0.25">
      <c r="A115" s="8" t="str">
        <f t="shared" ca="1" si="42"/>
        <v>S202404180114</v>
      </c>
      <c r="B115" s="8" t="s">
        <v>344</v>
      </c>
      <c r="C115" s="8" t="str">
        <f t="shared" ca="1" si="43"/>
        <v>TG202404180017</v>
      </c>
      <c r="D115" s="8" t="str">
        <f t="shared" ca="1" si="44"/>
        <v>TL202404180021</v>
      </c>
      <c r="E115" s="9">
        <f t="shared" ca="1" si="55"/>
        <v>41889</v>
      </c>
      <c r="F115" s="8" t="str">
        <f t="shared" ca="1" si="45"/>
        <v>978-988-941-336-9</v>
      </c>
      <c r="G115" s="8">
        <f t="shared" ca="1" si="46"/>
        <v>324</v>
      </c>
      <c r="H115" s="8" t="str">
        <f t="shared" ca="1" si="47"/>
        <v>LSP202404180001</v>
      </c>
      <c r="I115" s="8" t="str">
        <f t="shared" ca="1" si="48"/>
        <v>NCC202404180012</v>
      </c>
      <c r="J115" s="8">
        <f t="shared" ca="1" si="49"/>
        <v>34</v>
      </c>
      <c r="K115" s="8" t="s">
        <v>221</v>
      </c>
      <c r="L115" s="8">
        <f t="shared" ca="1" si="50"/>
        <v>1</v>
      </c>
      <c r="M115" s="8">
        <f t="shared" ca="1" si="51"/>
        <v>21328.25</v>
      </c>
      <c r="N115" s="8">
        <f t="shared" ca="1" si="52"/>
        <v>74</v>
      </c>
      <c r="O115" s="8">
        <f t="shared" ca="1" si="53"/>
        <v>426565</v>
      </c>
      <c r="P115" s="8">
        <f t="shared" ca="1" si="54"/>
        <v>682504</v>
      </c>
    </row>
    <row r="116" spans="1:16" x14ac:dyDescent="0.25">
      <c r="A116" s="8" t="str">
        <f t="shared" ca="1" si="42"/>
        <v>S202404180115</v>
      </c>
      <c r="B116" s="8" t="s">
        <v>345</v>
      </c>
      <c r="C116" s="8" t="str">
        <f t="shared" ca="1" si="43"/>
        <v>TG202404180020</v>
      </c>
      <c r="D116" s="8" t="str">
        <f t="shared" ca="1" si="44"/>
        <v>TL202404180004</v>
      </c>
      <c r="E116" s="9">
        <f t="shared" ca="1" si="55"/>
        <v>43215</v>
      </c>
      <c r="F116" s="8" t="str">
        <f t="shared" ca="1" si="45"/>
        <v>978-964-843-145-5</v>
      </c>
      <c r="G116" s="8">
        <f t="shared" ca="1" si="46"/>
        <v>490</v>
      </c>
      <c r="H116" s="8" t="str">
        <f t="shared" ca="1" si="47"/>
        <v>LSP202404180001</v>
      </c>
      <c r="I116" s="8" t="str">
        <f t="shared" ca="1" si="48"/>
        <v>NCC202404180009</v>
      </c>
      <c r="J116" s="8">
        <f t="shared" ca="1" si="49"/>
        <v>32</v>
      </c>
      <c r="K116" s="8" t="s">
        <v>287</v>
      </c>
      <c r="L116" s="8">
        <f t="shared" ca="1" si="50"/>
        <v>1</v>
      </c>
      <c r="M116" s="8">
        <f t="shared" ca="1" si="51"/>
        <v>12313.25</v>
      </c>
      <c r="N116" s="8">
        <f t="shared" ca="1" si="52"/>
        <v>61</v>
      </c>
      <c r="O116" s="8">
        <f t="shared" ca="1" si="53"/>
        <v>246265</v>
      </c>
      <c r="P116" s="8">
        <f t="shared" ca="1" si="54"/>
        <v>394024</v>
      </c>
    </row>
    <row r="117" spans="1:16" x14ac:dyDescent="0.25">
      <c r="A117" s="8" t="str">
        <f t="shared" ca="1" si="42"/>
        <v>S202404180116</v>
      </c>
      <c r="B117" s="8" t="s">
        <v>346</v>
      </c>
      <c r="C117" s="8" t="str">
        <f t="shared" ca="1" si="43"/>
        <v>TG202404180029</v>
      </c>
      <c r="D117" s="8" t="str">
        <f t="shared" ca="1" si="44"/>
        <v>TL202404180006</v>
      </c>
      <c r="E117" s="9">
        <f t="shared" ca="1" si="55"/>
        <v>41514</v>
      </c>
      <c r="F117" s="8" t="str">
        <f t="shared" ca="1" si="45"/>
        <v>978-980-879-913-7</v>
      </c>
      <c r="G117" s="8">
        <f t="shared" ca="1" si="46"/>
        <v>810</v>
      </c>
      <c r="H117" s="8" t="str">
        <f t="shared" ca="1" si="47"/>
        <v>LSP202404180001</v>
      </c>
      <c r="I117" s="8" t="str">
        <f t="shared" ca="1" si="48"/>
        <v>NCC202404180012</v>
      </c>
      <c r="J117" s="8">
        <f t="shared" ca="1" si="49"/>
        <v>29</v>
      </c>
      <c r="K117" s="8" t="s">
        <v>227</v>
      </c>
      <c r="L117" s="8">
        <f t="shared" ca="1" si="50"/>
        <v>1</v>
      </c>
      <c r="M117" s="8">
        <f t="shared" ca="1" si="51"/>
        <v>19602.55</v>
      </c>
      <c r="N117" s="8">
        <f t="shared" ca="1" si="52"/>
        <v>35</v>
      </c>
      <c r="O117" s="8">
        <f t="shared" ca="1" si="53"/>
        <v>392051</v>
      </c>
      <c r="P117" s="8">
        <f t="shared" ca="1" si="54"/>
        <v>627281.60000000009</v>
      </c>
    </row>
    <row r="118" spans="1:16" x14ac:dyDescent="0.25">
      <c r="A118" s="8" t="str">
        <f t="shared" ca="1" si="42"/>
        <v>S202404180117</v>
      </c>
      <c r="B118" s="8" t="s">
        <v>295</v>
      </c>
      <c r="C118" s="8" t="str">
        <f t="shared" ca="1" si="43"/>
        <v>TG202404180014</v>
      </c>
      <c r="D118" s="8" t="str">
        <f t="shared" ca="1" si="44"/>
        <v>TL202404180012</v>
      </c>
      <c r="E118" s="9">
        <f t="shared" ca="1" si="55"/>
        <v>36744</v>
      </c>
      <c r="F118" s="8" t="str">
        <f t="shared" ca="1" si="45"/>
        <v>978-962-818-471-1</v>
      </c>
      <c r="G118" s="8">
        <f t="shared" ca="1" si="46"/>
        <v>357</v>
      </c>
      <c r="H118" s="8" t="str">
        <f t="shared" ca="1" si="47"/>
        <v>LSP202404180001</v>
      </c>
      <c r="I118" s="8" t="str">
        <f t="shared" ca="1" si="48"/>
        <v>NCC202404180021</v>
      </c>
      <c r="J118" s="8">
        <f t="shared" ca="1" si="49"/>
        <v>34</v>
      </c>
      <c r="K118" s="8" t="s">
        <v>231</v>
      </c>
      <c r="L118" s="8">
        <f t="shared" ca="1" si="50"/>
        <v>1</v>
      </c>
      <c r="M118" s="8">
        <f t="shared" ca="1" si="51"/>
        <v>2991.7000000000003</v>
      </c>
      <c r="N118" s="8">
        <f t="shared" ca="1" si="52"/>
        <v>51</v>
      </c>
      <c r="O118" s="8">
        <f t="shared" ca="1" si="53"/>
        <v>59834</v>
      </c>
      <c r="P118" s="8">
        <f t="shared" ca="1" si="54"/>
        <v>95734.400000000009</v>
      </c>
    </row>
    <row r="119" spans="1:16" x14ac:dyDescent="0.25">
      <c r="A119" s="8" t="str">
        <f t="shared" ca="1" si="42"/>
        <v>S202404180118</v>
      </c>
      <c r="B119" s="8" t="s">
        <v>347</v>
      </c>
      <c r="C119" s="8" t="str">
        <f t="shared" ca="1" si="43"/>
        <v>TG202404180012</v>
      </c>
      <c r="D119" s="8" t="str">
        <f t="shared" ca="1" si="44"/>
        <v>TL202404180024</v>
      </c>
      <c r="E119" s="9">
        <f t="shared" ca="1" si="55"/>
        <v>41540</v>
      </c>
      <c r="F119" s="8" t="str">
        <f t="shared" ca="1" si="45"/>
        <v>978-962-456-423-4</v>
      </c>
      <c r="G119" s="8">
        <f t="shared" ca="1" si="46"/>
        <v>155</v>
      </c>
      <c r="H119" s="8" t="str">
        <f t="shared" ca="1" si="47"/>
        <v>LSP202404180001</v>
      </c>
      <c r="I119" s="8" t="str">
        <f t="shared" ca="1" si="48"/>
        <v>NCC202404180018</v>
      </c>
      <c r="J119" s="8">
        <f t="shared" ca="1" si="49"/>
        <v>28</v>
      </c>
      <c r="K119" s="8" t="s">
        <v>227</v>
      </c>
      <c r="L119" s="8">
        <f t="shared" ca="1" si="50"/>
        <v>1</v>
      </c>
      <c r="M119" s="8">
        <f t="shared" ca="1" si="51"/>
        <v>15906.1</v>
      </c>
      <c r="N119" s="8">
        <f t="shared" ca="1" si="52"/>
        <v>66</v>
      </c>
      <c r="O119" s="8">
        <f t="shared" ca="1" si="53"/>
        <v>318122</v>
      </c>
      <c r="P119" s="8">
        <f t="shared" ca="1" si="54"/>
        <v>508995.19999999995</v>
      </c>
    </row>
    <row r="120" spans="1:16" x14ac:dyDescent="0.25">
      <c r="A120" s="8" t="str">
        <f t="shared" ca="1" si="42"/>
        <v>S202404180119</v>
      </c>
      <c r="B120" s="8" t="s">
        <v>348</v>
      </c>
      <c r="C120" s="8" t="str">
        <f t="shared" ca="1" si="43"/>
        <v>TG202404180025</v>
      </c>
      <c r="D120" s="8" t="str">
        <f t="shared" ca="1" si="44"/>
        <v>TL202404180022</v>
      </c>
      <c r="E120" s="9">
        <f t="shared" ca="1" si="55"/>
        <v>44334</v>
      </c>
      <c r="F120" s="8" t="str">
        <f t="shared" ca="1" si="45"/>
        <v>978-974-361-714-5</v>
      </c>
      <c r="G120" s="8">
        <f t="shared" ca="1" si="46"/>
        <v>771</v>
      </c>
      <c r="H120" s="8" t="str">
        <f t="shared" ca="1" si="47"/>
        <v>LSP202404180001</v>
      </c>
      <c r="I120" s="8" t="str">
        <f t="shared" ca="1" si="48"/>
        <v>NCC202404180023</v>
      </c>
      <c r="J120" s="8">
        <f t="shared" ca="1" si="49"/>
        <v>35</v>
      </c>
      <c r="K120" s="8" t="s">
        <v>229</v>
      </c>
      <c r="L120" s="8">
        <f t="shared" ca="1" si="50"/>
        <v>1</v>
      </c>
      <c r="M120" s="8">
        <f t="shared" ca="1" si="51"/>
        <v>1588</v>
      </c>
      <c r="N120" s="8">
        <f t="shared" ca="1" si="52"/>
        <v>46</v>
      </c>
      <c r="O120" s="8">
        <f t="shared" ca="1" si="53"/>
        <v>31760</v>
      </c>
      <c r="P120" s="8">
        <f t="shared" ca="1" si="54"/>
        <v>50816</v>
      </c>
    </row>
    <row r="121" spans="1:16" x14ac:dyDescent="0.25">
      <c r="A121" s="8" t="str">
        <f t="shared" ca="1" si="42"/>
        <v>S202404180120</v>
      </c>
      <c r="B121" s="8" t="s">
        <v>349</v>
      </c>
      <c r="C121" s="8" t="str">
        <f t="shared" ca="1" si="43"/>
        <v>TG202404180013</v>
      </c>
      <c r="D121" s="8" t="str">
        <f t="shared" ca="1" si="44"/>
        <v>TL202404180018</v>
      </c>
      <c r="E121" s="9">
        <f t="shared" ca="1" si="55"/>
        <v>36694</v>
      </c>
      <c r="F121" s="8" t="str">
        <f t="shared" ca="1" si="45"/>
        <v>978-968-323-676-7</v>
      </c>
      <c r="G121" s="8">
        <f t="shared" ca="1" si="46"/>
        <v>776</v>
      </c>
      <c r="H121" s="8" t="str">
        <f t="shared" ca="1" si="47"/>
        <v>LSP202404180001</v>
      </c>
      <c r="I121" s="8" t="str">
        <f t="shared" ca="1" si="48"/>
        <v>NCC202404180022</v>
      </c>
      <c r="J121" s="8">
        <f t="shared" ca="1" si="49"/>
        <v>22</v>
      </c>
      <c r="K121" s="8" t="s">
        <v>221</v>
      </c>
      <c r="L121" s="8">
        <f t="shared" ca="1" si="50"/>
        <v>0</v>
      </c>
      <c r="M121" s="8">
        <f t="shared" ca="1" si="51"/>
        <v>6294.85</v>
      </c>
      <c r="N121" s="8">
        <f t="shared" ca="1" si="52"/>
        <v>44</v>
      </c>
      <c r="O121" s="8">
        <f t="shared" ca="1" si="53"/>
        <v>125897</v>
      </c>
      <c r="P121" s="8">
        <f t="shared" ca="1" si="54"/>
        <v>201435.2</v>
      </c>
    </row>
    <row r="122" spans="1:16" x14ac:dyDescent="0.25">
      <c r="A122" s="8" t="str">
        <f t="shared" ca="1" si="42"/>
        <v>S202404180121</v>
      </c>
      <c r="B122" s="8" t="s">
        <v>350</v>
      </c>
      <c r="C122" s="8" t="str">
        <f t="shared" ca="1" si="43"/>
        <v>TG202404180007</v>
      </c>
      <c r="D122" s="8" t="str">
        <f t="shared" ca="1" si="44"/>
        <v>TL202404180023</v>
      </c>
      <c r="E122" s="9">
        <f t="shared" ca="1" si="55"/>
        <v>40077</v>
      </c>
      <c r="F122" s="8" t="str">
        <f t="shared" ca="1" si="45"/>
        <v>978-615-102-674-9</v>
      </c>
      <c r="G122" s="8">
        <f t="shared" ca="1" si="46"/>
        <v>520</v>
      </c>
      <c r="H122" s="8" t="str">
        <f t="shared" ca="1" si="47"/>
        <v>LSP202404180001</v>
      </c>
      <c r="I122" s="8" t="str">
        <f t="shared" ca="1" si="48"/>
        <v>NCC202404180017</v>
      </c>
      <c r="J122" s="8">
        <f t="shared" ca="1" si="49"/>
        <v>20</v>
      </c>
      <c r="K122" s="8" t="s">
        <v>219</v>
      </c>
      <c r="L122" s="8">
        <f t="shared" ca="1" si="50"/>
        <v>1</v>
      </c>
      <c r="M122" s="8">
        <f t="shared" ca="1" si="51"/>
        <v>4900.25</v>
      </c>
      <c r="N122" s="8">
        <f t="shared" ca="1" si="52"/>
        <v>55</v>
      </c>
      <c r="O122" s="8">
        <f t="shared" ca="1" si="53"/>
        <v>98005</v>
      </c>
      <c r="P122" s="8">
        <f t="shared" ca="1" si="54"/>
        <v>156808</v>
      </c>
    </row>
    <row r="123" spans="1:16" x14ac:dyDescent="0.25">
      <c r="A123" s="8" t="str">
        <f t="shared" ca="1" si="42"/>
        <v>S202404180122</v>
      </c>
      <c r="B123" s="8" t="s">
        <v>351</v>
      </c>
      <c r="C123" s="8" t="str">
        <f t="shared" ca="1" si="43"/>
        <v>TG202404180016</v>
      </c>
      <c r="D123" s="8" t="str">
        <f t="shared" ca="1" si="44"/>
        <v>TL202404180011</v>
      </c>
      <c r="E123" s="9">
        <f t="shared" ca="1" si="55"/>
        <v>42906</v>
      </c>
      <c r="F123" s="8" t="str">
        <f t="shared" ca="1" si="45"/>
        <v>978-618-345-360-6</v>
      </c>
      <c r="G123" s="8">
        <f t="shared" ca="1" si="46"/>
        <v>697</v>
      </c>
      <c r="H123" s="8" t="str">
        <f t="shared" ca="1" si="47"/>
        <v>LSP202404180001</v>
      </c>
      <c r="I123" s="8" t="str">
        <f t="shared" ca="1" si="48"/>
        <v>NCC202404180020</v>
      </c>
      <c r="J123" s="8">
        <f t="shared" ca="1" si="49"/>
        <v>31</v>
      </c>
      <c r="K123" s="8" t="s">
        <v>221</v>
      </c>
      <c r="L123" s="8">
        <f t="shared" ca="1" si="50"/>
        <v>1</v>
      </c>
      <c r="M123" s="8">
        <f t="shared" ca="1" si="51"/>
        <v>14947.85</v>
      </c>
      <c r="N123" s="8">
        <f t="shared" ca="1" si="52"/>
        <v>71</v>
      </c>
      <c r="O123" s="8">
        <f t="shared" ca="1" si="53"/>
        <v>298957</v>
      </c>
      <c r="P123" s="8">
        <f t="shared" ca="1" si="54"/>
        <v>478331.19999999995</v>
      </c>
    </row>
    <row r="124" spans="1:16" x14ac:dyDescent="0.25">
      <c r="A124" s="8" t="str">
        <f t="shared" ca="1" si="42"/>
        <v>S202404180123</v>
      </c>
      <c r="B124" s="8" t="s">
        <v>352</v>
      </c>
      <c r="C124" s="8" t="str">
        <f t="shared" ca="1" si="43"/>
        <v>TG202404180016</v>
      </c>
      <c r="D124" s="8" t="str">
        <f t="shared" ca="1" si="44"/>
        <v>TL202404180018</v>
      </c>
      <c r="E124" s="9">
        <f t="shared" ca="1" si="55"/>
        <v>43829</v>
      </c>
      <c r="F124" s="8" t="str">
        <f t="shared" ca="1" si="45"/>
        <v>978-601-602-633-9</v>
      </c>
      <c r="G124" s="8">
        <f t="shared" ca="1" si="46"/>
        <v>229</v>
      </c>
      <c r="H124" s="8" t="str">
        <f t="shared" ca="1" si="47"/>
        <v>LSP202404180001</v>
      </c>
      <c r="I124" s="8" t="str">
        <f t="shared" ca="1" si="48"/>
        <v>NCC202404180006</v>
      </c>
      <c r="J124" s="8">
        <f t="shared" ca="1" si="49"/>
        <v>23</v>
      </c>
      <c r="K124" s="8" t="s">
        <v>223</v>
      </c>
      <c r="L124" s="8">
        <f t="shared" ca="1" si="50"/>
        <v>1</v>
      </c>
      <c r="M124" s="8">
        <f t="shared" ca="1" si="51"/>
        <v>18604.350000000002</v>
      </c>
      <c r="N124" s="8">
        <f t="shared" ca="1" si="52"/>
        <v>29</v>
      </c>
      <c r="O124" s="8">
        <f t="shared" ca="1" si="53"/>
        <v>372087</v>
      </c>
      <c r="P124" s="8">
        <f t="shared" ca="1" si="54"/>
        <v>595339.19999999995</v>
      </c>
    </row>
    <row r="125" spans="1:16" x14ac:dyDescent="0.25">
      <c r="A125" s="8" t="str">
        <f t="shared" ca="1" si="42"/>
        <v>S202404180124</v>
      </c>
      <c r="B125" s="8" t="s">
        <v>353</v>
      </c>
      <c r="C125" s="8" t="str">
        <f t="shared" ca="1" si="43"/>
        <v>TG202404180015</v>
      </c>
      <c r="D125" s="8" t="str">
        <f t="shared" ca="1" si="44"/>
        <v>TL202404180016</v>
      </c>
      <c r="E125" s="9">
        <f t="shared" ca="1" si="55"/>
        <v>36888</v>
      </c>
      <c r="F125" s="8" t="str">
        <f t="shared" ca="1" si="45"/>
        <v>978-611-689-756-4</v>
      </c>
      <c r="G125" s="8">
        <f t="shared" ca="1" si="46"/>
        <v>791</v>
      </c>
      <c r="H125" s="8" t="str">
        <f t="shared" ca="1" si="47"/>
        <v>LSP202404180001</v>
      </c>
      <c r="I125" s="8" t="str">
        <f t="shared" ca="1" si="48"/>
        <v>NCC202404180021</v>
      </c>
      <c r="J125" s="8">
        <f t="shared" ca="1" si="49"/>
        <v>23</v>
      </c>
      <c r="K125" s="8" t="s">
        <v>225</v>
      </c>
      <c r="L125" s="8">
        <f t="shared" ca="1" si="50"/>
        <v>1</v>
      </c>
      <c r="M125" s="8">
        <f t="shared" ca="1" si="51"/>
        <v>18335.150000000001</v>
      </c>
      <c r="N125" s="8">
        <f t="shared" ca="1" si="52"/>
        <v>84</v>
      </c>
      <c r="O125" s="8">
        <f t="shared" ca="1" si="53"/>
        <v>366703</v>
      </c>
      <c r="P125" s="8">
        <f t="shared" ca="1" si="54"/>
        <v>586724.80000000005</v>
      </c>
    </row>
    <row r="126" spans="1:16" x14ac:dyDescent="0.25">
      <c r="A126" s="8" t="str">
        <f t="shared" ca="1" si="42"/>
        <v>S202404180125</v>
      </c>
      <c r="B126" s="8" t="s">
        <v>354</v>
      </c>
      <c r="C126" s="8" t="str">
        <f t="shared" ca="1" si="43"/>
        <v>TG202404180023</v>
      </c>
      <c r="D126" s="8" t="str">
        <f t="shared" ca="1" si="44"/>
        <v>TL202404180023</v>
      </c>
      <c r="E126" s="9">
        <f t="shared" ca="1" si="55"/>
        <v>39298</v>
      </c>
      <c r="F126" s="8" t="str">
        <f t="shared" ca="1" si="45"/>
        <v>978-610-353-620-3</v>
      </c>
      <c r="G126" s="8">
        <f t="shared" ca="1" si="46"/>
        <v>768</v>
      </c>
      <c r="H126" s="8" t="str">
        <f t="shared" ca="1" si="47"/>
        <v>LSP202404180001</v>
      </c>
      <c r="I126" s="8" t="str">
        <f t="shared" ca="1" si="48"/>
        <v>NCC202404180004</v>
      </c>
      <c r="J126" s="8">
        <f t="shared" ca="1" si="49"/>
        <v>27</v>
      </c>
      <c r="K126" s="8" t="s">
        <v>227</v>
      </c>
      <c r="L126" s="8">
        <f t="shared" ca="1" si="50"/>
        <v>1</v>
      </c>
      <c r="M126" s="8">
        <f t="shared" ca="1" si="51"/>
        <v>2559.4</v>
      </c>
      <c r="N126" s="8">
        <f t="shared" ca="1" si="52"/>
        <v>28</v>
      </c>
      <c r="O126" s="8">
        <f t="shared" ca="1" si="53"/>
        <v>51188</v>
      </c>
      <c r="P126" s="8">
        <f t="shared" ca="1" si="54"/>
        <v>81900.799999999988</v>
      </c>
    </row>
    <row r="127" spans="1:16" x14ac:dyDescent="0.25">
      <c r="A127" s="8" t="str">
        <f t="shared" ca="1" si="42"/>
        <v>S202404180126</v>
      </c>
      <c r="B127" s="8" t="s">
        <v>355</v>
      </c>
      <c r="C127" s="8" t="str">
        <f t="shared" ca="1" si="43"/>
        <v>TG202404180012</v>
      </c>
      <c r="D127" s="8" t="str">
        <f t="shared" ca="1" si="44"/>
        <v>TL202404180022</v>
      </c>
      <c r="E127" s="9">
        <f t="shared" ca="1" si="55"/>
        <v>41254</v>
      </c>
      <c r="F127" s="8" t="str">
        <f t="shared" ca="1" si="45"/>
        <v>978-624-818-929-5</v>
      </c>
      <c r="G127" s="8">
        <f t="shared" ca="1" si="46"/>
        <v>501</v>
      </c>
      <c r="H127" s="8" t="str">
        <f t="shared" ca="1" si="47"/>
        <v>LSP202404180001</v>
      </c>
      <c r="I127" s="8" t="str">
        <f t="shared" ca="1" si="48"/>
        <v>NCC202404180006</v>
      </c>
      <c r="J127" s="8">
        <f t="shared" ca="1" si="49"/>
        <v>31</v>
      </c>
      <c r="K127" s="8" t="s">
        <v>229</v>
      </c>
      <c r="L127" s="8">
        <f t="shared" ca="1" si="50"/>
        <v>1</v>
      </c>
      <c r="M127" s="8">
        <f t="shared" ca="1" si="51"/>
        <v>22163</v>
      </c>
      <c r="N127" s="8">
        <f t="shared" ca="1" si="52"/>
        <v>60</v>
      </c>
      <c r="O127" s="8">
        <f t="shared" ca="1" si="53"/>
        <v>443260</v>
      </c>
      <c r="P127" s="8">
        <f t="shared" ca="1" si="54"/>
        <v>709216</v>
      </c>
    </row>
    <row r="128" spans="1:16" x14ac:dyDescent="0.25">
      <c r="A128" s="8" t="str">
        <f t="shared" ca="1" si="42"/>
        <v>S202404180127</v>
      </c>
      <c r="B128" s="8" t="s">
        <v>356</v>
      </c>
      <c r="C128" s="8" t="str">
        <f t="shared" ca="1" si="43"/>
        <v>TG202404180019</v>
      </c>
      <c r="D128" s="8" t="str">
        <f t="shared" ca="1" si="44"/>
        <v>TL202404180014</v>
      </c>
      <c r="E128" s="9">
        <f t="shared" ca="1" si="55"/>
        <v>41899</v>
      </c>
      <c r="F128" s="8" t="str">
        <f t="shared" ca="1" si="45"/>
        <v>978-628-941-339-2</v>
      </c>
      <c r="G128" s="8">
        <f t="shared" ca="1" si="46"/>
        <v>254</v>
      </c>
      <c r="H128" s="8" t="str">
        <f t="shared" ca="1" si="47"/>
        <v>LSP202404180001</v>
      </c>
      <c r="I128" s="8" t="str">
        <f t="shared" ca="1" si="48"/>
        <v>NCC202404180011</v>
      </c>
      <c r="J128" s="8">
        <f t="shared" ca="1" si="49"/>
        <v>29</v>
      </c>
      <c r="K128" s="8" t="s">
        <v>231</v>
      </c>
      <c r="L128" s="8">
        <f t="shared" ca="1" si="50"/>
        <v>1</v>
      </c>
      <c r="M128" s="8">
        <f t="shared" ca="1" si="51"/>
        <v>10070.1</v>
      </c>
      <c r="N128" s="8">
        <f t="shared" ca="1" si="52"/>
        <v>64</v>
      </c>
      <c r="O128" s="8">
        <f t="shared" ca="1" si="53"/>
        <v>201402</v>
      </c>
      <c r="P128" s="8">
        <f t="shared" ca="1" si="54"/>
        <v>322243.19999999995</v>
      </c>
    </row>
    <row r="129" spans="1:16" x14ac:dyDescent="0.25">
      <c r="A129" s="8" t="str">
        <f t="shared" ca="1" si="42"/>
        <v>S202404180128</v>
      </c>
      <c r="B129" s="8" t="s">
        <v>357</v>
      </c>
      <c r="C129" s="8" t="str">
        <f t="shared" ca="1" si="43"/>
        <v>TG202404180024</v>
      </c>
      <c r="D129" s="8" t="str">
        <f t="shared" ca="1" si="44"/>
        <v>TL202404180005</v>
      </c>
      <c r="E129" s="9">
        <f t="shared" ca="1" si="55"/>
        <v>40967</v>
      </c>
      <c r="F129" s="8" t="str">
        <f t="shared" ca="1" si="45"/>
        <v>978-971-914-469-2</v>
      </c>
      <c r="G129" s="8">
        <f t="shared" ca="1" si="46"/>
        <v>261</v>
      </c>
      <c r="H129" s="8" t="str">
        <f t="shared" ca="1" si="47"/>
        <v>LSP202404180001</v>
      </c>
      <c r="I129" s="8" t="str">
        <f t="shared" ca="1" si="48"/>
        <v>NCC202404180004</v>
      </c>
      <c r="J129" s="8">
        <f t="shared" ca="1" si="49"/>
        <v>24</v>
      </c>
      <c r="K129" s="8" t="s">
        <v>227</v>
      </c>
      <c r="L129" s="8">
        <f t="shared" ca="1" si="50"/>
        <v>1</v>
      </c>
      <c r="M129" s="8">
        <f t="shared" ca="1" si="51"/>
        <v>21555.850000000002</v>
      </c>
      <c r="N129" s="8">
        <f t="shared" ca="1" si="52"/>
        <v>60</v>
      </c>
      <c r="O129" s="8">
        <f t="shared" ca="1" si="53"/>
        <v>431117</v>
      </c>
      <c r="P129" s="8">
        <f t="shared" ca="1" si="54"/>
        <v>689787.2</v>
      </c>
    </row>
    <row r="130" spans="1:16" x14ac:dyDescent="0.25">
      <c r="A130" s="8" t="str">
        <f t="shared" ref="A130:A161" ca="1" si="56">"S" &amp; TEXT(TODAY(), "yyyyMMdd") &amp; TEXT(ROW(A129), "0000")</f>
        <v>S202404180129</v>
      </c>
      <c r="B130" s="8" t="s">
        <v>358</v>
      </c>
      <c r="C130" s="8" t="str">
        <f t="shared" ref="C130:C161" ca="1" si="57">"TG" &amp; TEXT(TODAY(), "yyyyMMdd") &amp; TEXT(RANDBETWEEN(1, 29), "0000")</f>
        <v>TG202404180018</v>
      </c>
      <c r="D130" s="8" t="str">
        <f t="shared" ref="D130:D161" ca="1" si="58">"TL" &amp; TEXT(TODAY(), "yyyyMMdd") &amp; TEXT(RANDBETWEEN(1, 24), "0000")</f>
        <v>TL202404180019</v>
      </c>
      <c r="E130" s="9">
        <f t="shared" ca="1" si="55"/>
        <v>41837</v>
      </c>
      <c r="F130" s="8" t="str">
        <f t="shared" ref="F130:F161" ca="1" si="59">"978-" &amp; IF(RANDBETWEEN(0,1)=0,TEXT(RANDBETWEEN(600,631),"000"), TEXT(RANDBETWEEN(950,989),"000")) &amp; "-" &amp; TEXT(RANDBETWEEN(100,999),"000") &amp; "-" &amp; TEXT(RANDBETWEEN(100,999),"000") &amp; "-" &amp; RANDBETWEEN(1,9)</f>
        <v>978-606-167-986-5</v>
      </c>
      <c r="G130" s="8">
        <f t="shared" ref="G130:G161" ca="1" si="60">INT(RAND() * (1000 - 100 + 1) + 100)</f>
        <v>173</v>
      </c>
      <c r="H130" s="8" t="str">
        <f t="shared" ref="H130:H161" ca="1" si="61">"LSP" &amp; TEXT(TODAY(), "YYYYMMDD") &amp; TEXT(1,"0000")</f>
        <v>LSP202404180001</v>
      </c>
      <c r="I130" s="8" t="str">
        <f t="shared" ref="I130:I161" ca="1" si="62">"NCC" &amp; TEXT(TODAY(), "yyyyMMdd") &amp; TEXT(RANDBETWEEN(1, 23), "0000")</f>
        <v>NCC202404180023</v>
      </c>
      <c r="J130" s="8">
        <f t="shared" ref="J130:J161" ca="1" si="63">RANDBETWEEN(20, 35)</f>
        <v>31</v>
      </c>
      <c r="K130" s="8" t="s">
        <v>234</v>
      </c>
      <c r="L130" s="8">
        <f t="shared" ref="L130:L161" ca="1" si="64">IF(RAND() &lt;= 0.89, 1, 0)</f>
        <v>1</v>
      </c>
      <c r="M130" s="8">
        <f t="shared" ref="M130:M161" ca="1" si="65">O130*0.05</f>
        <v>6374.9000000000005</v>
      </c>
      <c r="N130" s="8">
        <f t="shared" ref="N130:N161" ca="1" si="66">RANDBETWEEN(10,100)</f>
        <v>54</v>
      </c>
      <c r="O130" s="8">
        <f t="shared" ref="O130:O161" ca="1" si="67">RANDBETWEEN(30000, 450000)</f>
        <v>127498</v>
      </c>
      <c r="P130" s="8">
        <f t="shared" ref="P130:P161" ca="1" si="68">O130+(O130*0.55) +M130</f>
        <v>203996.80000000002</v>
      </c>
    </row>
    <row r="131" spans="1:16" x14ac:dyDescent="0.25">
      <c r="A131" s="8" t="str">
        <f t="shared" ca="1" si="56"/>
        <v>S202404180130</v>
      </c>
      <c r="B131" s="8" t="s">
        <v>359</v>
      </c>
      <c r="C131" s="8" t="str">
        <f t="shared" ca="1" si="57"/>
        <v>TG202404180014</v>
      </c>
      <c r="D131" s="8" t="str">
        <f t="shared" ca="1" si="58"/>
        <v>TL202404180020</v>
      </c>
      <c r="E131" s="9">
        <f t="shared" ref="E131:E162" ca="1" si="69">RANDBETWEEN(DATE(2000, 1,1), TODAY())</f>
        <v>41091</v>
      </c>
      <c r="F131" s="8" t="str">
        <f t="shared" ca="1" si="59"/>
        <v>978-980-613-792-9</v>
      </c>
      <c r="G131" s="8">
        <f t="shared" ca="1" si="60"/>
        <v>772</v>
      </c>
      <c r="H131" s="8" t="str">
        <f t="shared" ca="1" si="61"/>
        <v>LSP202404180001</v>
      </c>
      <c r="I131" s="8" t="str">
        <f t="shared" ca="1" si="62"/>
        <v>NCC202404180017</v>
      </c>
      <c r="J131" s="8">
        <f t="shared" ca="1" si="63"/>
        <v>24</v>
      </c>
      <c r="K131" s="8" t="s">
        <v>231</v>
      </c>
      <c r="L131" s="8">
        <f t="shared" ca="1" si="64"/>
        <v>1</v>
      </c>
      <c r="M131" s="8">
        <f t="shared" ca="1" si="65"/>
        <v>9638.75</v>
      </c>
      <c r="N131" s="8">
        <f t="shared" ca="1" si="66"/>
        <v>10</v>
      </c>
      <c r="O131" s="8">
        <f t="shared" ca="1" si="67"/>
        <v>192775</v>
      </c>
      <c r="P131" s="8">
        <f t="shared" ca="1" si="68"/>
        <v>308440</v>
      </c>
    </row>
    <row r="132" spans="1:16" x14ac:dyDescent="0.25">
      <c r="A132" s="8" t="str">
        <f t="shared" ca="1" si="56"/>
        <v>S202404180131</v>
      </c>
      <c r="B132" s="8" t="s">
        <v>360</v>
      </c>
      <c r="C132" s="8" t="str">
        <f t="shared" ca="1" si="57"/>
        <v>TG202404180015</v>
      </c>
      <c r="D132" s="8" t="str">
        <f t="shared" ca="1" si="58"/>
        <v>TL202404180021</v>
      </c>
      <c r="E132" s="9">
        <f t="shared" ca="1" si="69"/>
        <v>36915</v>
      </c>
      <c r="F132" s="8" t="str">
        <f t="shared" ca="1" si="59"/>
        <v>978-601-797-192-9</v>
      </c>
      <c r="G132" s="8">
        <f t="shared" ca="1" si="60"/>
        <v>932</v>
      </c>
      <c r="H132" s="8" t="str">
        <f t="shared" ca="1" si="61"/>
        <v>LSP202404180001</v>
      </c>
      <c r="I132" s="8" t="str">
        <f t="shared" ca="1" si="62"/>
        <v>NCC202404180010</v>
      </c>
      <c r="J132" s="8">
        <f t="shared" ca="1" si="63"/>
        <v>27</v>
      </c>
      <c r="K132" s="8" t="s">
        <v>237</v>
      </c>
      <c r="L132" s="8">
        <f t="shared" ca="1" si="64"/>
        <v>1</v>
      </c>
      <c r="M132" s="8">
        <f t="shared" ca="1" si="65"/>
        <v>3838.9</v>
      </c>
      <c r="N132" s="8">
        <f t="shared" ca="1" si="66"/>
        <v>88</v>
      </c>
      <c r="O132" s="8">
        <f t="shared" ca="1" si="67"/>
        <v>76778</v>
      </c>
      <c r="P132" s="8">
        <f t="shared" ca="1" si="68"/>
        <v>122844.79999999999</v>
      </c>
    </row>
    <row r="133" spans="1:16" x14ac:dyDescent="0.25">
      <c r="A133" s="8" t="str">
        <f t="shared" ca="1" si="56"/>
        <v>S202404180132</v>
      </c>
      <c r="B133" s="8" t="s">
        <v>304</v>
      </c>
      <c r="C133" s="8" t="str">
        <f t="shared" ca="1" si="57"/>
        <v>TG202404180010</v>
      </c>
      <c r="D133" s="8" t="str">
        <f t="shared" ca="1" si="58"/>
        <v>TL202404180014</v>
      </c>
      <c r="E133" s="9">
        <f t="shared" ca="1" si="69"/>
        <v>40955</v>
      </c>
      <c r="F133" s="8" t="str">
        <f t="shared" ca="1" si="59"/>
        <v>978-971-733-610-1</v>
      </c>
      <c r="G133" s="8">
        <f t="shared" ca="1" si="60"/>
        <v>312</v>
      </c>
      <c r="H133" s="8" t="str">
        <f t="shared" ca="1" si="61"/>
        <v>LSP202404180001</v>
      </c>
      <c r="I133" s="8" t="str">
        <f t="shared" ca="1" si="62"/>
        <v>NCC202404180005</v>
      </c>
      <c r="J133" s="8">
        <f t="shared" ca="1" si="63"/>
        <v>20</v>
      </c>
      <c r="K133" s="8" t="s">
        <v>227</v>
      </c>
      <c r="L133" s="8">
        <f t="shared" ca="1" si="64"/>
        <v>1</v>
      </c>
      <c r="M133" s="8">
        <f t="shared" ca="1" si="65"/>
        <v>17698.8</v>
      </c>
      <c r="N133" s="8">
        <f t="shared" ca="1" si="66"/>
        <v>32</v>
      </c>
      <c r="O133" s="8">
        <f t="shared" ca="1" si="67"/>
        <v>353976</v>
      </c>
      <c r="P133" s="8">
        <f t="shared" ca="1" si="68"/>
        <v>566361.60000000009</v>
      </c>
    </row>
    <row r="134" spans="1:16" x14ac:dyDescent="0.25">
      <c r="A134" s="8" t="str">
        <f t="shared" ca="1" si="56"/>
        <v>S202404180133</v>
      </c>
      <c r="B134" s="8" t="s">
        <v>361</v>
      </c>
      <c r="C134" s="8" t="str">
        <f t="shared" ca="1" si="57"/>
        <v>TG202404180005</v>
      </c>
      <c r="D134" s="8" t="str">
        <f t="shared" ca="1" si="58"/>
        <v>TL202404180024</v>
      </c>
      <c r="E134" s="9">
        <f t="shared" ca="1" si="69"/>
        <v>40068</v>
      </c>
      <c r="F134" s="8" t="str">
        <f t="shared" ca="1" si="59"/>
        <v>978-623-478-984-6</v>
      </c>
      <c r="G134" s="8">
        <f t="shared" ca="1" si="60"/>
        <v>553</v>
      </c>
      <c r="H134" s="8" t="str">
        <f t="shared" ca="1" si="61"/>
        <v>LSP202404180001</v>
      </c>
      <c r="I134" s="8" t="str">
        <f t="shared" ca="1" si="62"/>
        <v>NCC202404180017</v>
      </c>
      <c r="J134" s="8">
        <f t="shared" ca="1" si="63"/>
        <v>29</v>
      </c>
      <c r="K134" s="8" t="s">
        <v>223</v>
      </c>
      <c r="L134" s="8">
        <f t="shared" ca="1" si="64"/>
        <v>1</v>
      </c>
      <c r="M134" s="8">
        <f t="shared" ca="1" si="65"/>
        <v>20832.2</v>
      </c>
      <c r="N134" s="8">
        <f t="shared" ca="1" si="66"/>
        <v>39</v>
      </c>
      <c r="O134" s="8">
        <f t="shared" ca="1" si="67"/>
        <v>416644</v>
      </c>
      <c r="P134" s="8">
        <f t="shared" ca="1" si="68"/>
        <v>666630.39999999991</v>
      </c>
    </row>
    <row r="135" spans="1:16" x14ac:dyDescent="0.25">
      <c r="A135" s="8" t="str">
        <f t="shared" ca="1" si="56"/>
        <v>S202404180134</v>
      </c>
      <c r="B135" s="8" t="s">
        <v>362</v>
      </c>
      <c r="C135" s="8" t="str">
        <f t="shared" ca="1" si="57"/>
        <v>TG202404180019</v>
      </c>
      <c r="D135" s="8" t="str">
        <f t="shared" ca="1" si="58"/>
        <v>TL202404180006</v>
      </c>
      <c r="E135" s="9">
        <f t="shared" ca="1" si="69"/>
        <v>40974</v>
      </c>
      <c r="F135" s="8" t="str">
        <f t="shared" ca="1" si="59"/>
        <v>978-626-110-191-3</v>
      </c>
      <c r="G135" s="8">
        <f t="shared" ca="1" si="60"/>
        <v>646</v>
      </c>
      <c r="H135" s="8" t="str">
        <f t="shared" ca="1" si="61"/>
        <v>LSP202404180001</v>
      </c>
      <c r="I135" s="8" t="str">
        <f t="shared" ca="1" si="62"/>
        <v>NCC202404180023</v>
      </c>
      <c r="J135" s="8">
        <f t="shared" ca="1" si="63"/>
        <v>20</v>
      </c>
      <c r="K135" s="8" t="s">
        <v>241</v>
      </c>
      <c r="L135" s="8">
        <f t="shared" ca="1" si="64"/>
        <v>1</v>
      </c>
      <c r="M135" s="8">
        <f t="shared" ca="1" si="65"/>
        <v>21531.850000000002</v>
      </c>
      <c r="N135" s="8">
        <f t="shared" ca="1" si="66"/>
        <v>22</v>
      </c>
      <c r="O135" s="8">
        <f t="shared" ca="1" si="67"/>
        <v>430637</v>
      </c>
      <c r="P135" s="8">
        <f t="shared" ca="1" si="68"/>
        <v>689019.2</v>
      </c>
    </row>
    <row r="136" spans="1:16" x14ac:dyDescent="0.25">
      <c r="A136" s="8" t="str">
        <f t="shared" ca="1" si="56"/>
        <v>S202404180135</v>
      </c>
      <c r="B136" s="8" t="s">
        <v>363</v>
      </c>
      <c r="C136" s="8" t="str">
        <f t="shared" ca="1" si="57"/>
        <v>TG202404180025</v>
      </c>
      <c r="D136" s="8" t="str">
        <f t="shared" ca="1" si="58"/>
        <v>TL202404180015</v>
      </c>
      <c r="E136" s="9">
        <f t="shared" ca="1" si="69"/>
        <v>43080</v>
      </c>
      <c r="F136" s="8" t="str">
        <f t="shared" ca="1" si="59"/>
        <v>978-608-403-536-4</v>
      </c>
      <c r="G136" s="8">
        <f t="shared" ca="1" si="60"/>
        <v>736</v>
      </c>
      <c r="H136" s="8" t="str">
        <f t="shared" ca="1" si="61"/>
        <v>LSP202404180001</v>
      </c>
      <c r="I136" s="8" t="str">
        <f t="shared" ca="1" si="62"/>
        <v>NCC202404180021</v>
      </c>
      <c r="J136" s="8">
        <f t="shared" ca="1" si="63"/>
        <v>25</v>
      </c>
      <c r="K136" s="8" t="s">
        <v>221</v>
      </c>
      <c r="L136" s="8">
        <f t="shared" ca="1" si="64"/>
        <v>1</v>
      </c>
      <c r="M136" s="8">
        <f t="shared" ca="1" si="65"/>
        <v>10660.900000000001</v>
      </c>
      <c r="N136" s="8">
        <f t="shared" ca="1" si="66"/>
        <v>79</v>
      </c>
      <c r="O136" s="8">
        <f t="shared" ca="1" si="67"/>
        <v>213218</v>
      </c>
      <c r="P136" s="8">
        <f t="shared" ca="1" si="68"/>
        <v>341148.80000000005</v>
      </c>
    </row>
    <row r="137" spans="1:16" x14ac:dyDescent="0.25">
      <c r="A137" s="8" t="str">
        <f t="shared" ca="1" si="56"/>
        <v>S202404180136</v>
      </c>
      <c r="B137" s="8" t="s">
        <v>364</v>
      </c>
      <c r="C137" s="8" t="str">
        <f t="shared" ca="1" si="57"/>
        <v>TG202404180019</v>
      </c>
      <c r="D137" s="8" t="str">
        <f t="shared" ca="1" si="58"/>
        <v>TL202404180006</v>
      </c>
      <c r="E137" s="9">
        <f t="shared" ca="1" si="69"/>
        <v>40799</v>
      </c>
      <c r="F137" s="8" t="str">
        <f t="shared" ca="1" si="59"/>
        <v>978-978-403-578-8</v>
      </c>
      <c r="G137" s="8">
        <f t="shared" ca="1" si="60"/>
        <v>522</v>
      </c>
      <c r="H137" s="8" t="str">
        <f t="shared" ca="1" si="61"/>
        <v>LSP202404180001</v>
      </c>
      <c r="I137" s="8" t="str">
        <f t="shared" ca="1" si="62"/>
        <v>NCC202404180018</v>
      </c>
      <c r="J137" s="8">
        <f t="shared" ca="1" si="63"/>
        <v>29</v>
      </c>
      <c r="K137" s="8" t="s">
        <v>221</v>
      </c>
      <c r="L137" s="8">
        <f t="shared" ca="1" si="64"/>
        <v>1</v>
      </c>
      <c r="M137" s="8">
        <f t="shared" ca="1" si="65"/>
        <v>9399.85</v>
      </c>
      <c r="N137" s="8">
        <f t="shared" ca="1" si="66"/>
        <v>51</v>
      </c>
      <c r="O137" s="8">
        <f t="shared" ca="1" si="67"/>
        <v>187997</v>
      </c>
      <c r="P137" s="8">
        <f t="shared" ca="1" si="68"/>
        <v>300795.19999999995</v>
      </c>
    </row>
    <row r="138" spans="1:16" x14ac:dyDescent="0.25">
      <c r="A138" s="8" t="str">
        <f t="shared" ca="1" si="56"/>
        <v>S202404180137</v>
      </c>
      <c r="B138" s="8" t="s">
        <v>365</v>
      </c>
      <c r="C138" s="8" t="str">
        <f t="shared" ca="1" si="57"/>
        <v>TG202404180029</v>
      </c>
      <c r="D138" s="8" t="str">
        <f t="shared" ca="1" si="58"/>
        <v>TL202404180010</v>
      </c>
      <c r="E138" s="9">
        <f t="shared" ca="1" si="69"/>
        <v>42035</v>
      </c>
      <c r="F138" s="8" t="str">
        <f t="shared" ca="1" si="59"/>
        <v>978-970-869-864-8</v>
      </c>
      <c r="G138" s="8">
        <f t="shared" ca="1" si="60"/>
        <v>731</v>
      </c>
      <c r="H138" s="8" t="str">
        <f t="shared" ca="1" si="61"/>
        <v>LSP202404180001</v>
      </c>
      <c r="I138" s="8" t="str">
        <f t="shared" ca="1" si="62"/>
        <v>NCC202404180006</v>
      </c>
      <c r="J138" s="8">
        <f t="shared" ca="1" si="63"/>
        <v>27</v>
      </c>
      <c r="K138" s="8" t="s">
        <v>227</v>
      </c>
      <c r="L138" s="8">
        <f t="shared" ca="1" si="64"/>
        <v>0</v>
      </c>
      <c r="M138" s="8">
        <f t="shared" ca="1" si="65"/>
        <v>13652.7</v>
      </c>
      <c r="N138" s="8">
        <f t="shared" ca="1" si="66"/>
        <v>56</v>
      </c>
      <c r="O138" s="8">
        <f t="shared" ca="1" si="67"/>
        <v>273054</v>
      </c>
      <c r="P138" s="8">
        <f t="shared" ca="1" si="68"/>
        <v>436886.4</v>
      </c>
    </row>
    <row r="139" spans="1:16" x14ac:dyDescent="0.25">
      <c r="A139" s="8" t="str">
        <f t="shared" ca="1" si="56"/>
        <v>S202404180138</v>
      </c>
      <c r="B139" s="8" t="s">
        <v>366</v>
      </c>
      <c r="C139" s="8" t="str">
        <f t="shared" ca="1" si="57"/>
        <v>TG202404180025</v>
      </c>
      <c r="D139" s="8" t="str">
        <f t="shared" ca="1" si="58"/>
        <v>TL202404180013</v>
      </c>
      <c r="E139" s="9">
        <f t="shared" ca="1" si="69"/>
        <v>44907</v>
      </c>
      <c r="F139" s="8" t="str">
        <f t="shared" ca="1" si="59"/>
        <v>978-979-565-292-8</v>
      </c>
      <c r="G139" s="8">
        <f t="shared" ca="1" si="60"/>
        <v>925</v>
      </c>
      <c r="H139" s="8" t="str">
        <f t="shared" ca="1" si="61"/>
        <v>LSP202404180001</v>
      </c>
      <c r="I139" s="8" t="str">
        <f t="shared" ca="1" si="62"/>
        <v>NCC202404180022</v>
      </c>
      <c r="J139" s="8">
        <f t="shared" ca="1" si="63"/>
        <v>28</v>
      </c>
      <c r="K139" s="8" t="s">
        <v>237</v>
      </c>
      <c r="L139" s="8">
        <f t="shared" ca="1" si="64"/>
        <v>1</v>
      </c>
      <c r="M139" s="8">
        <f t="shared" ca="1" si="65"/>
        <v>21862.600000000002</v>
      </c>
      <c r="N139" s="8">
        <f t="shared" ca="1" si="66"/>
        <v>92</v>
      </c>
      <c r="O139" s="8">
        <f t="shared" ca="1" si="67"/>
        <v>437252</v>
      </c>
      <c r="P139" s="8">
        <f t="shared" ca="1" si="68"/>
        <v>699603.2</v>
      </c>
    </row>
    <row r="140" spans="1:16" x14ac:dyDescent="0.25">
      <c r="A140" s="8" t="str">
        <f t="shared" ca="1" si="56"/>
        <v>S202404180139</v>
      </c>
      <c r="B140" s="8" t="s">
        <v>367</v>
      </c>
      <c r="C140" s="8" t="str">
        <f t="shared" ca="1" si="57"/>
        <v>TG202404180022</v>
      </c>
      <c r="D140" s="8" t="str">
        <f t="shared" ca="1" si="58"/>
        <v>TL202404180019</v>
      </c>
      <c r="E140" s="9">
        <f t="shared" ca="1" si="69"/>
        <v>39190</v>
      </c>
      <c r="F140" s="8" t="str">
        <f t="shared" ca="1" si="59"/>
        <v>978-959-316-856-7</v>
      </c>
      <c r="G140" s="8">
        <f t="shared" ca="1" si="60"/>
        <v>314</v>
      </c>
      <c r="H140" s="8" t="str">
        <f t="shared" ca="1" si="61"/>
        <v>LSP202404180001</v>
      </c>
      <c r="I140" s="8" t="str">
        <f t="shared" ca="1" si="62"/>
        <v>NCC202404180013</v>
      </c>
      <c r="J140" s="8">
        <f t="shared" ca="1" si="63"/>
        <v>28</v>
      </c>
      <c r="K140" s="8" t="s">
        <v>229</v>
      </c>
      <c r="L140" s="8">
        <f t="shared" ca="1" si="64"/>
        <v>1</v>
      </c>
      <c r="M140" s="8">
        <f t="shared" ca="1" si="65"/>
        <v>9529.15</v>
      </c>
      <c r="N140" s="8">
        <f t="shared" ca="1" si="66"/>
        <v>38</v>
      </c>
      <c r="O140" s="8">
        <f t="shared" ca="1" si="67"/>
        <v>190583</v>
      </c>
      <c r="P140" s="8">
        <f t="shared" ca="1" si="68"/>
        <v>304932.80000000005</v>
      </c>
    </row>
    <row r="141" spans="1:16" x14ac:dyDescent="0.25">
      <c r="A141" s="8" t="str">
        <f t="shared" ca="1" si="56"/>
        <v>S202404180140</v>
      </c>
      <c r="B141" s="8" t="s">
        <v>368</v>
      </c>
      <c r="C141" s="8" t="str">
        <f t="shared" ca="1" si="57"/>
        <v>TG202404180020</v>
      </c>
      <c r="D141" s="8" t="str">
        <f t="shared" ca="1" si="58"/>
        <v>TL202404180024</v>
      </c>
      <c r="E141" s="9">
        <f t="shared" ca="1" si="69"/>
        <v>36537</v>
      </c>
      <c r="F141" s="8" t="str">
        <f t="shared" ca="1" si="59"/>
        <v>978-621-112-208-3</v>
      </c>
      <c r="G141" s="8">
        <f t="shared" ca="1" si="60"/>
        <v>801</v>
      </c>
      <c r="H141" s="8" t="str">
        <f t="shared" ca="1" si="61"/>
        <v>LSP202404180001</v>
      </c>
      <c r="I141" s="8" t="str">
        <f t="shared" ca="1" si="62"/>
        <v>NCC202404180017</v>
      </c>
      <c r="J141" s="8">
        <f t="shared" ca="1" si="63"/>
        <v>27</v>
      </c>
      <c r="K141" s="8" t="s">
        <v>231</v>
      </c>
      <c r="L141" s="8">
        <f t="shared" ca="1" si="64"/>
        <v>1</v>
      </c>
      <c r="M141" s="8">
        <f t="shared" ca="1" si="65"/>
        <v>2524.7000000000003</v>
      </c>
      <c r="N141" s="8">
        <f t="shared" ca="1" si="66"/>
        <v>89</v>
      </c>
      <c r="O141" s="8">
        <f t="shared" ca="1" si="67"/>
        <v>50494</v>
      </c>
      <c r="P141" s="8">
        <f t="shared" ca="1" si="68"/>
        <v>80790.399999999994</v>
      </c>
    </row>
    <row r="142" spans="1:16" x14ac:dyDescent="0.25">
      <c r="A142" s="8" t="str">
        <f t="shared" ca="1" si="56"/>
        <v>S202404180141</v>
      </c>
      <c r="B142" s="8" t="s">
        <v>369</v>
      </c>
      <c r="C142" s="8" t="str">
        <f t="shared" ca="1" si="57"/>
        <v>TG202404180025</v>
      </c>
      <c r="D142" s="8" t="str">
        <f t="shared" ca="1" si="58"/>
        <v>TL202404180003</v>
      </c>
      <c r="E142" s="9">
        <f t="shared" ca="1" si="69"/>
        <v>45009</v>
      </c>
      <c r="F142" s="8" t="str">
        <f t="shared" ca="1" si="59"/>
        <v>978-978-166-932-4</v>
      </c>
      <c r="G142" s="8">
        <f t="shared" ca="1" si="60"/>
        <v>672</v>
      </c>
      <c r="H142" s="8" t="str">
        <f t="shared" ca="1" si="61"/>
        <v>LSP202404180001</v>
      </c>
      <c r="I142" s="8" t="str">
        <f t="shared" ca="1" si="62"/>
        <v>NCC202404180018</v>
      </c>
      <c r="J142" s="8">
        <f t="shared" ca="1" si="63"/>
        <v>25</v>
      </c>
      <c r="K142" s="8" t="s">
        <v>249</v>
      </c>
      <c r="L142" s="8">
        <f t="shared" ca="1" si="64"/>
        <v>1</v>
      </c>
      <c r="M142" s="8">
        <f t="shared" ca="1" si="65"/>
        <v>11117.150000000001</v>
      </c>
      <c r="N142" s="8">
        <f t="shared" ca="1" si="66"/>
        <v>94</v>
      </c>
      <c r="O142" s="8">
        <f t="shared" ca="1" si="67"/>
        <v>222343</v>
      </c>
      <c r="P142" s="8">
        <f t="shared" ca="1" si="68"/>
        <v>355748.80000000005</v>
      </c>
    </row>
    <row r="143" spans="1:16" x14ac:dyDescent="0.25">
      <c r="A143" s="8" t="str">
        <f t="shared" ca="1" si="56"/>
        <v>S202404180142</v>
      </c>
      <c r="B143" s="8" t="s">
        <v>370</v>
      </c>
      <c r="C143" s="8" t="str">
        <f t="shared" ca="1" si="57"/>
        <v>TG202404180018</v>
      </c>
      <c r="D143" s="8" t="str">
        <f t="shared" ca="1" si="58"/>
        <v>TL202404180022</v>
      </c>
      <c r="E143" s="9">
        <f t="shared" ca="1" si="69"/>
        <v>40890</v>
      </c>
      <c r="F143" s="8" t="str">
        <f t="shared" ca="1" si="59"/>
        <v>978-603-451-639-7</v>
      </c>
      <c r="G143" s="8">
        <f t="shared" ca="1" si="60"/>
        <v>581</v>
      </c>
      <c r="H143" s="8" t="str">
        <f t="shared" ca="1" si="61"/>
        <v>LSP202404180001</v>
      </c>
      <c r="I143" s="8" t="str">
        <f t="shared" ca="1" si="62"/>
        <v>NCC202404180009</v>
      </c>
      <c r="J143" s="8">
        <f t="shared" ca="1" si="63"/>
        <v>21</v>
      </c>
      <c r="K143" s="8" t="s">
        <v>251</v>
      </c>
      <c r="L143" s="8">
        <f t="shared" ca="1" si="64"/>
        <v>1</v>
      </c>
      <c r="M143" s="8">
        <f t="shared" ca="1" si="65"/>
        <v>10621</v>
      </c>
      <c r="N143" s="8">
        <f t="shared" ca="1" si="66"/>
        <v>59</v>
      </c>
      <c r="O143" s="8">
        <f t="shared" ca="1" si="67"/>
        <v>212420</v>
      </c>
      <c r="P143" s="8">
        <f t="shared" ca="1" si="68"/>
        <v>339872</v>
      </c>
    </row>
    <row r="144" spans="1:16" x14ac:dyDescent="0.25">
      <c r="A144" s="8" t="str">
        <f t="shared" ca="1" si="56"/>
        <v>S202404180143</v>
      </c>
      <c r="B144" s="8" t="s">
        <v>371</v>
      </c>
      <c r="C144" s="8" t="str">
        <f t="shared" ca="1" si="57"/>
        <v>TG202404180013</v>
      </c>
      <c r="D144" s="8" t="str">
        <f t="shared" ca="1" si="58"/>
        <v>TL202404180005</v>
      </c>
      <c r="E144" s="9">
        <f t="shared" ca="1" si="69"/>
        <v>38403</v>
      </c>
      <c r="F144" s="8" t="str">
        <f t="shared" ca="1" si="59"/>
        <v>978-624-223-647-9</v>
      </c>
      <c r="G144" s="8">
        <f t="shared" ca="1" si="60"/>
        <v>202</v>
      </c>
      <c r="H144" s="8" t="str">
        <f t="shared" ca="1" si="61"/>
        <v>LSP202404180001</v>
      </c>
      <c r="I144" s="8" t="str">
        <f t="shared" ca="1" si="62"/>
        <v>NCC202404180019</v>
      </c>
      <c r="J144" s="8">
        <f t="shared" ca="1" si="63"/>
        <v>32</v>
      </c>
      <c r="K144" s="8" t="s">
        <v>227</v>
      </c>
      <c r="L144" s="8">
        <f t="shared" ca="1" si="64"/>
        <v>1</v>
      </c>
      <c r="M144" s="8">
        <f t="shared" ca="1" si="65"/>
        <v>16608.25</v>
      </c>
      <c r="N144" s="8">
        <f t="shared" ca="1" si="66"/>
        <v>36</v>
      </c>
      <c r="O144" s="8">
        <f t="shared" ca="1" si="67"/>
        <v>332165</v>
      </c>
      <c r="P144" s="8">
        <f t="shared" ca="1" si="68"/>
        <v>531464</v>
      </c>
    </row>
    <row r="145" spans="1:16" x14ac:dyDescent="0.25">
      <c r="A145" s="8" t="str">
        <f t="shared" ca="1" si="56"/>
        <v>S202404180144</v>
      </c>
      <c r="B145" s="8" t="s">
        <v>372</v>
      </c>
      <c r="C145" s="8" t="str">
        <f t="shared" ca="1" si="57"/>
        <v>TG202404180023</v>
      </c>
      <c r="D145" s="8" t="str">
        <f t="shared" ca="1" si="58"/>
        <v>TL202404180002</v>
      </c>
      <c r="E145" s="9">
        <f t="shared" ca="1" si="69"/>
        <v>39231</v>
      </c>
      <c r="F145" s="8" t="str">
        <f t="shared" ca="1" si="59"/>
        <v>978-603-412-941-4</v>
      </c>
      <c r="G145" s="8">
        <f t="shared" ca="1" si="60"/>
        <v>678</v>
      </c>
      <c r="H145" s="8" t="str">
        <f t="shared" ca="1" si="61"/>
        <v>LSP202404180001</v>
      </c>
      <c r="I145" s="8" t="str">
        <f t="shared" ca="1" si="62"/>
        <v>NCC202404180015</v>
      </c>
      <c r="J145" s="8">
        <f t="shared" ca="1" si="63"/>
        <v>26</v>
      </c>
      <c r="K145" s="8" t="s">
        <v>219</v>
      </c>
      <c r="L145" s="8">
        <f t="shared" ca="1" si="64"/>
        <v>0</v>
      </c>
      <c r="M145" s="8">
        <f t="shared" ca="1" si="65"/>
        <v>11914.150000000001</v>
      </c>
      <c r="N145" s="8">
        <f t="shared" ca="1" si="66"/>
        <v>41</v>
      </c>
      <c r="O145" s="8">
        <f t="shared" ca="1" si="67"/>
        <v>238283</v>
      </c>
      <c r="P145" s="8">
        <f t="shared" ca="1" si="68"/>
        <v>381252.80000000005</v>
      </c>
    </row>
    <row r="146" spans="1:16" x14ac:dyDescent="0.25">
      <c r="A146" s="8" t="str">
        <f t="shared" ca="1" si="56"/>
        <v>S202404180145</v>
      </c>
      <c r="B146" s="8" t="s">
        <v>373</v>
      </c>
      <c r="C146" s="8" t="str">
        <f t="shared" ca="1" si="57"/>
        <v>TG202404180023</v>
      </c>
      <c r="D146" s="8" t="str">
        <f t="shared" ca="1" si="58"/>
        <v>TL202404180004</v>
      </c>
      <c r="E146" s="9">
        <f t="shared" ca="1" si="69"/>
        <v>44283</v>
      </c>
      <c r="F146" s="8" t="str">
        <f t="shared" ca="1" si="59"/>
        <v>978-607-347-901-3</v>
      </c>
      <c r="G146" s="8">
        <f t="shared" ca="1" si="60"/>
        <v>356</v>
      </c>
      <c r="H146" s="8" t="str">
        <f t="shared" ca="1" si="61"/>
        <v>LSP202404180001</v>
      </c>
      <c r="I146" s="8" t="str">
        <f t="shared" ca="1" si="62"/>
        <v>NCC202404180002</v>
      </c>
      <c r="J146" s="8">
        <f t="shared" ca="1" si="63"/>
        <v>23</v>
      </c>
      <c r="K146" s="8" t="s">
        <v>225</v>
      </c>
      <c r="L146" s="8">
        <f t="shared" ca="1" si="64"/>
        <v>1</v>
      </c>
      <c r="M146" s="8">
        <f t="shared" ca="1" si="65"/>
        <v>11055.1</v>
      </c>
      <c r="N146" s="8">
        <f t="shared" ca="1" si="66"/>
        <v>78</v>
      </c>
      <c r="O146" s="8">
        <f t="shared" ca="1" si="67"/>
        <v>221102</v>
      </c>
      <c r="P146" s="8">
        <f t="shared" ca="1" si="68"/>
        <v>353763.19999999995</v>
      </c>
    </row>
    <row r="147" spans="1:16" x14ac:dyDescent="0.25">
      <c r="A147" s="8" t="str">
        <f t="shared" ca="1" si="56"/>
        <v>S202404180146</v>
      </c>
      <c r="B147" s="8" t="s">
        <v>374</v>
      </c>
      <c r="C147" s="8" t="str">
        <f t="shared" ca="1" si="57"/>
        <v>TG202404180002</v>
      </c>
      <c r="D147" s="8" t="str">
        <f t="shared" ca="1" si="58"/>
        <v>TL202404180007</v>
      </c>
      <c r="E147" s="9">
        <f t="shared" ca="1" si="69"/>
        <v>39277</v>
      </c>
      <c r="F147" s="8" t="str">
        <f t="shared" ca="1" si="59"/>
        <v>978-989-188-312-7</v>
      </c>
      <c r="G147" s="8">
        <f t="shared" ca="1" si="60"/>
        <v>637</v>
      </c>
      <c r="H147" s="8" t="str">
        <f t="shared" ca="1" si="61"/>
        <v>LSP202404180001</v>
      </c>
      <c r="I147" s="8" t="str">
        <f t="shared" ca="1" si="62"/>
        <v>NCC202404180001</v>
      </c>
      <c r="J147" s="8">
        <f t="shared" ca="1" si="63"/>
        <v>21</v>
      </c>
      <c r="K147" s="8" t="s">
        <v>221</v>
      </c>
      <c r="L147" s="8">
        <f t="shared" ca="1" si="64"/>
        <v>1</v>
      </c>
      <c r="M147" s="8">
        <f t="shared" ca="1" si="65"/>
        <v>5833.05</v>
      </c>
      <c r="N147" s="8">
        <f t="shared" ca="1" si="66"/>
        <v>42</v>
      </c>
      <c r="O147" s="8">
        <f t="shared" ca="1" si="67"/>
        <v>116661</v>
      </c>
      <c r="P147" s="8">
        <f t="shared" ca="1" si="68"/>
        <v>186657.59999999998</v>
      </c>
    </row>
    <row r="148" spans="1:16" x14ac:dyDescent="0.25">
      <c r="A148" s="8" t="str">
        <f t="shared" ca="1" si="56"/>
        <v>S202404180147</v>
      </c>
      <c r="B148" s="8" t="s">
        <v>375</v>
      </c>
      <c r="C148" s="8" t="str">
        <f t="shared" ca="1" si="57"/>
        <v>TG202404180029</v>
      </c>
      <c r="D148" s="8" t="str">
        <f t="shared" ca="1" si="58"/>
        <v>TL202404180008</v>
      </c>
      <c r="E148" s="9">
        <f t="shared" ca="1" si="69"/>
        <v>43925</v>
      </c>
      <c r="F148" s="8" t="str">
        <f t="shared" ca="1" si="59"/>
        <v>978-625-341-581-8</v>
      </c>
      <c r="G148" s="8">
        <f t="shared" ca="1" si="60"/>
        <v>148</v>
      </c>
      <c r="H148" s="8" t="str">
        <f t="shared" ca="1" si="61"/>
        <v>LSP202404180001</v>
      </c>
      <c r="I148" s="8" t="str">
        <f t="shared" ca="1" si="62"/>
        <v>NCC202404180003</v>
      </c>
      <c r="J148" s="8">
        <f t="shared" ca="1" si="63"/>
        <v>26</v>
      </c>
      <c r="K148" s="8" t="s">
        <v>257</v>
      </c>
      <c r="L148" s="8">
        <f t="shared" ca="1" si="64"/>
        <v>1</v>
      </c>
      <c r="M148" s="8">
        <f t="shared" ca="1" si="65"/>
        <v>6284.4500000000007</v>
      </c>
      <c r="N148" s="8">
        <f t="shared" ca="1" si="66"/>
        <v>51</v>
      </c>
      <c r="O148" s="8">
        <f t="shared" ca="1" si="67"/>
        <v>125689</v>
      </c>
      <c r="P148" s="8">
        <f t="shared" ca="1" si="68"/>
        <v>201102.40000000002</v>
      </c>
    </row>
    <row r="149" spans="1:16" x14ac:dyDescent="0.25">
      <c r="A149" s="8" t="str">
        <f t="shared" ca="1" si="56"/>
        <v>S202404180148</v>
      </c>
      <c r="B149" s="8" t="s">
        <v>376</v>
      </c>
      <c r="C149" s="8" t="str">
        <f t="shared" ca="1" si="57"/>
        <v>TG202404180019</v>
      </c>
      <c r="D149" s="8" t="str">
        <f t="shared" ca="1" si="58"/>
        <v>TL202404180008</v>
      </c>
      <c r="E149" s="9">
        <f t="shared" ca="1" si="69"/>
        <v>44381</v>
      </c>
      <c r="F149" s="8" t="str">
        <f t="shared" ca="1" si="59"/>
        <v>978-602-555-431-1</v>
      </c>
      <c r="G149" s="8">
        <f t="shared" ca="1" si="60"/>
        <v>279</v>
      </c>
      <c r="H149" s="8" t="str">
        <f t="shared" ca="1" si="61"/>
        <v>LSP202404180001</v>
      </c>
      <c r="I149" s="8" t="str">
        <f t="shared" ca="1" si="62"/>
        <v>NCC202404180013</v>
      </c>
      <c r="J149" s="8">
        <f t="shared" ca="1" si="63"/>
        <v>25</v>
      </c>
      <c r="K149" s="8" t="s">
        <v>227</v>
      </c>
      <c r="L149" s="8">
        <f t="shared" ca="1" si="64"/>
        <v>1</v>
      </c>
      <c r="M149" s="8">
        <f t="shared" ca="1" si="65"/>
        <v>6870.8</v>
      </c>
      <c r="N149" s="8">
        <f t="shared" ca="1" si="66"/>
        <v>40</v>
      </c>
      <c r="O149" s="8">
        <f t="shared" ca="1" si="67"/>
        <v>137416</v>
      </c>
      <c r="P149" s="8">
        <f t="shared" ca="1" si="68"/>
        <v>219865.59999999998</v>
      </c>
    </row>
    <row r="150" spans="1:16" x14ac:dyDescent="0.25">
      <c r="A150" s="8" t="str">
        <f t="shared" ca="1" si="56"/>
        <v>S202404180149</v>
      </c>
      <c r="B150" s="8" t="s">
        <v>291</v>
      </c>
      <c r="C150" s="8" t="str">
        <f t="shared" ca="1" si="57"/>
        <v>TG202404180025</v>
      </c>
      <c r="D150" s="8" t="str">
        <f t="shared" ca="1" si="58"/>
        <v>TL202404180017</v>
      </c>
      <c r="E150" s="9">
        <f t="shared" ca="1" si="69"/>
        <v>43997</v>
      </c>
      <c r="F150" s="8" t="str">
        <f t="shared" ca="1" si="59"/>
        <v>978-969-730-735-2</v>
      </c>
      <c r="G150" s="8">
        <f t="shared" ca="1" si="60"/>
        <v>141</v>
      </c>
      <c r="H150" s="8" t="str">
        <f t="shared" ca="1" si="61"/>
        <v>LSP202404180001</v>
      </c>
      <c r="I150" s="8" t="str">
        <f t="shared" ca="1" si="62"/>
        <v>NCC202404180011</v>
      </c>
      <c r="J150" s="8">
        <f t="shared" ca="1" si="63"/>
        <v>27</v>
      </c>
      <c r="K150" s="8" t="s">
        <v>260</v>
      </c>
      <c r="L150" s="8">
        <f t="shared" ca="1" si="64"/>
        <v>1</v>
      </c>
      <c r="M150" s="8">
        <f t="shared" ca="1" si="65"/>
        <v>6766.05</v>
      </c>
      <c r="N150" s="8">
        <f t="shared" ca="1" si="66"/>
        <v>32</v>
      </c>
      <c r="O150" s="8">
        <f t="shared" ca="1" si="67"/>
        <v>135321</v>
      </c>
      <c r="P150" s="8">
        <f t="shared" ca="1" si="68"/>
        <v>216513.59999999998</v>
      </c>
    </row>
    <row r="151" spans="1:16" x14ac:dyDescent="0.25">
      <c r="A151" s="8" t="str">
        <f t="shared" ca="1" si="56"/>
        <v>S202404180150</v>
      </c>
      <c r="B151" s="8" t="s">
        <v>377</v>
      </c>
      <c r="C151" s="8" t="str">
        <f t="shared" ca="1" si="57"/>
        <v>TG202404180012</v>
      </c>
      <c r="D151" s="8" t="str">
        <f t="shared" ca="1" si="58"/>
        <v>TL202404180004</v>
      </c>
      <c r="E151" s="9">
        <f t="shared" ca="1" si="69"/>
        <v>44399</v>
      </c>
      <c r="F151" s="8" t="str">
        <f t="shared" ca="1" si="59"/>
        <v>978-617-466-200-6</v>
      </c>
      <c r="G151" s="8">
        <f t="shared" ca="1" si="60"/>
        <v>300</v>
      </c>
      <c r="H151" s="8" t="str">
        <f t="shared" ca="1" si="61"/>
        <v>LSP202404180001</v>
      </c>
      <c r="I151" s="8" t="str">
        <f t="shared" ca="1" si="62"/>
        <v>NCC202404180021</v>
      </c>
      <c r="J151" s="8">
        <f t="shared" ca="1" si="63"/>
        <v>26</v>
      </c>
      <c r="K151" s="8" t="s">
        <v>231</v>
      </c>
      <c r="L151" s="8">
        <f t="shared" ca="1" si="64"/>
        <v>1</v>
      </c>
      <c r="M151" s="8">
        <f t="shared" ca="1" si="65"/>
        <v>10166.650000000001</v>
      </c>
      <c r="N151" s="8">
        <f t="shared" ca="1" si="66"/>
        <v>19</v>
      </c>
      <c r="O151" s="8">
        <f t="shared" ca="1" si="67"/>
        <v>203333</v>
      </c>
      <c r="P151" s="8">
        <f t="shared" ca="1" si="68"/>
        <v>325332.80000000005</v>
      </c>
    </row>
    <row r="152" spans="1:16" x14ac:dyDescent="0.25">
      <c r="A152" s="8" t="str">
        <f t="shared" ca="1" si="56"/>
        <v>S202404180151</v>
      </c>
      <c r="B152" s="8" t="s">
        <v>378</v>
      </c>
      <c r="C152" s="8" t="str">
        <f t="shared" ca="1" si="57"/>
        <v>TG202404180027</v>
      </c>
      <c r="D152" s="8" t="str">
        <f t="shared" ca="1" si="58"/>
        <v>TL202404180003</v>
      </c>
      <c r="E152" s="9">
        <f t="shared" ca="1" si="69"/>
        <v>39695</v>
      </c>
      <c r="F152" s="8" t="str">
        <f t="shared" ca="1" si="59"/>
        <v>978-631-603-678-2</v>
      </c>
      <c r="G152" s="8">
        <f t="shared" ca="1" si="60"/>
        <v>264</v>
      </c>
      <c r="H152" s="8" t="str">
        <f t="shared" ca="1" si="61"/>
        <v>LSP202404180001</v>
      </c>
      <c r="I152" s="8" t="str">
        <f t="shared" ca="1" si="62"/>
        <v>NCC202404180012</v>
      </c>
      <c r="J152" s="8">
        <f t="shared" ca="1" si="63"/>
        <v>34</v>
      </c>
      <c r="K152" s="8" t="s">
        <v>227</v>
      </c>
      <c r="L152" s="8">
        <f t="shared" ca="1" si="64"/>
        <v>1</v>
      </c>
      <c r="M152" s="8">
        <f t="shared" ca="1" si="65"/>
        <v>9229.9500000000007</v>
      </c>
      <c r="N152" s="8">
        <f t="shared" ca="1" si="66"/>
        <v>40</v>
      </c>
      <c r="O152" s="8">
        <f t="shared" ca="1" si="67"/>
        <v>184599</v>
      </c>
      <c r="P152" s="8">
        <f t="shared" ca="1" si="68"/>
        <v>295358.40000000002</v>
      </c>
    </row>
    <row r="153" spans="1:16" x14ac:dyDescent="0.25">
      <c r="A153" s="8" t="str">
        <f t="shared" ca="1" si="56"/>
        <v>S202404180152</v>
      </c>
      <c r="B153" s="8" t="s">
        <v>379</v>
      </c>
      <c r="C153" s="8" t="str">
        <f t="shared" ca="1" si="57"/>
        <v>TG202404180023</v>
      </c>
      <c r="D153" s="8" t="str">
        <f t="shared" ca="1" si="58"/>
        <v>TL202404180023</v>
      </c>
      <c r="E153" s="9">
        <f t="shared" ca="1" si="69"/>
        <v>40957</v>
      </c>
      <c r="F153" s="8" t="str">
        <f t="shared" ca="1" si="59"/>
        <v>978-989-517-753-9</v>
      </c>
      <c r="G153" s="8">
        <f t="shared" ca="1" si="60"/>
        <v>259</v>
      </c>
      <c r="H153" s="8" t="str">
        <f t="shared" ca="1" si="61"/>
        <v>LSP202404180001</v>
      </c>
      <c r="I153" s="8" t="str">
        <f t="shared" ca="1" si="62"/>
        <v>NCC202404180016</v>
      </c>
      <c r="J153" s="8">
        <f t="shared" ca="1" si="63"/>
        <v>31</v>
      </c>
      <c r="K153" s="8" t="s">
        <v>237</v>
      </c>
      <c r="L153" s="8">
        <f t="shared" ca="1" si="64"/>
        <v>1</v>
      </c>
      <c r="M153" s="8">
        <f t="shared" ca="1" si="65"/>
        <v>4563.45</v>
      </c>
      <c r="N153" s="8">
        <f t="shared" ca="1" si="66"/>
        <v>84</v>
      </c>
      <c r="O153" s="8">
        <f t="shared" ca="1" si="67"/>
        <v>91269</v>
      </c>
      <c r="P153" s="8">
        <f t="shared" ca="1" si="68"/>
        <v>146030.40000000002</v>
      </c>
    </row>
    <row r="154" spans="1:16" x14ac:dyDescent="0.25">
      <c r="A154" s="8" t="str">
        <f t="shared" ca="1" si="56"/>
        <v>S202404180153</v>
      </c>
      <c r="B154" s="8" t="s">
        <v>380</v>
      </c>
      <c r="C154" s="8" t="str">
        <f t="shared" ca="1" si="57"/>
        <v>TG202404180024</v>
      </c>
      <c r="D154" s="8" t="str">
        <f t="shared" ca="1" si="58"/>
        <v>TL202404180016</v>
      </c>
      <c r="E154" s="9">
        <f t="shared" ca="1" si="69"/>
        <v>43168</v>
      </c>
      <c r="F154" s="8" t="str">
        <f t="shared" ca="1" si="59"/>
        <v>978-966-666-276-7</v>
      </c>
      <c r="G154" s="8">
        <f t="shared" ca="1" si="60"/>
        <v>787</v>
      </c>
      <c r="H154" s="8" t="str">
        <f t="shared" ca="1" si="61"/>
        <v>LSP202404180001</v>
      </c>
      <c r="I154" s="8" t="str">
        <f t="shared" ca="1" si="62"/>
        <v>NCC202404180004</v>
      </c>
      <c r="J154" s="8">
        <f t="shared" ca="1" si="63"/>
        <v>35</v>
      </c>
      <c r="K154" s="8" t="s">
        <v>225</v>
      </c>
      <c r="L154" s="8">
        <f t="shared" ca="1" si="64"/>
        <v>1</v>
      </c>
      <c r="M154" s="8">
        <f t="shared" ca="1" si="65"/>
        <v>21705.550000000003</v>
      </c>
      <c r="N154" s="8">
        <f t="shared" ca="1" si="66"/>
        <v>100</v>
      </c>
      <c r="O154" s="8">
        <f t="shared" ca="1" si="67"/>
        <v>434111</v>
      </c>
      <c r="P154" s="8">
        <f t="shared" ca="1" si="68"/>
        <v>694577.60000000009</v>
      </c>
    </row>
    <row r="155" spans="1:16" x14ac:dyDescent="0.25">
      <c r="A155" s="8" t="str">
        <f t="shared" ca="1" si="56"/>
        <v>S202404180154</v>
      </c>
      <c r="B155" s="8" t="s">
        <v>369</v>
      </c>
      <c r="C155" s="8" t="str">
        <f t="shared" ca="1" si="57"/>
        <v>TG202404180014</v>
      </c>
      <c r="D155" s="8" t="str">
        <f t="shared" ca="1" si="58"/>
        <v>TL202404180017</v>
      </c>
      <c r="E155" s="9">
        <f t="shared" ca="1" si="69"/>
        <v>39453</v>
      </c>
      <c r="F155" s="8" t="str">
        <f t="shared" ca="1" si="59"/>
        <v>978-631-554-790-9</v>
      </c>
      <c r="G155" s="8">
        <f t="shared" ca="1" si="60"/>
        <v>568</v>
      </c>
      <c r="H155" s="8" t="str">
        <f t="shared" ca="1" si="61"/>
        <v>LSP202404180001</v>
      </c>
      <c r="I155" s="8" t="str">
        <f t="shared" ca="1" si="62"/>
        <v>NCC202404180002</v>
      </c>
      <c r="J155" s="8">
        <f t="shared" ca="1" si="63"/>
        <v>32</v>
      </c>
      <c r="K155" s="8" t="s">
        <v>231</v>
      </c>
      <c r="L155" s="8">
        <f t="shared" ca="1" si="64"/>
        <v>1</v>
      </c>
      <c r="M155" s="8">
        <f t="shared" ca="1" si="65"/>
        <v>16939.850000000002</v>
      </c>
      <c r="N155" s="8">
        <f t="shared" ca="1" si="66"/>
        <v>33</v>
      </c>
      <c r="O155" s="8">
        <f t="shared" ca="1" si="67"/>
        <v>338797</v>
      </c>
      <c r="P155" s="8">
        <f t="shared" ca="1" si="68"/>
        <v>542075.19999999995</v>
      </c>
    </row>
    <row r="156" spans="1:16" x14ac:dyDescent="0.25">
      <c r="A156" s="8" t="str">
        <f t="shared" ca="1" si="56"/>
        <v>S202404180155</v>
      </c>
      <c r="B156" s="8" t="s">
        <v>381</v>
      </c>
      <c r="C156" s="8" t="str">
        <f t="shared" ca="1" si="57"/>
        <v>TG202404180023</v>
      </c>
      <c r="D156" s="8" t="str">
        <f t="shared" ca="1" si="58"/>
        <v>TL202404180001</v>
      </c>
      <c r="E156" s="9">
        <f t="shared" ca="1" si="69"/>
        <v>44643</v>
      </c>
      <c r="F156" s="8" t="str">
        <f t="shared" ca="1" si="59"/>
        <v>978-977-399-318-7</v>
      </c>
      <c r="G156" s="8">
        <f t="shared" ca="1" si="60"/>
        <v>207</v>
      </c>
      <c r="H156" s="8" t="str">
        <f t="shared" ca="1" si="61"/>
        <v>LSP202404180001</v>
      </c>
      <c r="I156" s="8" t="str">
        <f t="shared" ca="1" si="62"/>
        <v>NCC202404180015</v>
      </c>
      <c r="J156" s="8">
        <f t="shared" ca="1" si="63"/>
        <v>23</v>
      </c>
      <c r="K156" s="8" t="s">
        <v>229</v>
      </c>
      <c r="L156" s="8">
        <f t="shared" ca="1" si="64"/>
        <v>1</v>
      </c>
      <c r="M156" s="8">
        <f t="shared" ca="1" si="65"/>
        <v>1980.15</v>
      </c>
      <c r="N156" s="8">
        <f t="shared" ca="1" si="66"/>
        <v>54</v>
      </c>
      <c r="O156" s="8">
        <f t="shared" ca="1" si="67"/>
        <v>39603</v>
      </c>
      <c r="P156" s="8">
        <f t="shared" ca="1" si="68"/>
        <v>63364.800000000003</v>
      </c>
    </row>
    <row r="157" spans="1:16" x14ac:dyDescent="0.25">
      <c r="A157" s="8" t="str">
        <f t="shared" ca="1" si="56"/>
        <v>S202404180156</v>
      </c>
      <c r="B157" s="8" t="s">
        <v>382</v>
      </c>
      <c r="C157" s="8" t="str">
        <f t="shared" ca="1" si="57"/>
        <v>TG202404180012</v>
      </c>
      <c r="D157" s="8" t="str">
        <f t="shared" ca="1" si="58"/>
        <v>TL202404180006</v>
      </c>
      <c r="E157" s="9">
        <f t="shared" ca="1" si="69"/>
        <v>37175</v>
      </c>
      <c r="F157" s="8" t="str">
        <f t="shared" ca="1" si="59"/>
        <v>978-628-524-295-1</v>
      </c>
      <c r="G157" s="8">
        <f t="shared" ca="1" si="60"/>
        <v>745</v>
      </c>
      <c r="H157" s="8" t="str">
        <f t="shared" ca="1" si="61"/>
        <v>LSP202404180001</v>
      </c>
      <c r="I157" s="8" t="str">
        <f t="shared" ca="1" si="62"/>
        <v>NCC202404180006</v>
      </c>
      <c r="J157" s="8">
        <f t="shared" ca="1" si="63"/>
        <v>20</v>
      </c>
      <c r="K157" s="8" t="s">
        <v>221</v>
      </c>
      <c r="L157" s="8">
        <f t="shared" ca="1" si="64"/>
        <v>1</v>
      </c>
      <c r="M157" s="8">
        <f t="shared" ca="1" si="65"/>
        <v>13117.900000000001</v>
      </c>
      <c r="N157" s="8">
        <f t="shared" ca="1" si="66"/>
        <v>13</v>
      </c>
      <c r="O157" s="8">
        <f t="shared" ca="1" si="67"/>
        <v>262358</v>
      </c>
      <c r="P157" s="8">
        <f t="shared" ca="1" si="68"/>
        <v>419772.80000000005</v>
      </c>
    </row>
    <row r="158" spans="1:16" x14ac:dyDescent="0.25">
      <c r="A158" s="8" t="str">
        <f t="shared" ca="1" si="56"/>
        <v>S202404180157</v>
      </c>
      <c r="B158" s="8" t="s">
        <v>383</v>
      </c>
      <c r="C158" s="8" t="str">
        <f t="shared" ca="1" si="57"/>
        <v>TG202404180003</v>
      </c>
      <c r="D158" s="8" t="str">
        <f t="shared" ca="1" si="58"/>
        <v>TL202404180007</v>
      </c>
      <c r="E158" s="9">
        <f t="shared" ca="1" si="69"/>
        <v>41036</v>
      </c>
      <c r="F158" s="8" t="str">
        <f t="shared" ca="1" si="59"/>
        <v>978-615-441-385-8</v>
      </c>
      <c r="G158" s="8">
        <f t="shared" ca="1" si="60"/>
        <v>343</v>
      </c>
      <c r="H158" s="8" t="str">
        <f t="shared" ca="1" si="61"/>
        <v>LSP202404180001</v>
      </c>
      <c r="I158" s="8" t="str">
        <f t="shared" ca="1" si="62"/>
        <v>NCC202404180007</v>
      </c>
      <c r="J158" s="8">
        <f t="shared" ca="1" si="63"/>
        <v>27</v>
      </c>
      <c r="K158" s="8" t="s">
        <v>221</v>
      </c>
      <c r="L158" s="8">
        <f t="shared" ca="1" si="64"/>
        <v>1</v>
      </c>
      <c r="M158" s="8">
        <f t="shared" ca="1" si="65"/>
        <v>16087.150000000001</v>
      </c>
      <c r="N158" s="8">
        <f t="shared" ca="1" si="66"/>
        <v>49</v>
      </c>
      <c r="O158" s="8">
        <f t="shared" ca="1" si="67"/>
        <v>321743</v>
      </c>
      <c r="P158" s="8">
        <f t="shared" ca="1" si="68"/>
        <v>514788.80000000005</v>
      </c>
    </row>
    <row r="159" spans="1:16" x14ac:dyDescent="0.25">
      <c r="A159" s="8" t="str">
        <f t="shared" ca="1" si="56"/>
        <v>S202404180158</v>
      </c>
      <c r="B159" s="8" t="s">
        <v>384</v>
      </c>
      <c r="C159" s="8" t="str">
        <f t="shared" ca="1" si="57"/>
        <v>TG202404180014</v>
      </c>
      <c r="D159" s="8" t="str">
        <f t="shared" ca="1" si="58"/>
        <v>TL202404180015</v>
      </c>
      <c r="E159" s="9">
        <f t="shared" ca="1" si="69"/>
        <v>37380</v>
      </c>
      <c r="F159" s="8" t="str">
        <f t="shared" ca="1" si="59"/>
        <v>978-606-958-976-1</v>
      </c>
      <c r="G159" s="8">
        <f t="shared" ca="1" si="60"/>
        <v>551</v>
      </c>
      <c r="H159" s="8" t="str">
        <f t="shared" ca="1" si="61"/>
        <v>LSP202404180001</v>
      </c>
      <c r="I159" s="8" t="str">
        <f t="shared" ca="1" si="62"/>
        <v>NCC202404180021</v>
      </c>
      <c r="J159" s="8">
        <f t="shared" ca="1" si="63"/>
        <v>24</v>
      </c>
      <c r="K159" s="8" t="s">
        <v>237</v>
      </c>
      <c r="L159" s="8">
        <f t="shared" ca="1" si="64"/>
        <v>1</v>
      </c>
      <c r="M159" s="8">
        <f t="shared" ca="1" si="65"/>
        <v>3906.5</v>
      </c>
      <c r="N159" s="8">
        <f t="shared" ca="1" si="66"/>
        <v>67</v>
      </c>
      <c r="O159" s="8">
        <f t="shared" ca="1" si="67"/>
        <v>78130</v>
      </c>
      <c r="P159" s="8">
        <f t="shared" ca="1" si="68"/>
        <v>125008</v>
      </c>
    </row>
    <row r="160" spans="1:16" x14ac:dyDescent="0.25">
      <c r="A160" s="8" t="str">
        <f t="shared" ca="1" si="56"/>
        <v>S202404180159</v>
      </c>
      <c r="B160" s="8" t="s">
        <v>385</v>
      </c>
      <c r="C160" s="8" t="str">
        <f t="shared" ca="1" si="57"/>
        <v>TG202404180022</v>
      </c>
      <c r="D160" s="8" t="str">
        <f t="shared" ca="1" si="58"/>
        <v>TL202404180014</v>
      </c>
      <c r="E160" s="9">
        <f t="shared" ca="1" si="69"/>
        <v>37187</v>
      </c>
      <c r="F160" s="8" t="str">
        <f t="shared" ca="1" si="59"/>
        <v>978-954-989-958-3</v>
      </c>
      <c r="G160" s="8">
        <f t="shared" ca="1" si="60"/>
        <v>280</v>
      </c>
      <c r="H160" s="8" t="str">
        <f t="shared" ca="1" si="61"/>
        <v>LSP202404180001</v>
      </c>
      <c r="I160" s="8" t="str">
        <f t="shared" ca="1" si="62"/>
        <v>NCC202404180009</v>
      </c>
      <c r="J160" s="8">
        <f t="shared" ca="1" si="63"/>
        <v>21</v>
      </c>
      <c r="K160" s="8" t="s">
        <v>227</v>
      </c>
      <c r="L160" s="8">
        <f t="shared" ca="1" si="64"/>
        <v>1</v>
      </c>
      <c r="M160" s="8">
        <f t="shared" ca="1" si="65"/>
        <v>8630.7000000000007</v>
      </c>
      <c r="N160" s="8">
        <f t="shared" ca="1" si="66"/>
        <v>24</v>
      </c>
      <c r="O160" s="8">
        <f t="shared" ca="1" si="67"/>
        <v>172614</v>
      </c>
      <c r="P160" s="8">
        <f t="shared" ca="1" si="68"/>
        <v>276182.40000000002</v>
      </c>
    </row>
    <row r="161" spans="1:16" x14ac:dyDescent="0.25">
      <c r="A161" s="8" t="str">
        <f t="shared" ca="1" si="56"/>
        <v>S202404180160</v>
      </c>
      <c r="B161" s="8" t="s">
        <v>386</v>
      </c>
      <c r="C161" s="8" t="str">
        <f t="shared" ca="1" si="57"/>
        <v>TG202404180012</v>
      </c>
      <c r="D161" s="8" t="str">
        <f t="shared" ca="1" si="58"/>
        <v>TL202404180001</v>
      </c>
      <c r="E161" s="9">
        <f t="shared" ca="1" si="69"/>
        <v>39921</v>
      </c>
      <c r="F161" s="8" t="str">
        <f t="shared" ca="1" si="59"/>
        <v>978-627-583-493-6</v>
      </c>
      <c r="G161" s="8">
        <f t="shared" ca="1" si="60"/>
        <v>117</v>
      </c>
      <c r="H161" s="8" t="str">
        <f t="shared" ca="1" si="61"/>
        <v>LSP202404180001</v>
      </c>
      <c r="I161" s="8" t="str">
        <f t="shared" ca="1" si="62"/>
        <v>NCC202404180014</v>
      </c>
      <c r="J161" s="8">
        <f t="shared" ca="1" si="63"/>
        <v>33</v>
      </c>
      <c r="K161" s="8" t="s">
        <v>231</v>
      </c>
      <c r="L161" s="8">
        <f t="shared" ca="1" si="64"/>
        <v>1</v>
      </c>
      <c r="M161" s="8">
        <f t="shared" ca="1" si="65"/>
        <v>21414.5</v>
      </c>
      <c r="N161" s="8">
        <f t="shared" ca="1" si="66"/>
        <v>55</v>
      </c>
      <c r="O161" s="8">
        <f t="shared" ca="1" si="67"/>
        <v>428290</v>
      </c>
      <c r="P161" s="8">
        <f t="shared" ca="1" si="68"/>
        <v>685264</v>
      </c>
    </row>
    <row r="162" spans="1:16" x14ac:dyDescent="0.25">
      <c r="A162" s="8" t="str">
        <f t="shared" ref="A162:A189" ca="1" si="70">"S" &amp; TEXT(TODAY(), "yyyyMMdd") &amp; TEXT(ROW(A161), "0000")</f>
        <v>S202404180161</v>
      </c>
      <c r="B162" s="8" t="s">
        <v>303</v>
      </c>
      <c r="C162" s="8" t="str">
        <f t="shared" ref="C162:C189" ca="1" si="71">"TG" &amp; TEXT(TODAY(), "yyyyMMdd") &amp; TEXT(RANDBETWEEN(1, 29), "0000")</f>
        <v>TG202404180009</v>
      </c>
      <c r="D162" s="8" t="str">
        <f t="shared" ref="D162:D189" ca="1" si="72">"TL" &amp; TEXT(TODAY(), "yyyyMMdd") &amp; TEXT(RANDBETWEEN(1, 24), "0000")</f>
        <v>TL202404180009</v>
      </c>
      <c r="E162" s="9">
        <f t="shared" ca="1" si="69"/>
        <v>43887</v>
      </c>
      <c r="F162" s="8" t="str">
        <f t="shared" ref="F162:F189" ca="1" si="73">"978-" &amp; IF(RANDBETWEEN(0,1)=0,TEXT(RANDBETWEEN(600,631),"000"), TEXT(RANDBETWEEN(950,989),"000")) &amp; "-" &amp; TEXT(RANDBETWEEN(100,999),"000") &amp; "-" &amp; TEXT(RANDBETWEEN(100,999),"000") &amp; "-" &amp; RANDBETWEEN(1,9)</f>
        <v>978-628-809-708-4</v>
      </c>
      <c r="G162" s="8">
        <f t="shared" ref="G162:G189" ca="1" si="74">INT(RAND() * (1000 - 100 + 1) + 100)</f>
        <v>838</v>
      </c>
      <c r="H162" s="8" t="str">
        <f t="shared" ref="H162:H189" ca="1" si="75">"LSP" &amp; TEXT(TODAY(), "YYYYMMDD") &amp; TEXT(1,"0000")</f>
        <v>LSP202404180001</v>
      </c>
      <c r="I162" s="8" t="str">
        <f t="shared" ref="I162:I189" ca="1" si="76">"NCC" &amp; TEXT(TODAY(), "yyyyMMdd") &amp; TEXT(RANDBETWEEN(1, 23), "0000")</f>
        <v>NCC202404180020</v>
      </c>
      <c r="J162" s="8">
        <f t="shared" ref="J162:J189" ca="1" si="77">RANDBETWEEN(20, 35)</f>
        <v>24</v>
      </c>
      <c r="K162" s="8" t="s">
        <v>225</v>
      </c>
      <c r="L162" s="8">
        <f t="shared" ref="L162:L189" ca="1" si="78">IF(RAND() &lt;= 0.89, 1, 0)</f>
        <v>1</v>
      </c>
      <c r="M162" s="8">
        <f t="shared" ref="M162:M189" ca="1" si="79">O162*0.05</f>
        <v>11251.900000000001</v>
      </c>
      <c r="N162" s="8">
        <f t="shared" ref="N162:N189" ca="1" si="80">RANDBETWEEN(10,100)</f>
        <v>78</v>
      </c>
      <c r="O162" s="8">
        <f t="shared" ref="O162:O189" ca="1" si="81">RANDBETWEEN(30000, 450000)</f>
        <v>225038</v>
      </c>
      <c r="P162" s="8">
        <f t="shared" ref="P162:P193" ca="1" si="82">O162+(O162*0.55) +M162</f>
        <v>360060.80000000005</v>
      </c>
    </row>
    <row r="163" spans="1:16" x14ac:dyDescent="0.25">
      <c r="A163" s="8" t="str">
        <f t="shared" ca="1" si="70"/>
        <v>S202404180162</v>
      </c>
      <c r="B163" s="8" t="s">
        <v>387</v>
      </c>
      <c r="C163" s="8" t="str">
        <f t="shared" ca="1" si="71"/>
        <v>TG202404180008</v>
      </c>
      <c r="D163" s="8" t="str">
        <f t="shared" ca="1" si="72"/>
        <v>TL202404180020</v>
      </c>
      <c r="E163" s="9">
        <f t="shared" ref="E163:E189" ca="1" si="83">RANDBETWEEN(DATE(2000, 1,1), TODAY())</f>
        <v>44278</v>
      </c>
      <c r="F163" s="8" t="str">
        <f t="shared" ca="1" si="73"/>
        <v>978-608-557-467-3</v>
      </c>
      <c r="G163" s="8">
        <f t="shared" ca="1" si="74"/>
        <v>695</v>
      </c>
      <c r="H163" s="8" t="str">
        <f t="shared" ca="1" si="75"/>
        <v>LSP202404180001</v>
      </c>
      <c r="I163" s="8" t="str">
        <f t="shared" ca="1" si="76"/>
        <v>NCC202404180016</v>
      </c>
      <c r="J163" s="8">
        <f t="shared" ca="1" si="77"/>
        <v>21</v>
      </c>
      <c r="K163" s="8" t="s">
        <v>227</v>
      </c>
      <c r="L163" s="8">
        <f t="shared" ca="1" si="78"/>
        <v>1</v>
      </c>
      <c r="M163" s="8">
        <f t="shared" ca="1" si="79"/>
        <v>7979.9000000000005</v>
      </c>
      <c r="N163" s="8">
        <f t="shared" ca="1" si="80"/>
        <v>31</v>
      </c>
      <c r="O163" s="8">
        <f t="shared" ca="1" si="81"/>
        <v>159598</v>
      </c>
      <c r="P163" s="8">
        <f t="shared" ca="1" si="82"/>
        <v>255356.80000000002</v>
      </c>
    </row>
    <row r="164" spans="1:16" x14ac:dyDescent="0.25">
      <c r="A164" s="8" t="str">
        <f t="shared" ca="1" si="70"/>
        <v>S202404180163</v>
      </c>
      <c r="B164" s="8" t="s">
        <v>388</v>
      </c>
      <c r="C164" s="8" t="str">
        <f t="shared" ca="1" si="71"/>
        <v>TG202404180026</v>
      </c>
      <c r="D164" s="8" t="str">
        <f t="shared" ca="1" si="72"/>
        <v>TL202404180004</v>
      </c>
      <c r="E164" s="9">
        <f t="shared" ca="1" si="83"/>
        <v>45314</v>
      </c>
      <c r="F164" s="8" t="str">
        <f t="shared" ca="1" si="73"/>
        <v>978-605-278-358-6</v>
      </c>
      <c r="G164" s="8">
        <f t="shared" ca="1" si="74"/>
        <v>737</v>
      </c>
      <c r="H164" s="8" t="str">
        <f t="shared" ca="1" si="75"/>
        <v>LSP202404180001</v>
      </c>
      <c r="I164" s="8" t="str">
        <f t="shared" ca="1" si="76"/>
        <v>NCC202404180013</v>
      </c>
      <c r="J164" s="8">
        <f t="shared" ca="1" si="77"/>
        <v>24</v>
      </c>
      <c r="K164" s="8" t="s">
        <v>231</v>
      </c>
      <c r="L164" s="8">
        <f t="shared" ca="1" si="78"/>
        <v>1</v>
      </c>
      <c r="M164" s="8">
        <f t="shared" ca="1" si="79"/>
        <v>20386.150000000001</v>
      </c>
      <c r="N164" s="8">
        <f t="shared" ca="1" si="80"/>
        <v>67</v>
      </c>
      <c r="O164" s="8">
        <f t="shared" ca="1" si="81"/>
        <v>407723</v>
      </c>
      <c r="P164" s="8">
        <f t="shared" ca="1" si="82"/>
        <v>652356.80000000005</v>
      </c>
    </row>
    <row r="165" spans="1:16" x14ac:dyDescent="0.25">
      <c r="A165" s="8" t="str">
        <f t="shared" ca="1" si="70"/>
        <v>S202404180164</v>
      </c>
      <c r="B165" s="8" t="s">
        <v>389</v>
      </c>
      <c r="C165" s="8" t="str">
        <f t="shared" ca="1" si="71"/>
        <v>TG202404180017</v>
      </c>
      <c r="D165" s="8" t="str">
        <f t="shared" ca="1" si="72"/>
        <v>TL202404180007</v>
      </c>
      <c r="E165" s="9">
        <f t="shared" ca="1" si="83"/>
        <v>40653</v>
      </c>
      <c r="F165" s="8" t="str">
        <f t="shared" ca="1" si="73"/>
        <v>978-600-138-806-8</v>
      </c>
      <c r="G165" s="8">
        <f t="shared" ca="1" si="74"/>
        <v>865</v>
      </c>
      <c r="H165" s="8" t="str">
        <f t="shared" ca="1" si="75"/>
        <v>LSP202404180001</v>
      </c>
      <c r="I165" s="8" t="str">
        <f t="shared" ca="1" si="76"/>
        <v>NCC202404180014</v>
      </c>
      <c r="J165" s="8">
        <f t="shared" ca="1" si="77"/>
        <v>31</v>
      </c>
      <c r="K165" s="8" t="s">
        <v>249</v>
      </c>
      <c r="L165" s="8">
        <f t="shared" ca="1" si="78"/>
        <v>0</v>
      </c>
      <c r="M165" s="8">
        <f t="shared" ca="1" si="79"/>
        <v>1649.45</v>
      </c>
      <c r="N165" s="8">
        <f t="shared" ca="1" si="80"/>
        <v>71</v>
      </c>
      <c r="O165" s="8">
        <f t="shared" ca="1" si="81"/>
        <v>32989</v>
      </c>
      <c r="P165" s="8">
        <f t="shared" ca="1" si="82"/>
        <v>52782.399999999994</v>
      </c>
    </row>
    <row r="166" spans="1:16" x14ac:dyDescent="0.25">
      <c r="A166" s="8" t="str">
        <f t="shared" ca="1" si="70"/>
        <v>S202404180165</v>
      </c>
      <c r="B166" s="8" t="s">
        <v>390</v>
      </c>
      <c r="C166" s="8" t="str">
        <f t="shared" ca="1" si="71"/>
        <v>TG202404180026</v>
      </c>
      <c r="D166" s="8" t="str">
        <f t="shared" ca="1" si="72"/>
        <v>TL202404180022</v>
      </c>
      <c r="E166" s="9">
        <f t="shared" ca="1" si="83"/>
        <v>42112</v>
      </c>
      <c r="F166" s="8" t="str">
        <f t="shared" ca="1" si="73"/>
        <v>978-605-123-762-4</v>
      </c>
      <c r="G166" s="8">
        <f t="shared" ca="1" si="74"/>
        <v>323</v>
      </c>
      <c r="H166" s="8" t="str">
        <f t="shared" ca="1" si="75"/>
        <v>LSP202404180001</v>
      </c>
      <c r="I166" s="8" t="str">
        <f t="shared" ca="1" si="76"/>
        <v>NCC202404180001</v>
      </c>
      <c r="J166" s="8">
        <f t="shared" ca="1" si="77"/>
        <v>22</v>
      </c>
      <c r="K166" s="8" t="s">
        <v>227</v>
      </c>
      <c r="L166" s="8">
        <f t="shared" ca="1" si="78"/>
        <v>1</v>
      </c>
      <c r="M166" s="8">
        <f t="shared" ca="1" si="79"/>
        <v>12631.5</v>
      </c>
      <c r="N166" s="8">
        <f t="shared" ca="1" si="80"/>
        <v>81</v>
      </c>
      <c r="O166" s="8">
        <f t="shared" ca="1" si="81"/>
        <v>252630</v>
      </c>
      <c r="P166" s="8">
        <f t="shared" ca="1" si="82"/>
        <v>404208</v>
      </c>
    </row>
    <row r="167" spans="1:16" x14ac:dyDescent="0.25">
      <c r="A167" s="8" t="str">
        <f t="shared" ca="1" si="70"/>
        <v>S202404180166</v>
      </c>
      <c r="B167" s="8" t="s">
        <v>391</v>
      </c>
      <c r="C167" s="8" t="str">
        <f t="shared" ca="1" si="71"/>
        <v>TG202404180002</v>
      </c>
      <c r="D167" s="8" t="str">
        <f t="shared" ca="1" si="72"/>
        <v>TL202404180022</v>
      </c>
      <c r="E167" s="9">
        <f t="shared" ca="1" si="83"/>
        <v>40787</v>
      </c>
      <c r="F167" s="8" t="str">
        <f t="shared" ca="1" si="73"/>
        <v>978-986-604-410-2</v>
      </c>
      <c r="G167" s="8">
        <f t="shared" ca="1" si="74"/>
        <v>381</v>
      </c>
      <c r="H167" s="8" t="str">
        <f t="shared" ca="1" si="75"/>
        <v>LSP202404180001</v>
      </c>
      <c r="I167" s="8" t="str">
        <f t="shared" ca="1" si="76"/>
        <v>NCC202404180021</v>
      </c>
      <c r="J167" s="8">
        <f t="shared" ca="1" si="77"/>
        <v>27</v>
      </c>
      <c r="K167" s="8" t="s">
        <v>260</v>
      </c>
      <c r="L167" s="8">
        <f t="shared" ca="1" si="78"/>
        <v>1</v>
      </c>
      <c r="M167" s="8">
        <f t="shared" ca="1" si="79"/>
        <v>18074.650000000001</v>
      </c>
      <c r="N167" s="8">
        <f t="shared" ca="1" si="80"/>
        <v>54</v>
      </c>
      <c r="O167" s="8">
        <f t="shared" ca="1" si="81"/>
        <v>361493</v>
      </c>
      <c r="P167" s="8">
        <f t="shared" ca="1" si="82"/>
        <v>578388.80000000005</v>
      </c>
    </row>
    <row r="168" spans="1:16" x14ac:dyDescent="0.25">
      <c r="A168" s="8" t="str">
        <f t="shared" ca="1" si="70"/>
        <v>S202404180167</v>
      </c>
      <c r="B168" s="8" t="s">
        <v>392</v>
      </c>
      <c r="C168" s="8" t="str">
        <f t="shared" ca="1" si="71"/>
        <v>TG202404180008</v>
      </c>
      <c r="D168" s="8" t="str">
        <f t="shared" ca="1" si="72"/>
        <v>TL202404180018</v>
      </c>
      <c r="E168" s="9">
        <f t="shared" ca="1" si="83"/>
        <v>40178</v>
      </c>
      <c r="F168" s="8" t="str">
        <f t="shared" ca="1" si="73"/>
        <v>978-623-764-372-4</v>
      </c>
      <c r="G168" s="8">
        <f t="shared" ca="1" si="74"/>
        <v>288</v>
      </c>
      <c r="H168" s="8" t="str">
        <f t="shared" ca="1" si="75"/>
        <v>LSP202404180001</v>
      </c>
      <c r="I168" s="8" t="str">
        <f t="shared" ca="1" si="76"/>
        <v>NCC202404180006</v>
      </c>
      <c r="J168" s="8">
        <f t="shared" ca="1" si="77"/>
        <v>22</v>
      </c>
      <c r="K168" s="8" t="s">
        <v>219</v>
      </c>
      <c r="L168" s="8">
        <f t="shared" ca="1" si="78"/>
        <v>1</v>
      </c>
      <c r="M168" s="8">
        <f t="shared" ca="1" si="79"/>
        <v>20308.850000000002</v>
      </c>
      <c r="N168" s="8">
        <f t="shared" ca="1" si="80"/>
        <v>12</v>
      </c>
      <c r="O168" s="8">
        <f t="shared" ca="1" si="81"/>
        <v>406177</v>
      </c>
      <c r="P168" s="8">
        <f t="shared" ca="1" si="82"/>
        <v>649883.19999999995</v>
      </c>
    </row>
    <row r="169" spans="1:16" x14ac:dyDescent="0.25">
      <c r="A169" s="8" t="str">
        <f t="shared" ca="1" si="70"/>
        <v>S202404180168</v>
      </c>
      <c r="B169" s="8" t="s">
        <v>393</v>
      </c>
      <c r="C169" s="8" t="str">
        <f t="shared" ca="1" si="71"/>
        <v>TG202404180016</v>
      </c>
      <c r="D169" s="8" t="str">
        <f t="shared" ca="1" si="72"/>
        <v>TL202404180003</v>
      </c>
      <c r="E169" s="9">
        <f t="shared" ca="1" si="83"/>
        <v>40210</v>
      </c>
      <c r="F169" s="8" t="str">
        <f t="shared" ca="1" si="73"/>
        <v>978-625-656-809-4</v>
      </c>
      <c r="G169" s="8">
        <f t="shared" ca="1" si="74"/>
        <v>630</v>
      </c>
      <c r="H169" s="8" t="str">
        <f t="shared" ca="1" si="75"/>
        <v>LSP202404180001</v>
      </c>
      <c r="I169" s="8" t="str">
        <f t="shared" ca="1" si="76"/>
        <v>NCC202404180007</v>
      </c>
      <c r="J169" s="8">
        <f t="shared" ca="1" si="77"/>
        <v>25</v>
      </c>
      <c r="K169" s="8" t="s">
        <v>231</v>
      </c>
      <c r="L169" s="8">
        <f t="shared" ca="1" si="78"/>
        <v>1</v>
      </c>
      <c r="M169" s="8">
        <f t="shared" ca="1" si="79"/>
        <v>10186.650000000001</v>
      </c>
      <c r="N169" s="8">
        <f t="shared" ca="1" si="80"/>
        <v>55</v>
      </c>
      <c r="O169" s="8">
        <f t="shared" ca="1" si="81"/>
        <v>203733</v>
      </c>
      <c r="P169" s="8">
        <f t="shared" ca="1" si="82"/>
        <v>325972.80000000005</v>
      </c>
    </row>
    <row r="170" spans="1:16" x14ac:dyDescent="0.25">
      <c r="A170" s="8" t="str">
        <f t="shared" ca="1" si="70"/>
        <v>S202404180169</v>
      </c>
      <c r="B170" s="8" t="s">
        <v>394</v>
      </c>
      <c r="C170" s="8" t="str">
        <f t="shared" ca="1" si="71"/>
        <v>TG202404180012</v>
      </c>
      <c r="D170" s="8" t="str">
        <f t="shared" ca="1" si="72"/>
        <v>TL202404180018</v>
      </c>
      <c r="E170" s="9">
        <f t="shared" ca="1" si="83"/>
        <v>43154</v>
      </c>
      <c r="F170" s="8" t="str">
        <f t="shared" ca="1" si="73"/>
        <v>978-977-586-798-8</v>
      </c>
      <c r="G170" s="8">
        <f t="shared" ca="1" si="74"/>
        <v>376</v>
      </c>
      <c r="H170" s="8" t="str">
        <f t="shared" ca="1" si="75"/>
        <v>LSP202404180001</v>
      </c>
      <c r="I170" s="8" t="str">
        <f t="shared" ca="1" si="76"/>
        <v>NCC202404180001</v>
      </c>
      <c r="J170" s="8">
        <f t="shared" ca="1" si="77"/>
        <v>31</v>
      </c>
      <c r="K170" s="8" t="s">
        <v>227</v>
      </c>
      <c r="L170" s="8">
        <f t="shared" ca="1" si="78"/>
        <v>1</v>
      </c>
      <c r="M170" s="8">
        <f t="shared" ca="1" si="79"/>
        <v>11143.6</v>
      </c>
      <c r="N170" s="8">
        <f t="shared" ca="1" si="80"/>
        <v>69</v>
      </c>
      <c r="O170" s="8">
        <f t="shared" ca="1" si="81"/>
        <v>222872</v>
      </c>
      <c r="P170" s="8">
        <f t="shared" ca="1" si="82"/>
        <v>356595.19999999995</v>
      </c>
    </row>
    <row r="171" spans="1:16" x14ac:dyDescent="0.25">
      <c r="A171" s="8" t="str">
        <f t="shared" ca="1" si="70"/>
        <v>S202404180170</v>
      </c>
      <c r="B171" s="8" t="s">
        <v>395</v>
      </c>
      <c r="C171" s="8" t="str">
        <f t="shared" ca="1" si="71"/>
        <v>TG202404180018</v>
      </c>
      <c r="D171" s="8" t="str">
        <f t="shared" ca="1" si="72"/>
        <v>TL202404180006</v>
      </c>
      <c r="E171" s="9">
        <f t="shared" ca="1" si="83"/>
        <v>43918</v>
      </c>
      <c r="F171" s="8" t="str">
        <f t="shared" ca="1" si="73"/>
        <v>978-617-613-829-7</v>
      </c>
      <c r="G171" s="8">
        <f t="shared" ca="1" si="74"/>
        <v>260</v>
      </c>
      <c r="H171" s="8" t="str">
        <f t="shared" ca="1" si="75"/>
        <v>LSP202404180001</v>
      </c>
      <c r="I171" s="8" t="str">
        <f t="shared" ca="1" si="76"/>
        <v>NCC202404180007</v>
      </c>
      <c r="J171" s="8">
        <f t="shared" ca="1" si="77"/>
        <v>23</v>
      </c>
      <c r="K171" s="8" t="s">
        <v>227</v>
      </c>
      <c r="L171" s="8">
        <f t="shared" ca="1" si="78"/>
        <v>1</v>
      </c>
      <c r="M171" s="8">
        <f t="shared" ca="1" si="79"/>
        <v>4191.1000000000004</v>
      </c>
      <c r="N171" s="8">
        <f t="shared" ca="1" si="80"/>
        <v>51</v>
      </c>
      <c r="O171" s="8">
        <f t="shared" ca="1" si="81"/>
        <v>83822</v>
      </c>
      <c r="P171" s="8">
        <f t="shared" ca="1" si="82"/>
        <v>134115.20000000001</v>
      </c>
    </row>
    <row r="172" spans="1:16" x14ac:dyDescent="0.25">
      <c r="A172" s="8" t="str">
        <f t="shared" ca="1" si="70"/>
        <v>S202404180171</v>
      </c>
      <c r="B172" s="8" t="s">
        <v>396</v>
      </c>
      <c r="C172" s="8" t="str">
        <f t="shared" ca="1" si="71"/>
        <v>TG202404180020</v>
      </c>
      <c r="D172" s="8" t="str">
        <f t="shared" ca="1" si="72"/>
        <v>TL202404180007</v>
      </c>
      <c r="E172" s="9">
        <f t="shared" ca="1" si="83"/>
        <v>37298</v>
      </c>
      <c r="F172" s="8" t="str">
        <f t="shared" ca="1" si="73"/>
        <v>978-977-399-156-5</v>
      </c>
      <c r="G172" s="8">
        <f t="shared" ca="1" si="74"/>
        <v>146</v>
      </c>
      <c r="H172" s="8" t="str">
        <f t="shared" ca="1" si="75"/>
        <v>LSP202404180001</v>
      </c>
      <c r="I172" s="8" t="str">
        <f t="shared" ca="1" si="76"/>
        <v>NCC202404180004</v>
      </c>
      <c r="J172" s="8">
        <f t="shared" ca="1" si="77"/>
        <v>30</v>
      </c>
      <c r="K172" s="8" t="s">
        <v>221</v>
      </c>
      <c r="L172" s="8">
        <f t="shared" ca="1" si="78"/>
        <v>1</v>
      </c>
      <c r="M172" s="8">
        <f t="shared" ca="1" si="79"/>
        <v>17752.25</v>
      </c>
      <c r="N172" s="8">
        <f t="shared" ca="1" si="80"/>
        <v>75</v>
      </c>
      <c r="O172" s="8">
        <f t="shared" ca="1" si="81"/>
        <v>355045</v>
      </c>
      <c r="P172" s="8">
        <f t="shared" ca="1" si="82"/>
        <v>568072</v>
      </c>
    </row>
    <row r="173" spans="1:16" x14ac:dyDescent="0.25">
      <c r="A173" s="8" t="str">
        <f t="shared" ca="1" si="70"/>
        <v>S202404180172</v>
      </c>
      <c r="B173" s="8" t="s">
        <v>397</v>
      </c>
      <c r="C173" s="8" t="str">
        <f t="shared" ca="1" si="71"/>
        <v>TG202404180007</v>
      </c>
      <c r="D173" s="8" t="str">
        <f t="shared" ca="1" si="72"/>
        <v>TL202404180018</v>
      </c>
      <c r="E173" s="9">
        <f t="shared" ca="1" si="83"/>
        <v>41775</v>
      </c>
      <c r="F173" s="8" t="str">
        <f t="shared" ca="1" si="73"/>
        <v>978-601-403-849-1</v>
      </c>
      <c r="G173" s="8">
        <f t="shared" ca="1" si="74"/>
        <v>547</v>
      </c>
      <c r="H173" s="8" t="str">
        <f t="shared" ca="1" si="75"/>
        <v>LSP202404180001</v>
      </c>
      <c r="I173" s="8" t="str">
        <f t="shared" ca="1" si="76"/>
        <v>NCC202404180018</v>
      </c>
      <c r="J173" s="8">
        <f t="shared" ca="1" si="77"/>
        <v>22</v>
      </c>
      <c r="K173" s="8" t="s">
        <v>237</v>
      </c>
      <c r="L173" s="8">
        <f t="shared" ca="1" si="78"/>
        <v>1</v>
      </c>
      <c r="M173" s="8">
        <f t="shared" ca="1" si="79"/>
        <v>6742</v>
      </c>
      <c r="N173" s="8">
        <f t="shared" ca="1" si="80"/>
        <v>45</v>
      </c>
      <c r="O173" s="8">
        <f t="shared" ca="1" si="81"/>
        <v>134840</v>
      </c>
      <c r="P173" s="8">
        <f t="shared" ca="1" si="82"/>
        <v>215744</v>
      </c>
    </row>
    <row r="174" spans="1:16" x14ac:dyDescent="0.25">
      <c r="A174" s="8" t="str">
        <f t="shared" ca="1" si="70"/>
        <v>S202404180173</v>
      </c>
      <c r="B174" s="8" t="s">
        <v>398</v>
      </c>
      <c r="C174" s="8" t="str">
        <f t="shared" ca="1" si="71"/>
        <v>TG202404180020</v>
      </c>
      <c r="D174" s="8" t="str">
        <f t="shared" ca="1" si="72"/>
        <v>TL202404180023</v>
      </c>
      <c r="E174" s="9">
        <f t="shared" ca="1" si="83"/>
        <v>45022</v>
      </c>
      <c r="F174" s="8" t="str">
        <f t="shared" ca="1" si="73"/>
        <v>978-612-594-516-3</v>
      </c>
      <c r="G174" s="8">
        <f t="shared" ca="1" si="74"/>
        <v>608</v>
      </c>
      <c r="H174" s="8" t="str">
        <f t="shared" ca="1" si="75"/>
        <v>LSP202404180001</v>
      </c>
      <c r="I174" s="8" t="str">
        <f t="shared" ca="1" si="76"/>
        <v>NCC202404180009</v>
      </c>
      <c r="J174" s="8">
        <f t="shared" ca="1" si="77"/>
        <v>26</v>
      </c>
      <c r="K174" s="8" t="s">
        <v>227</v>
      </c>
      <c r="L174" s="8">
        <f t="shared" ca="1" si="78"/>
        <v>1</v>
      </c>
      <c r="M174" s="8">
        <f t="shared" ca="1" si="79"/>
        <v>18273.7</v>
      </c>
      <c r="N174" s="8">
        <f t="shared" ca="1" si="80"/>
        <v>74</v>
      </c>
      <c r="O174" s="8">
        <f t="shared" ca="1" si="81"/>
        <v>365474</v>
      </c>
      <c r="P174" s="8">
        <f t="shared" ca="1" si="82"/>
        <v>584758.39999999991</v>
      </c>
    </row>
    <row r="175" spans="1:16" x14ac:dyDescent="0.25">
      <c r="A175" s="8" t="str">
        <f t="shared" ca="1" si="70"/>
        <v>S202404180174</v>
      </c>
      <c r="B175" s="8" t="s">
        <v>399</v>
      </c>
      <c r="C175" s="8" t="str">
        <f t="shared" ca="1" si="71"/>
        <v>TG202404180010</v>
      </c>
      <c r="D175" s="8" t="str">
        <f t="shared" ca="1" si="72"/>
        <v>TL202404180006</v>
      </c>
      <c r="E175" s="9">
        <f t="shared" ca="1" si="83"/>
        <v>37450</v>
      </c>
      <c r="F175" s="8" t="str">
        <f t="shared" ca="1" si="73"/>
        <v>978-970-812-293-7</v>
      </c>
      <c r="G175" s="8">
        <f t="shared" ca="1" si="74"/>
        <v>201</v>
      </c>
      <c r="H175" s="8" t="str">
        <f t="shared" ca="1" si="75"/>
        <v>LSP202404180001</v>
      </c>
      <c r="I175" s="8" t="str">
        <f t="shared" ca="1" si="76"/>
        <v>NCC202404180019</v>
      </c>
      <c r="J175" s="8">
        <f t="shared" ca="1" si="77"/>
        <v>34</v>
      </c>
      <c r="K175" s="8" t="s">
        <v>219</v>
      </c>
      <c r="L175" s="8">
        <f t="shared" ca="1" si="78"/>
        <v>1</v>
      </c>
      <c r="M175" s="8">
        <f t="shared" ca="1" si="79"/>
        <v>17718.25</v>
      </c>
      <c r="N175" s="8">
        <f t="shared" ca="1" si="80"/>
        <v>41</v>
      </c>
      <c r="O175" s="8">
        <f t="shared" ca="1" si="81"/>
        <v>354365</v>
      </c>
      <c r="P175" s="8">
        <f t="shared" ca="1" si="82"/>
        <v>566984</v>
      </c>
    </row>
    <row r="176" spans="1:16" x14ac:dyDescent="0.25">
      <c r="A176" s="8" t="str">
        <f t="shared" ca="1" si="70"/>
        <v>S202404180175</v>
      </c>
      <c r="B176" s="8" t="s">
        <v>400</v>
      </c>
      <c r="C176" s="8" t="str">
        <f t="shared" ca="1" si="71"/>
        <v>TG202404180003</v>
      </c>
      <c r="D176" s="8" t="str">
        <f t="shared" ca="1" si="72"/>
        <v>TL202404180014</v>
      </c>
      <c r="E176" s="9">
        <f t="shared" ca="1" si="83"/>
        <v>42243</v>
      </c>
      <c r="F176" s="8" t="str">
        <f t="shared" ca="1" si="73"/>
        <v>978-981-677-930-3</v>
      </c>
      <c r="G176" s="8">
        <f t="shared" ca="1" si="74"/>
        <v>977</v>
      </c>
      <c r="H176" s="8" t="str">
        <f t="shared" ca="1" si="75"/>
        <v>LSP202404180001</v>
      </c>
      <c r="I176" s="8" t="str">
        <f t="shared" ca="1" si="76"/>
        <v>NCC202404180017</v>
      </c>
      <c r="J176" s="8">
        <f t="shared" ca="1" si="77"/>
        <v>34</v>
      </c>
      <c r="K176" s="8" t="s">
        <v>221</v>
      </c>
      <c r="L176" s="8">
        <f t="shared" ca="1" si="78"/>
        <v>1</v>
      </c>
      <c r="M176" s="8">
        <f t="shared" ca="1" si="79"/>
        <v>18336.3</v>
      </c>
      <c r="N176" s="8">
        <f t="shared" ca="1" si="80"/>
        <v>12</v>
      </c>
      <c r="O176" s="8">
        <f t="shared" ca="1" si="81"/>
        <v>366726</v>
      </c>
      <c r="P176" s="8">
        <f t="shared" ca="1" si="82"/>
        <v>586761.60000000009</v>
      </c>
    </row>
    <row r="177" spans="1:16" x14ac:dyDescent="0.25">
      <c r="A177" s="8" t="str">
        <f t="shared" ca="1" si="70"/>
        <v>S202404180176</v>
      </c>
      <c r="B177" s="8" t="s">
        <v>401</v>
      </c>
      <c r="C177" s="8" t="str">
        <f t="shared" ca="1" si="71"/>
        <v>TG202404180013</v>
      </c>
      <c r="D177" s="8" t="str">
        <f t="shared" ca="1" si="72"/>
        <v>TL202404180018</v>
      </c>
      <c r="E177" s="9">
        <f t="shared" ca="1" si="83"/>
        <v>38466</v>
      </c>
      <c r="F177" s="8" t="str">
        <f t="shared" ca="1" si="73"/>
        <v>978-964-612-867-7</v>
      </c>
      <c r="G177" s="8">
        <f t="shared" ca="1" si="74"/>
        <v>113</v>
      </c>
      <c r="H177" s="8" t="str">
        <f t="shared" ca="1" si="75"/>
        <v>LSP202404180001</v>
      </c>
      <c r="I177" s="8" t="str">
        <f t="shared" ca="1" si="76"/>
        <v>NCC202404180009</v>
      </c>
      <c r="J177" s="8">
        <f t="shared" ca="1" si="77"/>
        <v>33</v>
      </c>
      <c r="K177" s="8" t="s">
        <v>287</v>
      </c>
      <c r="L177" s="8">
        <f t="shared" ca="1" si="78"/>
        <v>1</v>
      </c>
      <c r="M177" s="8">
        <f t="shared" ca="1" si="79"/>
        <v>17471.75</v>
      </c>
      <c r="N177" s="8">
        <f t="shared" ca="1" si="80"/>
        <v>58</v>
      </c>
      <c r="O177" s="8">
        <f t="shared" ca="1" si="81"/>
        <v>349435</v>
      </c>
      <c r="P177" s="8">
        <f t="shared" ca="1" si="82"/>
        <v>559096</v>
      </c>
    </row>
    <row r="178" spans="1:16" x14ac:dyDescent="0.25">
      <c r="A178" s="8" t="str">
        <f t="shared" ca="1" si="70"/>
        <v>S202404180177</v>
      </c>
      <c r="B178" s="8" t="s">
        <v>402</v>
      </c>
      <c r="C178" s="8" t="str">
        <f t="shared" ca="1" si="71"/>
        <v>TG202404180021</v>
      </c>
      <c r="D178" s="8" t="str">
        <f t="shared" ca="1" si="72"/>
        <v>TL202404180021</v>
      </c>
      <c r="E178" s="9">
        <f t="shared" ca="1" si="83"/>
        <v>38141</v>
      </c>
      <c r="F178" s="8" t="str">
        <f t="shared" ca="1" si="73"/>
        <v>978-626-148-628-8</v>
      </c>
      <c r="G178" s="8">
        <f t="shared" ca="1" si="74"/>
        <v>192</v>
      </c>
      <c r="H178" s="8" t="str">
        <f t="shared" ca="1" si="75"/>
        <v>LSP202404180001</v>
      </c>
      <c r="I178" s="8" t="str">
        <f t="shared" ca="1" si="76"/>
        <v>NCC202404180023</v>
      </c>
      <c r="J178" s="8">
        <f t="shared" ca="1" si="77"/>
        <v>35</v>
      </c>
      <c r="K178" s="8" t="s">
        <v>227</v>
      </c>
      <c r="L178" s="8">
        <f t="shared" ca="1" si="78"/>
        <v>1</v>
      </c>
      <c r="M178" s="8">
        <f t="shared" ca="1" si="79"/>
        <v>19568.650000000001</v>
      </c>
      <c r="N178" s="8">
        <f t="shared" ca="1" si="80"/>
        <v>49</v>
      </c>
      <c r="O178" s="8">
        <f t="shared" ca="1" si="81"/>
        <v>391373</v>
      </c>
      <c r="P178" s="8">
        <f t="shared" ca="1" si="82"/>
        <v>626196.80000000005</v>
      </c>
    </row>
    <row r="179" spans="1:16" x14ac:dyDescent="0.25">
      <c r="A179" s="8" t="str">
        <f t="shared" ca="1" si="70"/>
        <v>S202404180178</v>
      </c>
      <c r="B179" s="8" t="s">
        <v>403</v>
      </c>
      <c r="C179" s="8" t="str">
        <f t="shared" ca="1" si="71"/>
        <v>TG202404180022</v>
      </c>
      <c r="D179" s="8" t="str">
        <f t="shared" ca="1" si="72"/>
        <v>TL202404180007</v>
      </c>
      <c r="E179" s="9">
        <f t="shared" ca="1" si="83"/>
        <v>41538</v>
      </c>
      <c r="F179" s="8" t="str">
        <f t="shared" ca="1" si="73"/>
        <v>978-970-879-491-6</v>
      </c>
      <c r="G179" s="8">
        <f t="shared" ca="1" si="74"/>
        <v>780</v>
      </c>
      <c r="H179" s="8" t="str">
        <f t="shared" ca="1" si="75"/>
        <v>LSP202404180001</v>
      </c>
      <c r="I179" s="8" t="str">
        <f t="shared" ca="1" si="76"/>
        <v>NCC202404180013</v>
      </c>
      <c r="J179" s="8">
        <f t="shared" ca="1" si="77"/>
        <v>21</v>
      </c>
      <c r="K179" s="8" t="s">
        <v>231</v>
      </c>
      <c r="L179" s="8">
        <f t="shared" ca="1" si="78"/>
        <v>1</v>
      </c>
      <c r="M179" s="8">
        <f t="shared" ca="1" si="79"/>
        <v>12364.6</v>
      </c>
      <c r="N179" s="8">
        <f t="shared" ca="1" si="80"/>
        <v>59</v>
      </c>
      <c r="O179" s="8">
        <f t="shared" ca="1" si="81"/>
        <v>247292</v>
      </c>
      <c r="P179" s="8">
        <f t="shared" ca="1" si="82"/>
        <v>395667.19999999995</v>
      </c>
    </row>
    <row r="180" spans="1:16" x14ac:dyDescent="0.25">
      <c r="A180" s="8" t="str">
        <f t="shared" ca="1" si="70"/>
        <v>S202404180179</v>
      </c>
      <c r="B180" s="8" t="s">
        <v>404</v>
      </c>
      <c r="C180" s="8" t="str">
        <f t="shared" ca="1" si="71"/>
        <v>TG202404180014</v>
      </c>
      <c r="D180" s="8" t="str">
        <f t="shared" ca="1" si="72"/>
        <v>TL202404180007</v>
      </c>
      <c r="E180" s="9">
        <f t="shared" ca="1" si="83"/>
        <v>43361</v>
      </c>
      <c r="F180" s="8" t="str">
        <f t="shared" ca="1" si="73"/>
        <v>978-617-897-407-2</v>
      </c>
      <c r="G180" s="8">
        <f t="shared" ca="1" si="74"/>
        <v>241</v>
      </c>
      <c r="H180" s="8" t="str">
        <f t="shared" ca="1" si="75"/>
        <v>LSP202404180001</v>
      </c>
      <c r="I180" s="8" t="str">
        <f t="shared" ca="1" si="76"/>
        <v>NCC202404180013</v>
      </c>
      <c r="J180" s="8">
        <f t="shared" ca="1" si="77"/>
        <v>24</v>
      </c>
      <c r="K180" s="8" t="s">
        <v>227</v>
      </c>
      <c r="L180" s="8">
        <f t="shared" ca="1" si="78"/>
        <v>1</v>
      </c>
      <c r="M180" s="8">
        <f t="shared" ca="1" si="79"/>
        <v>20162.75</v>
      </c>
      <c r="N180" s="8">
        <f t="shared" ca="1" si="80"/>
        <v>23</v>
      </c>
      <c r="O180" s="8">
        <f t="shared" ca="1" si="81"/>
        <v>403255</v>
      </c>
      <c r="P180" s="8">
        <f t="shared" ca="1" si="82"/>
        <v>645208</v>
      </c>
    </row>
    <row r="181" spans="1:16" x14ac:dyDescent="0.25">
      <c r="A181" s="8" t="str">
        <f t="shared" ca="1" si="70"/>
        <v>S202404180180</v>
      </c>
      <c r="B181" s="8" t="s">
        <v>405</v>
      </c>
      <c r="C181" s="8" t="str">
        <f t="shared" ca="1" si="71"/>
        <v>TG202404180025</v>
      </c>
      <c r="D181" s="8" t="str">
        <f t="shared" ca="1" si="72"/>
        <v>TL202404180003</v>
      </c>
      <c r="E181" s="9">
        <f t="shared" ca="1" si="83"/>
        <v>38875</v>
      </c>
      <c r="F181" s="8" t="str">
        <f t="shared" ca="1" si="73"/>
        <v>978-965-734-463-9</v>
      </c>
      <c r="G181" s="8">
        <f t="shared" ca="1" si="74"/>
        <v>529</v>
      </c>
      <c r="H181" s="8" t="str">
        <f t="shared" ca="1" si="75"/>
        <v>LSP202404180001</v>
      </c>
      <c r="I181" s="8" t="str">
        <f t="shared" ca="1" si="76"/>
        <v>NCC202404180006</v>
      </c>
      <c r="J181" s="8">
        <f t="shared" ca="1" si="77"/>
        <v>33</v>
      </c>
      <c r="K181" s="8" t="s">
        <v>229</v>
      </c>
      <c r="L181" s="8">
        <f t="shared" ca="1" si="78"/>
        <v>1</v>
      </c>
      <c r="M181" s="8">
        <f t="shared" ca="1" si="79"/>
        <v>9969.8000000000011</v>
      </c>
      <c r="N181" s="8">
        <f t="shared" ca="1" si="80"/>
        <v>42</v>
      </c>
      <c r="O181" s="8">
        <f t="shared" ca="1" si="81"/>
        <v>199396</v>
      </c>
      <c r="P181" s="8">
        <f t="shared" ca="1" si="82"/>
        <v>319033.59999999998</v>
      </c>
    </row>
    <row r="182" spans="1:16" x14ac:dyDescent="0.25">
      <c r="A182" s="8" t="str">
        <f t="shared" ca="1" si="70"/>
        <v>S202404180181</v>
      </c>
      <c r="B182" s="8" t="s">
        <v>406</v>
      </c>
      <c r="C182" s="8" t="str">
        <f t="shared" ca="1" si="71"/>
        <v>TG202404180028</v>
      </c>
      <c r="D182" s="8" t="str">
        <f t="shared" ca="1" si="72"/>
        <v>TL202404180002</v>
      </c>
      <c r="E182" s="9">
        <f t="shared" ca="1" si="83"/>
        <v>44559</v>
      </c>
      <c r="F182" s="8" t="str">
        <f t="shared" ca="1" si="73"/>
        <v>978-619-345-713-4</v>
      </c>
      <c r="G182" s="8">
        <f t="shared" ca="1" si="74"/>
        <v>128</v>
      </c>
      <c r="H182" s="8" t="str">
        <f t="shared" ca="1" si="75"/>
        <v>LSP202404180001</v>
      </c>
      <c r="I182" s="8" t="str">
        <f t="shared" ca="1" si="76"/>
        <v>NCC202404180019</v>
      </c>
      <c r="J182" s="8">
        <f t="shared" ca="1" si="77"/>
        <v>23</v>
      </c>
      <c r="K182" s="8" t="s">
        <v>221</v>
      </c>
      <c r="L182" s="8">
        <f t="shared" ca="1" si="78"/>
        <v>1</v>
      </c>
      <c r="M182" s="8">
        <f t="shared" ca="1" si="79"/>
        <v>11741.800000000001</v>
      </c>
      <c r="N182" s="8">
        <f t="shared" ca="1" si="80"/>
        <v>82</v>
      </c>
      <c r="O182" s="8">
        <f t="shared" ca="1" si="81"/>
        <v>234836</v>
      </c>
      <c r="P182" s="8">
        <f t="shared" ca="1" si="82"/>
        <v>375737.60000000003</v>
      </c>
    </row>
    <row r="183" spans="1:16" x14ac:dyDescent="0.25">
      <c r="A183" s="8" t="str">
        <f t="shared" ca="1" si="70"/>
        <v>S202404180182</v>
      </c>
      <c r="B183" s="8" t="s">
        <v>407</v>
      </c>
      <c r="C183" s="8" t="str">
        <f t="shared" ca="1" si="71"/>
        <v>TG202404180005</v>
      </c>
      <c r="D183" s="8" t="str">
        <f t="shared" ca="1" si="72"/>
        <v>TL202404180020</v>
      </c>
      <c r="E183" s="9">
        <f t="shared" ca="1" si="83"/>
        <v>36886</v>
      </c>
      <c r="F183" s="8" t="str">
        <f t="shared" ca="1" si="73"/>
        <v>978-952-791-250-6</v>
      </c>
      <c r="G183" s="8">
        <f t="shared" ca="1" si="74"/>
        <v>648</v>
      </c>
      <c r="H183" s="8" t="str">
        <f t="shared" ca="1" si="75"/>
        <v>LSP202404180001</v>
      </c>
      <c r="I183" s="8" t="str">
        <f t="shared" ca="1" si="76"/>
        <v>NCC202404180017</v>
      </c>
      <c r="J183" s="8">
        <f t="shared" ca="1" si="77"/>
        <v>33</v>
      </c>
      <c r="K183" s="8" t="s">
        <v>260</v>
      </c>
      <c r="L183" s="8">
        <f t="shared" ca="1" si="78"/>
        <v>1</v>
      </c>
      <c r="M183" s="8">
        <f t="shared" ca="1" si="79"/>
        <v>14093.25</v>
      </c>
      <c r="N183" s="8">
        <f t="shared" ca="1" si="80"/>
        <v>66</v>
      </c>
      <c r="O183" s="8">
        <f t="shared" ca="1" si="81"/>
        <v>281865</v>
      </c>
      <c r="P183" s="8">
        <f t="shared" ca="1" si="82"/>
        <v>450984</v>
      </c>
    </row>
    <row r="184" spans="1:16" x14ac:dyDescent="0.25">
      <c r="A184" s="8" t="str">
        <f t="shared" ca="1" si="70"/>
        <v>S202404180183</v>
      </c>
      <c r="B184" s="8" t="s">
        <v>408</v>
      </c>
      <c r="C184" s="8" t="str">
        <f t="shared" ca="1" si="71"/>
        <v>TG202404180012</v>
      </c>
      <c r="D184" s="8" t="str">
        <f t="shared" ca="1" si="72"/>
        <v>TL202404180014</v>
      </c>
      <c r="E184" s="9">
        <f t="shared" ca="1" si="83"/>
        <v>38200</v>
      </c>
      <c r="F184" s="8" t="str">
        <f t="shared" ca="1" si="73"/>
        <v>978-616-595-912-5</v>
      </c>
      <c r="G184" s="8">
        <f t="shared" ca="1" si="74"/>
        <v>734</v>
      </c>
      <c r="H184" s="8" t="str">
        <f t="shared" ca="1" si="75"/>
        <v>LSP202404180001</v>
      </c>
      <c r="I184" s="8" t="str">
        <f t="shared" ca="1" si="76"/>
        <v>NCC202404180003</v>
      </c>
      <c r="J184" s="8">
        <f t="shared" ca="1" si="77"/>
        <v>23</v>
      </c>
      <c r="K184" s="8" t="s">
        <v>219</v>
      </c>
      <c r="L184" s="8">
        <f t="shared" ca="1" si="78"/>
        <v>1</v>
      </c>
      <c r="M184" s="8">
        <f t="shared" ca="1" si="79"/>
        <v>3665.9500000000003</v>
      </c>
      <c r="N184" s="8">
        <f t="shared" ca="1" si="80"/>
        <v>79</v>
      </c>
      <c r="O184" s="8">
        <f t="shared" ca="1" si="81"/>
        <v>73319</v>
      </c>
      <c r="P184" s="8">
        <f t="shared" ca="1" si="82"/>
        <v>117310.40000000001</v>
      </c>
    </row>
    <row r="185" spans="1:16" x14ac:dyDescent="0.25">
      <c r="A185" s="8" t="str">
        <f t="shared" ca="1" si="70"/>
        <v>S202404180184</v>
      </c>
      <c r="B185" s="8" t="s">
        <v>409</v>
      </c>
      <c r="C185" s="8" t="str">
        <f t="shared" ca="1" si="71"/>
        <v>TG202404180015</v>
      </c>
      <c r="D185" s="8" t="str">
        <f t="shared" ca="1" si="72"/>
        <v>TL202404180003</v>
      </c>
      <c r="E185" s="9">
        <f t="shared" ca="1" si="83"/>
        <v>42797</v>
      </c>
      <c r="F185" s="8" t="str">
        <f t="shared" ca="1" si="73"/>
        <v>978-953-991-747-4</v>
      </c>
      <c r="G185" s="8">
        <f t="shared" ca="1" si="74"/>
        <v>947</v>
      </c>
      <c r="H185" s="8" t="str">
        <f t="shared" ca="1" si="75"/>
        <v>LSP202404180001</v>
      </c>
      <c r="I185" s="8" t="str">
        <f t="shared" ca="1" si="76"/>
        <v>NCC202404180012</v>
      </c>
      <c r="J185" s="8">
        <f t="shared" ca="1" si="77"/>
        <v>25</v>
      </c>
      <c r="K185" s="8" t="s">
        <v>231</v>
      </c>
      <c r="L185" s="8">
        <f t="shared" ca="1" si="78"/>
        <v>1</v>
      </c>
      <c r="M185" s="8">
        <f t="shared" ca="1" si="79"/>
        <v>16022.85</v>
      </c>
      <c r="N185" s="8">
        <f t="shared" ca="1" si="80"/>
        <v>36</v>
      </c>
      <c r="O185" s="8">
        <f t="shared" ca="1" si="81"/>
        <v>320457</v>
      </c>
      <c r="P185" s="8">
        <f t="shared" ca="1" si="82"/>
        <v>512731.19999999995</v>
      </c>
    </row>
    <row r="186" spans="1:16" x14ac:dyDescent="0.25">
      <c r="A186" s="8" t="str">
        <f t="shared" ca="1" si="70"/>
        <v>S202404180185</v>
      </c>
      <c r="B186" s="8" t="s">
        <v>363</v>
      </c>
      <c r="C186" s="8" t="str">
        <f t="shared" ca="1" si="71"/>
        <v>TG202404180002</v>
      </c>
      <c r="D186" s="8" t="str">
        <f t="shared" ca="1" si="72"/>
        <v>TL202404180017</v>
      </c>
      <c r="E186" s="9">
        <f t="shared" ca="1" si="83"/>
        <v>45116</v>
      </c>
      <c r="F186" s="8" t="str">
        <f t="shared" ca="1" si="73"/>
        <v>978-625-596-461-3</v>
      </c>
      <c r="G186" s="8">
        <f t="shared" ca="1" si="74"/>
        <v>862</v>
      </c>
      <c r="H186" s="8" t="str">
        <f t="shared" ca="1" si="75"/>
        <v>LSP202404180001</v>
      </c>
      <c r="I186" s="8" t="str">
        <f t="shared" ca="1" si="76"/>
        <v>NCC202404180012</v>
      </c>
      <c r="J186" s="8">
        <f t="shared" ca="1" si="77"/>
        <v>20</v>
      </c>
      <c r="K186" s="8" t="s">
        <v>227</v>
      </c>
      <c r="L186" s="8">
        <f t="shared" ca="1" si="78"/>
        <v>1</v>
      </c>
      <c r="M186" s="8">
        <f t="shared" ca="1" si="79"/>
        <v>15100.650000000001</v>
      </c>
      <c r="N186" s="8">
        <f t="shared" ca="1" si="80"/>
        <v>43</v>
      </c>
      <c r="O186" s="8">
        <f t="shared" ca="1" si="81"/>
        <v>302013</v>
      </c>
      <c r="P186" s="8">
        <f t="shared" ca="1" si="82"/>
        <v>483220.80000000005</v>
      </c>
    </row>
    <row r="187" spans="1:16" x14ac:dyDescent="0.25">
      <c r="A187" s="8" t="str">
        <f t="shared" ca="1" si="70"/>
        <v>S202404180186</v>
      </c>
      <c r="B187" s="8" t="s">
        <v>291</v>
      </c>
      <c r="C187" s="8" t="str">
        <f t="shared" ca="1" si="71"/>
        <v>TG202404180011</v>
      </c>
      <c r="D187" s="8" t="str">
        <f t="shared" ca="1" si="72"/>
        <v>TL202404180013</v>
      </c>
      <c r="E187" s="9">
        <f t="shared" ca="1" si="83"/>
        <v>43179</v>
      </c>
      <c r="F187" s="8" t="str">
        <f t="shared" ca="1" si="73"/>
        <v>978-987-300-716-9</v>
      </c>
      <c r="G187" s="8">
        <f t="shared" ca="1" si="74"/>
        <v>645</v>
      </c>
      <c r="H187" s="8" t="str">
        <f t="shared" ca="1" si="75"/>
        <v>LSP202404180001</v>
      </c>
      <c r="I187" s="8" t="str">
        <f t="shared" ca="1" si="76"/>
        <v>NCC202404180004</v>
      </c>
      <c r="J187" s="8">
        <f t="shared" ca="1" si="77"/>
        <v>29</v>
      </c>
      <c r="K187" s="8" t="s">
        <v>227</v>
      </c>
      <c r="L187" s="8">
        <f t="shared" ca="1" si="78"/>
        <v>1</v>
      </c>
      <c r="M187" s="8">
        <f t="shared" ca="1" si="79"/>
        <v>15057.800000000001</v>
      </c>
      <c r="N187" s="8">
        <f t="shared" ca="1" si="80"/>
        <v>84</v>
      </c>
      <c r="O187" s="8">
        <f t="shared" ca="1" si="81"/>
        <v>301156</v>
      </c>
      <c r="P187" s="8">
        <f t="shared" ca="1" si="82"/>
        <v>481849.60000000003</v>
      </c>
    </row>
    <row r="188" spans="1:16" x14ac:dyDescent="0.25">
      <c r="A188" s="8" t="str">
        <f t="shared" ca="1" si="70"/>
        <v>S202404180187</v>
      </c>
      <c r="B188" s="8" t="s">
        <v>410</v>
      </c>
      <c r="C188" s="8" t="str">
        <f t="shared" ca="1" si="71"/>
        <v>TG202404180008</v>
      </c>
      <c r="D188" s="8" t="str">
        <f t="shared" ca="1" si="72"/>
        <v>TL202404180022</v>
      </c>
      <c r="E188" s="9">
        <f t="shared" ca="1" si="83"/>
        <v>42381</v>
      </c>
      <c r="F188" s="8" t="str">
        <f t="shared" ca="1" si="73"/>
        <v>978-608-529-295-3</v>
      </c>
      <c r="G188" s="8">
        <f t="shared" ca="1" si="74"/>
        <v>680</v>
      </c>
      <c r="H188" s="8" t="str">
        <f t="shared" ca="1" si="75"/>
        <v>LSP202404180001</v>
      </c>
      <c r="I188" s="8" t="str">
        <f t="shared" ca="1" si="76"/>
        <v>NCC202404180006</v>
      </c>
      <c r="J188" s="8">
        <f t="shared" ca="1" si="77"/>
        <v>34</v>
      </c>
      <c r="K188" s="8" t="s">
        <v>221</v>
      </c>
      <c r="L188" s="8">
        <f t="shared" ca="1" si="78"/>
        <v>1</v>
      </c>
      <c r="M188" s="8">
        <f t="shared" ca="1" si="79"/>
        <v>7930.6500000000005</v>
      </c>
      <c r="N188" s="8">
        <f t="shared" ca="1" si="80"/>
        <v>13</v>
      </c>
      <c r="O188" s="8">
        <f t="shared" ca="1" si="81"/>
        <v>158613</v>
      </c>
      <c r="P188" s="8">
        <f t="shared" ca="1" si="82"/>
        <v>253780.80000000002</v>
      </c>
    </row>
    <row r="189" spans="1:16" x14ac:dyDescent="0.25">
      <c r="A189" s="8" t="str">
        <f t="shared" ca="1" si="70"/>
        <v>S202404180188</v>
      </c>
      <c r="B189" s="8" t="s">
        <v>411</v>
      </c>
      <c r="C189" s="8" t="str">
        <f t="shared" ca="1" si="71"/>
        <v>TG202404180014</v>
      </c>
      <c r="D189" s="8" t="str">
        <f t="shared" ca="1" si="72"/>
        <v>TL202404180012</v>
      </c>
      <c r="E189" s="9">
        <f t="shared" ca="1" si="83"/>
        <v>44449</v>
      </c>
      <c r="F189" s="8" t="str">
        <f t="shared" ca="1" si="73"/>
        <v>978-619-509-402-3</v>
      </c>
      <c r="G189" s="8">
        <f t="shared" ca="1" si="74"/>
        <v>568</v>
      </c>
      <c r="H189" s="8" t="str">
        <f t="shared" ca="1" si="75"/>
        <v>LSP202404180001</v>
      </c>
      <c r="I189" s="8" t="str">
        <f t="shared" ca="1" si="76"/>
        <v>NCC202404180006</v>
      </c>
      <c r="J189" s="8">
        <f t="shared" ca="1" si="77"/>
        <v>32</v>
      </c>
      <c r="K189" s="8" t="s">
        <v>237</v>
      </c>
      <c r="L189" s="8">
        <f t="shared" ca="1" si="78"/>
        <v>1</v>
      </c>
      <c r="M189" s="8">
        <f t="shared" ca="1" si="79"/>
        <v>18832.05</v>
      </c>
      <c r="N189" s="8">
        <f t="shared" ca="1" si="80"/>
        <v>15</v>
      </c>
      <c r="O189" s="8">
        <f t="shared" ca="1" si="81"/>
        <v>376641</v>
      </c>
      <c r="P189" s="8">
        <f t="shared" ca="1" si="82"/>
        <v>602625.60000000009</v>
      </c>
    </row>
  </sheetData>
  <autoFilter ref="A1:P189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Trang_tính2</vt:lpstr>
      <vt:lpstr>Trang_tính3</vt:lpstr>
      <vt:lpstr>Trang_tính4</vt:lpstr>
      <vt:lpstr>Trang_tính5</vt:lpstr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 Le</dc:creator>
  <dc:description/>
  <cp:lastModifiedBy>ADMIN</cp:lastModifiedBy>
  <cp:revision>2</cp:revision>
  <dcterms:created xsi:type="dcterms:W3CDTF">2023-11-25T09:37:20Z</dcterms:created>
  <dcterms:modified xsi:type="dcterms:W3CDTF">2024-04-18T15:13:27Z</dcterms:modified>
  <dc:language>en-US</dc:language>
</cp:coreProperties>
</file>