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444E160E-A374-4375-9978-77F6E9C809AC}" xr6:coauthVersionLast="47" xr6:coauthVersionMax="47" xr10:uidLastSave="{00000000-0000-0000-0000-000000000000}"/>
  <bookViews>
    <workbookView xWindow="-108" yWindow="-108" windowWidth="23256" windowHeight="12456" activeTab="4" xr2:uid="{9AAAABF0-D27E-4EFE-879B-A4C8C7757A02}"/>
  </bookViews>
  <sheets>
    <sheet name="Trang_tính2" sheetId="2" r:id="rId1"/>
    <sheet name="Trang_tính3" sheetId="3" r:id="rId2"/>
    <sheet name="Trang_tính4" sheetId="4" r:id="rId3"/>
    <sheet name="Trang_tính5" sheetId="5" r:id="rId4"/>
    <sheet name="Trang_tính1" sheetId="1" r:id="rId5"/>
  </sheets>
  <definedNames>
    <definedName name="_xlnm._FilterDatabase" localSheetId="4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A3" i="2"/>
  <c r="A2" i="2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3" i="3"/>
  <c r="A2" i="3"/>
  <c r="C175" i="1"/>
  <c r="C2" i="1"/>
  <c r="A25" i="2"/>
  <c r="A26" i="2"/>
  <c r="A27" i="2"/>
  <c r="A28" i="2"/>
  <c r="A29" i="2"/>
  <c r="A3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F14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2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189" i="1"/>
  <c r="A114" i="1"/>
  <c r="A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D2" i="2" l="1"/>
  <c r="C24" i="3"/>
  <c r="C12" i="3"/>
  <c r="C10" i="3"/>
  <c r="C20" i="3"/>
  <c r="C8" i="3"/>
  <c r="C19" i="3"/>
  <c r="C7" i="3"/>
  <c r="C21" i="3"/>
  <c r="C22" i="3"/>
  <c r="C18" i="3"/>
  <c r="C6" i="3"/>
  <c r="C16" i="3"/>
  <c r="C4" i="3"/>
  <c r="C15" i="3"/>
  <c r="C3" i="3"/>
  <c r="C5" i="3"/>
  <c r="C9" i="3"/>
  <c r="C17" i="3"/>
  <c r="C14" i="3"/>
  <c r="C13" i="3"/>
  <c r="C23" i="3"/>
  <c r="C11" i="3"/>
  <c r="C25" i="3"/>
  <c r="C2" i="3"/>
  <c r="D18" i="2"/>
  <c r="D5" i="2"/>
  <c r="D30" i="2"/>
  <c r="D25" i="2"/>
  <c r="D13" i="2"/>
  <c r="D11" i="2"/>
  <c r="D4" i="2"/>
  <c r="D16" i="2"/>
  <c r="D14" i="2"/>
  <c r="D24" i="2"/>
  <c r="D10" i="2"/>
  <c r="D21" i="2"/>
  <c r="D9" i="2"/>
  <c r="D29" i="2"/>
  <c r="D28" i="2"/>
  <c r="D22" i="2"/>
  <c r="D20" i="2"/>
  <c r="D8" i="2"/>
  <c r="D17" i="2"/>
  <c r="D12" i="2"/>
  <c r="D7" i="2"/>
  <c r="D26" i="2"/>
  <c r="D19" i="2"/>
  <c r="D6" i="2"/>
  <c r="D23" i="2"/>
  <c r="D15" i="2"/>
  <c r="D27" i="2"/>
  <c r="D3" i="2"/>
  <c r="P127" i="1"/>
  <c r="P126" i="1"/>
  <c r="P58" i="1"/>
  <c r="P2" i="1"/>
  <c r="P118" i="1"/>
  <c r="P117" i="1"/>
  <c r="P79" i="1"/>
  <c r="P68" i="1"/>
  <c r="P45" i="1"/>
  <c r="P67" i="1"/>
  <c r="P189" i="1"/>
  <c r="P44" i="1"/>
  <c r="P186" i="1"/>
  <c r="P43" i="1"/>
  <c r="P174" i="1"/>
  <c r="P165" i="1"/>
  <c r="P106" i="1"/>
  <c r="P163" i="1"/>
  <c r="P105" i="1"/>
  <c r="P162" i="1"/>
  <c r="P85" i="1"/>
  <c r="P35" i="1"/>
  <c r="P34" i="1"/>
  <c r="P150" i="1"/>
  <c r="P83" i="1"/>
  <c r="P24" i="1"/>
  <c r="P107" i="1"/>
  <c r="P151" i="1"/>
  <c r="P141" i="1"/>
  <c r="P82" i="1"/>
  <c r="P23" i="1"/>
  <c r="P84" i="1"/>
  <c r="P128" i="1"/>
  <c r="P80" i="1"/>
  <c r="P22" i="1"/>
  <c r="P61" i="1"/>
  <c r="P188" i="1"/>
  <c r="P143" i="1"/>
  <c r="P120" i="1"/>
  <c r="P104" i="1"/>
  <c r="P60" i="1"/>
  <c r="P37" i="1"/>
  <c r="P21" i="1"/>
  <c r="P187" i="1"/>
  <c r="P164" i="1"/>
  <c r="P142" i="1"/>
  <c r="P119" i="1"/>
  <c r="P103" i="1"/>
  <c r="P81" i="1"/>
  <c r="P59" i="1"/>
  <c r="P36" i="1"/>
  <c r="P20" i="1"/>
  <c r="P14" i="1"/>
  <c r="P13" i="1"/>
  <c r="P179" i="1"/>
  <c r="P156" i="1"/>
  <c r="P139" i="1"/>
  <c r="P116" i="1"/>
  <c r="P95" i="1"/>
  <c r="P73" i="1"/>
  <c r="P56" i="1"/>
  <c r="P33" i="1"/>
  <c r="P12" i="1"/>
  <c r="P144" i="1"/>
  <c r="P178" i="1"/>
  <c r="P155" i="1"/>
  <c r="P138" i="1"/>
  <c r="P115" i="1"/>
  <c r="P94" i="1"/>
  <c r="P72" i="1"/>
  <c r="P55" i="1"/>
  <c r="P32" i="1"/>
  <c r="P11" i="1"/>
  <c r="P57" i="1"/>
  <c r="P177" i="1"/>
  <c r="P154" i="1"/>
  <c r="P131" i="1"/>
  <c r="P114" i="1"/>
  <c r="P93" i="1"/>
  <c r="P71" i="1"/>
  <c r="P49" i="1"/>
  <c r="P31" i="1"/>
  <c r="P10" i="1"/>
  <c r="P167" i="1"/>
  <c r="P96" i="1"/>
  <c r="P176" i="1"/>
  <c r="P153" i="1"/>
  <c r="P130" i="1"/>
  <c r="P109" i="1"/>
  <c r="P92" i="1"/>
  <c r="P70" i="1"/>
  <c r="P48" i="1"/>
  <c r="P26" i="1"/>
  <c r="P9" i="1"/>
  <c r="P168" i="1"/>
  <c r="P97" i="1"/>
  <c r="P180" i="1"/>
  <c r="P140" i="1"/>
  <c r="P175" i="1"/>
  <c r="P152" i="1"/>
  <c r="P129" i="1"/>
  <c r="P108" i="1"/>
  <c r="P91" i="1"/>
  <c r="P69" i="1"/>
  <c r="P47" i="1"/>
  <c r="P25" i="1"/>
  <c r="P8" i="1"/>
  <c r="P185" i="1"/>
  <c r="P173" i="1"/>
  <c r="P161" i="1"/>
  <c r="P149" i="1"/>
  <c r="P137" i="1"/>
  <c r="P125" i="1"/>
  <c r="P102" i="1"/>
  <c r="P90" i="1"/>
  <c r="P78" i="1"/>
  <c r="P66" i="1"/>
  <c r="P54" i="1"/>
  <c r="P42" i="1"/>
  <c r="P19" i="1"/>
  <c r="P7" i="1"/>
  <c r="P184" i="1"/>
  <c r="P172" i="1"/>
  <c r="P160" i="1"/>
  <c r="P148" i="1"/>
  <c r="P136" i="1"/>
  <c r="P124" i="1"/>
  <c r="P113" i="1"/>
  <c r="P101" i="1"/>
  <c r="P89" i="1"/>
  <c r="P77" i="1"/>
  <c r="P65" i="1"/>
  <c r="P53" i="1"/>
  <c r="P41" i="1"/>
  <c r="P30" i="1"/>
  <c r="P18" i="1"/>
  <c r="P6" i="1"/>
  <c r="P183" i="1"/>
  <c r="P171" i="1"/>
  <c r="P159" i="1"/>
  <c r="P147" i="1"/>
  <c r="P135" i="1"/>
  <c r="P123" i="1"/>
  <c r="P112" i="1"/>
  <c r="P100" i="1"/>
  <c r="P88" i="1"/>
  <c r="P76" i="1"/>
  <c r="P64" i="1"/>
  <c r="P52" i="1"/>
  <c r="P40" i="1"/>
  <c r="P29" i="1"/>
  <c r="P17" i="1"/>
  <c r="P5" i="1"/>
  <c r="P182" i="1"/>
  <c r="P170" i="1"/>
  <c r="P158" i="1"/>
  <c r="P146" i="1"/>
  <c r="P134" i="1"/>
  <c r="P122" i="1"/>
  <c r="P111" i="1"/>
  <c r="P99" i="1"/>
  <c r="P87" i="1"/>
  <c r="P75" i="1"/>
  <c r="P63" i="1"/>
  <c r="P51" i="1"/>
  <c r="P39" i="1"/>
  <c r="P28" i="1"/>
  <c r="P16" i="1"/>
  <c r="P4" i="1"/>
  <c r="P181" i="1"/>
  <c r="P169" i="1"/>
  <c r="P157" i="1"/>
  <c r="P145" i="1"/>
  <c r="P133" i="1"/>
  <c r="P121" i="1"/>
  <c r="P110" i="1"/>
  <c r="P98" i="1"/>
  <c r="P86" i="1"/>
  <c r="P74" i="1"/>
  <c r="P62" i="1"/>
  <c r="P50" i="1"/>
  <c r="P38" i="1"/>
  <c r="P27" i="1"/>
  <c r="P15" i="1"/>
  <c r="P3" i="1"/>
  <c r="M132" i="1"/>
  <c r="P132" i="1" s="1"/>
  <c r="M166" i="1"/>
  <c r="P166" i="1" s="1"/>
  <c r="M46" i="1"/>
  <c r="P46" i="1" s="1"/>
</calcChain>
</file>

<file path=xl/sharedStrings.xml><?xml version="1.0" encoding="utf-8"?>
<sst xmlns="http://schemas.openxmlformats.org/spreadsheetml/2006/main" count="596" uniqueCount="413">
  <si>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</si>
  <si>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</si>
  <si>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</si>
  <si>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</si>
  <si>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</si>
  <si>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</si>
  <si>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</si>
  <si>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</si>
  <si>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</si>
  <si>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</si>
  <si>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</si>
  <si>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</si>
  <si>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</si>
  <si>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</si>
  <si>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</si>
  <si>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</si>
  <si>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</si>
  <si>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</si>
  <si>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</si>
  <si>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</si>
  <si>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</si>
  <si>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</si>
  <si>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</si>
  <si>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</si>
  <si>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</si>
  <si>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</si>
  <si>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</si>
  <si>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</si>
  <si>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</si>
  <si>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</si>
  <si>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</si>
  <si>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</si>
  <si>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</si>
  <si>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</si>
  <si>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</si>
  <si>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</si>
  <si>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</si>
  <si>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</si>
  <si>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</si>
  <si>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</si>
  <si>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</si>
  <si>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</si>
  <si>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</si>
  <si>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</si>
  <si>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</si>
  <si>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</si>
  <si>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</si>
  <si>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</si>
  <si>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</si>
  <si>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</si>
  <si>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</si>
  <si>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</si>
  <si>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</si>
  <si>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</si>
  <si>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</si>
  <si>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</si>
  <si>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</si>
  <si>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</si>
  <si>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</si>
  <si>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</si>
  <si>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</si>
  <si>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</si>
  <si>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</si>
  <si>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</si>
  <si>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</si>
  <si>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</si>
  <si>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</si>
  <si>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</si>
  <si>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</si>
  <si>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</si>
  <si>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</si>
  <si>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</si>
  <si>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</si>
  <si>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</si>
  <si>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</si>
  <si>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</si>
  <si>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</si>
  <si>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</si>
  <si>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</si>
  <si>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</si>
  <si>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</si>
  <si>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</si>
  <si>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</si>
  <si>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</si>
  <si>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</si>
  <si>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</si>
  <si>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</si>
  <si>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</si>
  <si>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</si>
  <si>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</si>
  <si>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</si>
  <si>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</si>
  <si>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</si>
  <si>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</si>
  <si>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</si>
  <si>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</si>
  <si>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</si>
  <si>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</si>
  <si>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</si>
  <si>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</si>
  <si>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</si>
  <si>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</si>
  <si>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</si>
  <si>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</si>
  <si>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</si>
  <si>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</si>
  <si>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</si>
  <si>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</si>
  <si>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</si>
  <si>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</si>
  <si>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</si>
  <si>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</si>
  <si>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</si>
  <si>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</si>
  <si>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</si>
  <si>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</si>
  <si>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</si>
  <si>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</si>
  <si>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</si>
  <si>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</si>
  <si>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</si>
  <si>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</si>
  <si>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</si>
  <si>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</si>
  <si>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</si>
  <si>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</si>
  <si>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</si>
  <si>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</si>
  <si>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</si>
  <si>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</si>
  <si>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</si>
  <si>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</si>
  <si>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</si>
  <si>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</si>
  <si>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</si>
  <si>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</si>
  <si>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</si>
  <si>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</si>
  <si>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</si>
  <si>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</si>
  <si>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</si>
  <si>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</si>
  <si>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</si>
  <si>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</si>
  <si>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</si>
  <si>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</si>
  <si>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</si>
  <si>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</si>
  <si>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</si>
  <si>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</si>
  <si>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</si>
  <si>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</si>
  <si>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</si>
  <si>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</si>
  <si>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</si>
  <si>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</si>
  <si>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</si>
  <si>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</si>
  <si>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</si>
  <si>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</si>
  <si>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</si>
  <si>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</si>
  <si>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</si>
  <si>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</si>
  <si>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</si>
  <si>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</si>
  <si>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</si>
  <si>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</si>
  <si>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</si>
  <si>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</si>
  <si>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</si>
  <si>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</si>
  <si>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</si>
  <si>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</si>
  <si>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</si>
  <si>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</si>
  <si>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</si>
  <si>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</si>
  <si>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</si>
  <si>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</si>
  <si>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</si>
  <si>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</si>
  <si>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</si>
  <si>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</si>
  <si>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</si>
  <si>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</si>
  <si>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</si>
  <si>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</si>
  <si>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</si>
  <si>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</si>
  <si>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</si>
  <si>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</si>
  <si>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</si>
  <si>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</si>
  <si>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</si>
  <si>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</si>
  <si>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</si>
  <si>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</si>
  <si>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</si>
  <si>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</si>
  <si>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</si>
  <si>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</si>
  <si>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</si>
  <si>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</si>
  <si>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</si>
  <si>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</si>
  <si>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</si>
  <si>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</si>
  <si>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</si>
  <si>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</si>
  <si>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</si>
  <si>
    <t>idTacGia</t>
  </si>
  <si>
    <t>tenTacGia</t>
  </si>
  <si>
    <t>ngaySinh</t>
  </si>
  <si>
    <t>soLuongTacPham</t>
  </si>
  <si>
    <t>Nguyễn Nhật Ánh</t>
  </si>
  <si>
    <t>Tô Hoài</t>
  </si>
  <si>
    <t>Nguyễn Du</t>
  </si>
  <si>
    <t>Trí Tuệ</t>
  </si>
  <si>
    <t>Tuổi Trẻ</t>
  </si>
  <si>
    <t>Kim Dung</t>
  </si>
  <si>
    <t>Xuân Diệu</t>
  </si>
  <si>
    <t>Hồ Xuân Hương</t>
  </si>
  <si>
    <t>Nam Cao</t>
  </si>
  <si>
    <t>Lê Lợi</t>
  </si>
  <si>
    <t>Lê Thanh An</t>
  </si>
  <si>
    <t>Vũ Thảo Ánh</t>
  </si>
  <si>
    <t>Bùi Thanh Bình</t>
  </si>
  <si>
    <t>Nguyễn Thanh Cảnh</t>
  </si>
  <si>
    <t>Lê Đôn Chủng</t>
  </si>
  <si>
    <t>Vũ Hòa Bình</t>
  </si>
  <si>
    <t>Nguyễn Duy Cường</t>
  </si>
  <si>
    <t>Lê Văn Hoàng</t>
  </si>
  <si>
    <t>Trần Gia Huy</t>
  </si>
  <si>
    <t>Hồ Nguyễn Đăng Khoa</t>
  </si>
  <si>
    <t>Đặng Phạm Thiên Khải</t>
  </si>
  <si>
    <t>Lê Hoàng Khang</t>
  </si>
  <si>
    <t>Nguyễn Xuân Nam</t>
  </si>
  <si>
    <t>Nguyễn Thị Tuyết Ngân</t>
  </si>
  <si>
    <t>Phạm Hoàng Ngọc Quân</t>
  </si>
  <si>
    <t>Lê Vũ Hạo</t>
  </si>
  <si>
    <t>Nguyễn Thị Hồng Lương</t>
  </si>
  <si>
    <t>Lê Thị Như Ngọc</t>
  </si>
  <si>
    <t>1766-01-05</t>
  </si>
  <si>
    <t>1772-02-06</t>
  </si>
  <si>
    <t>1385-01-10</t>
  </si>
  <si>
    <t>1898-07-10</t>
  </si>
  <si>
    <t>1885-09-03</t>
  </si>
  <si>
    <t>1866-11-09</t>
  </si>
  <si>
    <t>idTheLoai</t>
  </si>
  <si>
    <t>tenTheLoai</t>
  </si>
  <si>
    <t>soLuongSach</t>
  </si>
  <si>
    <t>moTa</t>
  </si>
  <si>
    <t>Tiểu thuyết khoa học viễn tưởng</t>
  </si>
  <si>
    <t>Tiểu thuyết giả tưởng</t>
  </si>
  <si>
    <t>Truyện ngắn</t>
  </si>
  <si>
    <t>Cổ tích</t>
  </si>
  <si>
    <t>Chính trị</t>
  </si>
  <si>
    <t>Giáo dục giới tính</t>
  </si>
  <si>
    <t>Hài hước</t>
  </si>
  <si>
    <t>Hình sự</t>
  </si>
  <si>
    <t>Hồi ký</t>
  </si>
  <si>
    <t>Kinh dị</t>
  </si>
  <si>
    <t>Kinh doanh</t>
  </si>
  <si>
    <t>Kỹ năng sống</t>
  </si>
  <si>
    <t>Khoa học viễn tưởng</t>
  </si>
  <si>
    <t>Ngôn tình</t>
  </si>
  <si>
    <t>Phát triển bản thân</t>
  </si>
  <si>
    <t>Phiêu lưu</t>
  </si>
  <si>
    <t>Thiếu nhi</t>
  </si>
  <si>
    <t>Truyện tranh</t>
  </si>
  <si>
    <t>Tâm lý học</t>
  </si>
  <si>
    <t>Tiểu thuyết</t>
  </si>
  <si>
    <t>Trinh thám</t>
  </si>
  <si>
    <t>Văn học</t>
  </si>
  <si>
    <t>Thơ</t>
  </si>
  <si>
    <t>Thần thoại</t>
  </si>
  <si>
    <t>Tiểu thuyết dựa trên những khả năng khoa học và công nghệ trong tương lai hoặc thế giới khác</t>
  </si>
  <si>
    <t>Tiểu thuyết sử dụng những yếu tố huyền bí, siêu nhiên, thần thoại hoặc không có thật</t>
  </si>
  <si>
    <t>Tác phẩm văn học có độ dài ngắn hơn tiểu thuyết, thường xoay quanh một sự kiện</t>
  </si>
  <si>
    <t>Truyện kể về những sự kiện kỳ diệu, những nhân vật có phép thuật hoặc những bài học đạo đức</t>
  </si>
  <si>
    <t>Sách nói về những vấn đề, quan điểm, lịch sử hoặc hệ thống chính trị của một quốc gia, vùng lãnh thổ</t>
  </si>
  <si>
    <t>Sách cung cấp những kiến thức, kỹ năng, thái độ và giá trị liên quan đến giới tính, sinh lý</t>
  </si>
  <si>
    <t>Sách có mục đích làm cho người đọc cười hoặc giải trí bằng những tình huống, nhân vật, ngôn ngữ</t>
  </si>
  <si>
    <t>Sách xoay quanh những vụ án, tội phạm, điều tra, truy tố hoặc pháp lý</t>
  </si>
  <si>
    <t>Sách viết về cuộc đời, sự nghiệp, trải nghiệm hoặc suy nghĩ của một người hoặc một nhóm người</t>
  </si>
  <si>
    <t>Sách tạo ra những cảm xúc sợ hãi, ghê rợn, căng thẳng cho người đọc bằng những yếu tố bạo lực</t>
  </si>
  <si>
    <t>Sách cung cấp những kiến thức, kỹ năng, chiến lược, phân tích hoặc kinh nghiệm</t>
  </si>
  <si>
    <t>Sách hướng dẫn người đọc cách đối phó, giải quyết hoặc cải thiện những vấn đề</t>
  </si>
  <si>
    <t>Sách giải thích những hiện tượng, sự kiện, khả năng hoặc thế giới khác</t>
  </si>
  <si>
    <t>Tiểu thuyết tập trung vào những mối quan hệ, tình cảm, đời sống hoặc xã hội của những nhân vật nữ</t>
  </si>
  <si>
    <t>Sách giúp người đọc nhận thức, phát huy hoặc thay đổi những phẩm chất</t>
  </si>
  <si>
    <t>Sách kể về những chuyến đi, cuộc hành trình, khám phá hoặc thử thách</t>
  </si>
  <si>
    <t>Sách dành cho độc giả nhỏ tuổi, thường có nội dung giáo dục, giải trí</t>
  </si>
  <si>
    <t>Tác phẩm văn học kết hợp giữa hình ảnh và chữ viết để kể một câu chuyện</t>
  </si>
  <si>
    <t>Sách nghiên cứu, phân tích hoặc ứng dụng những kiến thức, nguyên lý, phương pháp</t>
  </si>
  <si>
    <t>Tác phẩm văn học dài, kể về một hoặc nhiều câu chuyện, nhân vật, tình tiết hoặc đề tài</t>
  </si>
  <si>
    <t>Sách kể về quá trình tìm kiếm, phát hiện, giải mã hoặc làm sáng tỏ những bí ẩn</t>
  </si>
  <si>
    <t>Sách thuộc về lĩnh vực nghệ thuật sử dụng ngôn ngữ để thể hiện những ý nghĩa, cảm xúc, suy nghĩ</t>
  </si>
  <si>
    <t>Tác phẩm văn học sử dụng những từ ngữ, âm điệu, nhịp điệu, hình ảnh hoặc biểu tượng</t>
  </si>
  <si>
    <t>Sách kể về những truyền thuyết, thần thoại, thần tiên, thần linh hoặc những sự kiện siêu nhiên</t>
  </si>
  <si>
    <t>idNhaCungCap</t>
  </si>
  <si>
    <t>tenNhaCungCap</t>
  </si>
  <si>
    <t>diaChi</t>
  </si>
  <si>
    <t>soDienThoai</t>
  </si>
  <si>
    <t>Công ty Điện tử Minh Châu</t>
  </si>
  <si>
    <t>123 Đường Nguyễn Văn Linh, Quận 1, TP.Hồ Chí Minh</t>
  </si>
  <si>
    <t>0912345678</t>
  </si>
  <si>
    <t>Công ty Thời trang Áo Đẹp</t>
  </si>
  <si>
    <t>456 Đường Lê Lai, Quận 3, TP.Hồ Chí Minh</t>
  </si>
  <si>
    <t>0912345679</t>
  </si>
  <si>
    <t>Công ty Đồ gia dụng Hạnh Phúc</t>
  </si>
  <si>
    <t>789 Đường Lê Thị Riêng, Quận 5, TP.Hồ Chí Minh</t>
  </si>
  <si>
    <t>0912345680</t>
  </si>
  <si>
    <t>Công ty Mỹ phẩm Tâm Anh</t>
  </si>
  <si>
    <t>234 Đường Bà Triệu, Quận 7, TP.Hồ Chí Minh</t>
  </si>
  <si>
    <t>0912345681</t>
  </si>
  <si>
    <t>Công ty Quà lưu niệm Vui Vẻ</t>
  </si>
  <si>
    <t>567 Đường Đống Đa, Quận 10, TP.Hồ Chí Minh</t>
  </si>
  <si>
    <t>0912345682</t>
  </si>
  <si>
    <t>Công ty Sách Hữu Nghị</t>
  </si>
  <si>
    <t>321 Đường Hoàng Sa, Q. Phú Nhuận, TP.Hồ Chí Minh</t>
  </si>
  <si>
    <t>0912345683</t>
  </si>
  <si>
    <t>Công ty Đồ chơi Trí Tuệ</t>
  </si>
  <si>
    <t>896 Đường Phan Chu Trinh, Quận Bình Thạnh</t>
  </si>
  <si>
    <t>0912345684</t>
  </si>
  <si>
    <t>Công ty Nước hoa Thanh Xuân</t>
  </si>
  <si>
    <t>897 Đường Phan Chu Trinh, Quận Bình Thạnh</t>
  </si>
  <si>
    <t>0912345685</t>
  </si>
  <si>
    <t>Công ty Đồ điện gia dụng Tiến Đạt</t>
  </si>
  <si>
    <t>654 Đường Cách Mạng Tháng 8</t>
  </si>
  <si>
    <t>0912345686</t>
  </si>
  <si>
    <t>Công ty Phụ kiện Thời trang Sang Trọng</t>
  </si>
  <si>
    <t>111 Đường Trần Hưng Đạo</t>
  </si>
  <si>
    <t>0912345687</t>
  </si>
  <si>
    <t>Công ty Sách Văn Học Việt Nam</t>
  </si>
  <si>
    <t>22 Đường Trần Hưng Đạo, Quận 1, TP.Hồ Chí Minh</t>
  </si>
  <si>
    <t>0912345688</t>
  </si>
  <si>
    <t>Công ty Sách Giáo Khoa Thành Phố</t>
  </si>
  <si>
    <t>12 Đường Nguyễn Thị Minh Khai, Quận 1, TP.Hồ Chí Minh</t>
  </si>
  <si>
    <t>0912345689</t>
  </si>
  <si>
    <t>Công ty Văn Phòng Phẩm Thái Bình</t>
  </si>
  <si>
    <t>34 Đường Lý Tự Trọng, Quận 3, TP.Hồ Chí Minh</t>
  </si>
  <si>
    <t>0912345690</t>
  </si>
  <si>
    <t>Công ty Đồ Dùng Học Tập Huy Hoàng</t>
  </si>
  <si>
    <t>90 Đường Cao Thắng, Quận 10, TP.Hồ Chí Minh</t>
  </si>
  <si>
    <t>0912345691</t>
  </si>
  <si>
    <t>Công ty Sách Ngoại Văn Anh Văn</t>
  </si>
  <si>
    <t>78 Đường Nguyễn Đình Chiểu, Quận 7, TP.Hồ Chí Minh</t>
  </si>
  <si>
    <t>0912345692</t>
  </si>
  <si>
    <t>Công ty Quà Tặng Văn Hóa Việt</t>
  </si>
  <si>
    <t>33 Đường Phan Đăng Lưu, Quận Phú Nhuận, TP.Hồ Chí Minh</t>
  </si>
  <si>
    <t>0912345693</t>
  </si>
  <si>
    <t>Công ty Sách Khoa Học Kỹ Thuật</t>
  </si>
  <si>
    <t>55 Đường Nguyễn Văn Cừ, Quận 11, TP.Hồ Chí Minh</t>
  </si>
  <si>
    <t>0912345694</t>
  </si>
  <si>
    <t>Công ty Đồ Chơi Giáo Dục Thông Minh</t>
  </si>
  <si>
    <t>77 Đường Lê Văn Sỹ, Quận Tân Bình, TP.Hồ Chí Minh</t>
  </si>
  <si>
    <t>0912345695</t>
  </si>
  <si>
    <t>Công ty Sách Truyện Thiếu Nhi</t>
  </si>
  <si>
    <t>99 Đường Nguyễn Thị Thập, Quận 7, TP.Hồ Chí Minh</t>
  </si>
  <si>
    <t>0912345696</t>
  </si>
  <si>
    <t>Công ty Văn Phòng Phẩm Sáng Tạo</t>
  </si>
  <si>
    <t>44 Đường Lê Thánh Tôn, Quận 3, TP.Hồ Chí Minh</t>
  </si>
  <si>
    <t>0912345697</t>
  </si>
  <si>
    <t>Công ty Quà Tặng Sách Nghệ Thuật</t>
  </si>
  <si>
    <t>66 Đường Trần Phú, Quận 5, TP.Hồ Chí Minh</t>
  </si>
  <si>
    <t>0912345698</t>
  </si>
  <si>
    <t>Công ty Văn Phòng Phẩm Chất Lượng</t>
  </si>
  <si>
    <t>88 Đường Nguyễn Thái Học, Quận 7, TP.Hồ Chí Minh</t>
  </si>
  <si>
    <t>0912345699</t>
  </si>
  <si>
    <t>Công ty Đồ Dùng Học Tập Tiện Lợi</t>
  </si>
  <si>
    <t>111 Đường Lý Thường Kiệt, Quận 10, TP.Hồ Chí Minh</t>
  </si>
  <si>
    <t>0912345700</t>
  </si>
  <si>
    <t>Công ty Sách Ngoại Văn Pháp Văn</t>
  </si>
  <si>
    <t>222 Đường Nguyễn Văn Cừ, Quận Bình Thạnh, TP.Hồ Chí Minh</t>
  </si>
  <si>
    <t>0912345701</t>
  </si>
  <si>
    <t>Công ty Quà Tặng Văn Hóa Nhật</t>
  </si>
  <si>
    <t>333 Đường Nguyễn Kiệm, Quận Phú Nhuận, TP.Hồ Chí Minh</t>
  </si>
  <si>
    <t>0912345702</t>
  </si>
  <si>
    <t>Công ty Sách Khoa Học Phổ Thông</t>
  </si>
  <si>
    <t>444 Đường Lê Đại Hành, Quận 11, TP.Hồ Chí Minh</t>
  </si>
  <si>
    <t>0912345703</t>
  </si>
  <si>
    <t>Công ty Đồ Chơi Giáo Dục Vui Nhộn</t>
  </si>
  <si>
    <t>555 Đường Bạch Đằng, Quận Tân Bình, TP.Hồ Chí Minh</t>
  </si>
  <si>
    <t>0912345704</t>
  </si>
  <si>
    <t>Công ty Sách Truyện Thiếu Niên</t>
  </si>
  <si>
    <t>666 Đường Nguyễn Hữu Thọ, Quận 7, TP.Hồ Chí Minh</t>
  </si>
  <si>
    <t>0912345705</t>
  </si>
  <si>
    <t>Công ty Văn Phòng Phẩm Đa Dạng</t>
  </si>
  <si>
    <t>918 Đường Phan Chu Trinh, Quận Bình Thạnh</t>
  </si>
  <si>
    <t>0912345706</t>
  </si>
  <si>
    <t>idLoaiSanPham</t>
  </si>
  <si>
    <t>tenLoaiSanPham</t>
  </si>
  <si>
    <t>Sách</t>
  </si>
  <si>
    <t>Trò chơi giáo dục</t>
  </si>
  <si>
    <t>Sổ tay và sổ ghi chú</t>
  </si>
  <si>
    <t>Đồ chơi</t>
  </si>
  <si>
    <t>Phim và album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</si>
  <si>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</si>
  <si>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</si>
  <si>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</si>
  <si>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</si>
  <si>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</si>
  <si>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</si>
  <si>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Trò chơi chiến lược và bảng</t>
  </si>
  <si>
    <t>Vật phẩm văn phòng hiện đại</t>
  </si>
  <si>
    <t>Phim và bộ sưu tập hình ảnh</t>
  </si>
  <si>
    <t>Sổ tay thông minh</t>
  </si>
  <si>
    <t>Đồ chơi sáng tạo</t>
  </si>
  <si>
    <t>Trò chơi học thuật và giáo dục</t>
  </si>
  <si>
    <t>Đồ chơi giáo dục STEM</t>
  </si>
  <si>
    <t>Đồ chơi sáng tạo cho trẻ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</si>
</sst>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78FC-F297-4B4E-9F96-95E158F3C717}">
  <dimension ref="A1:D30"/>
  <sheetViews>
    <sheetView workbookViewId="0">
      <selection activeCell="D3" sqref="D3"/>
    </sheetView>
  </sheetViews>
  <sheetFormatPr defaultRowHeight="13.8" x14ac:dyDescent="0.25"/>
  <cols>
    <col min="1" max="1" width="15.59765625" bestFit="1" customWidth="1"/>
    <col min="2" max="2" width="21.19921875" bestFit="1" customWidth="1"/>
    <col min="3" max="3" width="10.09765625" bestFit="1" customWidth="1"/>
    <col min="4" max="4" width="23.59765625" bestFit="1" customWidth="1"/>
  </cols>
  <sheetData>
    <row r="1" spans="1:4" x14ac:dyDescent="0.25">
      <c r="A1" t="s">
        <v>211</v>
      </c>
      <c r="B1" t="s">
        <v>212</v>
      </c>
      <c r="C1" t="s">
        <v>213</v>
      </c>
      <c r="D1" t="s">
        <v>214</v>
      </c>
    </row>
    <row r="2" spans="1:4" x14ac:dyDescent="0.25">
      <c r="A2" t="str">
        <f ca="1">"TG" &amp; TEXT(TODAY(), "yyyyMMdd") &amp; "0001"</f>
        <v>TG202312140001</v>
      </c>
      <c r="B2" t="s">
        <v>215</v>
      </c>
      <c r="C2" s="6">
        <v>20216</v>
      </c>
      <c r="D2">
        <f ca="1">COUNTIF(Trang_tính1!C2:C189, "TG" &amp; TEXT(TODAY(), "yyyyMMdd") &amp; TEXT(RANDBETWEEN(1,29), "0000"))</f>
        <v>4</v>
      </c>
    </row>
    <row r="3" spans="1:4" x14ac:dyDescent="0.25">
      <c r="A3" t="str">
        <f ca="1">"TG" &amp; TEXT(TODAY(), "yyyyMMdd") &amp; TEXT(ROW(A2), "0000")</f>
        <v>TG202312140002</v>
      </c>
      <c r="B3" t="s">
        <v>216</v>
      </c>
      <c r="C3" s="6">
        <v>7522</v>
      </c>
      <c r="D3">
        <f ca="1">COUNTIF(Trang_tính1!C3:C190, "TG" &amp; TEXT(TODAY(), "yyyyMMdd") &amp; TEXT(RANDBETWEEN(1,29), "0000"))</f>
        <v>6</v>
      </c>
    </row>
    <row r="4" spans="1:4" x14ac:dyDescent="0.25">
      <c r="A4" t="str">
        <f t="shared" ref="A4:A30" ca="1" si="0">"TG" &amp; TEXT(TODAY(), "yyyyMMdd") &amp; TEXT(ROW(A3), "0000")</f>
        <v>TG202312140003</v>
      </c>
      <c r="B4" t="s">
        <v>217</v>
      </c>
      <c r="C4" s="6" t="s">
        <v>243</v>
      </c>
      <c r="D4">
        <f ca="1">COUNTIF(Trang_tính1!C4:C191, "TG" &amp; TEXT(TODAY(), "yyyyMMdd") &amp; TEXT(RANDBETWEEN(1,29), "0000"))</f>
        <v>8</v>
      </c>
    </row>
    <row r="5" spans="1:4" x14ac:dyDescent="0.25">
      <c r="A5" t="str">
        <f t="shared" ca="1" si="0"/>
        <v>TG202312140004</v>
      </c>
      <c r="B5" t="s">
        <v>219</v>
      </c>
      <c r="C5" s="6">
        <v>29570</v>
      </c>
      <c r="D5">
        <f ca="1">COUNTIF(Trang_tính1!C5:C192, "TG" &amp; TEXT(TODAY(), "yyyyMMdd") &amp; TEXT(RANDBETWEEN(1,29), "0000"))</f>
        <v>4</v>
      </c>
    </row>
    <row r="6" spans="1:4" x14ac:dyDescent="0.25">
      <c r="A6" t="str">
        <f t="shared" ca="1" si="0"/>
        <v>TG202312140005</v>
      </c>
      <c r="B6" t="s">
        <v>218</v>
      </c>
      <c r="C6" s="6">
        <v>32222</v>
      </c>
      <c r="D6">
        <f ca="1">COUNTIF(Trang_tính1!C6:C193, "TG" &amp; TEXT(TODAY(), "yyyyMMdd") &amp; TEXT(RANDBETWEEN(1,29), "0000"))</f>
        <v>8</v>
      </c>
    </row>
    <row r="7" spans="1:4" x14ac:dyDescent="0.25">
      <c r="A7" t="str">
        <f t="shared" ca="1" si="0"/>
        <v>TG202312140006</v>
      </c>
      <c r="B7" t="s">
        <v>220</v>
      </c>
      <c r="C7" s="6">
        <v>8804</v>
      </c>
      <c r="D7">
        <f ca="1">COUNTIF(Trang_tính1!C7:C194, "TG" &amp; TEXT(TODAY(), "yyyyMMdd") &amp; TEXT(RANDBETWEEN(1,29), "0000"))</f>
        <v>7</v>
      </c>
    </row>
    <row r="8" spans="1:4" x14ac:dyDescent="0.25">
      <c r="A8" t="str">
        <f t="shared" ca="1" si="0"/>
        <v>TG202312140007</v>
      </c>
      <c r="B8" t="s">
        <v>221</v>
      </c>
      <c r="C8" s="6">
        <v>5906</v>
      </c>
      <c r="D8">
        <f ca="1">COUNTIF(Trang_tính1!C8:C195, "TG" &amp; TEXT(TODAY(), "yyyyMMdd") &amp; TEXT(RANDBETWEEN(1,29), "0000"))</f>
        <v>7</v>
      </c>
    </row>
    <row r="9" spans="1:4" x14ac:dyDescent="0.25">
      <c r="A9" t="str">
        <f t="shared" ca="1" si="0"/>
        <v>TG202312140008</v>
      </c>
      <c r="B9" t="s">
        <v>222</v>
      </c>
      <c r="C9" s="6" t="s">
        <v>244</v>
      </c>
      <c r="D9">
        <f ca="1">COUNTIF(Trang_tính1!C9:C196, "TG" &amp; TEXT(TODAY(), "yyyyMMdd") &amp; TEXT(RANDBETWEEN(1,29), "0000"))</f>
        <v>5</v>
      </c>
    </row>
    <row r="10" spans="1:4" x14ac:dyDescent="0.25">
      <c r="A10" t="str">
        <f t="shared" ca="1" si="0"/>
        <v>TG202312140009</v>
      </c>
      <c r="B10" t="s">
        <v>223</v>
      </c>
      <c r="C10" s="6">
        <v>5828</v>
      </c>
      <c r="D10">
        <f ca="1">COUNTIF(Trang_tính1!C10:C197, "TG" &amp; TEXT(TODAY(), "yyyyMMdd") &amp; TEXT(RANDBETWEEN(1,29), "0000"))</f>
        <v>4</v>
      </c>
    </row>
    <row r="11" spans="1:4" x14ac:dyDescent="0.25">
      <c r="A11" t="str">
        <f t="shared" ca="1" si="0"/>
        <v>TG202312140010</v>
      </c>
      <c r="B11" t="s">
        <v>224</v>
      </c>
      <c r="C11" s="6" t="s">
        <v>245</v>
      </c>
      <c r="D11">
        <f ca="1">COUNTIF(Trang_tính1!C11:C198, "TG" &amp; TEXT(TODAY(), "yyyyMMdd") &amp; TEXT(RANDBETWEEN(1,29), "0000"))</f>
        <v>4</v>
      </c>
    </row>
    <row r="12" spans="1:4" x14ac:dyDescent="0.25">
      <c r="A12" t="str">
        <f t="shared" ca="1" si="0"/>
        <v>TG202312140011</v>
      </c>
      <c r="B12" t="s">
        <v>225</v>
      </c>
      <c r="C12" s="6">
        <v>40553</v>
      </c>
      <c r="D12">
        <f ca="1">COUNTIF(Trang_tính1!C12:C199, "TG" &amp; TEXT(TODAY(), "yyyyMMdd") &amp; TEXT(RANDBETWEEN(1,29), "0000"))</f>
        <v>7</v>
      </c>
    </row>
    <row r="13" spans="1:4" x14ac:dyDescent="0.25">
      <c r="A13" t="str">
        <f t="shared" ca="1" si="0"/>
        <v>TG202312140012</v>
      </c>
      <c r="B13" t="s">
        <v>226</v>
      </c>
      <c r="C13" s="6">
        <v>36563</v>
      </c>
      <c r="D13">
        <f ca="1">COUNTIF(Trang_tính1!C13:C200, "TG" &amp; TEXT(TODAY(), "yyyyMMdd") &amp; TEXT(RANDBETWEEN(1,29), "0000"))</f>
        <v>5</v>
      </c>
    </row>
    <row r="14" spans="1:4" x14ac:dyDescent="0.25">
      <c r="A14" t="str">
        <f t="shared" ca="1" si="0"/>
        <v>TG202312140013</v>
      </c>
      <c r="B14" t="s">
        <v>227</v>
      </c>
      <c r="C14" s="6">
        <v>35478</v>
      </c>
      <c r="D14">
        <f ca="1">COUNTIF(Trang_tính1!C14:C201, "TG" &amp; TEXT(TODAY(), "yyyyMMdd") &amp; TEXT(RANDBETWEEN(1,29), "0000"))</f>
        <v>6</v>
      </c>
    </row>
    <row r="15" spans="1:4" x14ac:dyDescent="0.25">
      <c r="A15" t="str">
        <f t="shared" ca="1" si="0"/>
        <v>TG202312140014</v>
      </c>
      <c r="B15" t="s">
        <v>228</v>
      </c>
      <c r="C15" s="6" t="s">
        <v>246</v>
      </c>
      <c r="D15">
        <f ca="1">COUNTIF(Trang_tính1!C15:C202, "TG" &amp; TEXT(TODAY(), "yyyyMMdd") &amp; TEXT(RANDBETWEEN(1,29), "0000"))</f>
        <v>4</v>
      </c>
    </row>
    <row r="16" spans="1:4" x14ac:dyDescent="0.25">
      <c r="A16" t="str">
        <f t="shared" ca="1" si="0"/>
        <v>TG202312140015</v>
      </c>
      <c r="B16" t="s">
        <v>229</v>
      </c>
      <c r="C16" s="6">
        <v>37510</v>
      </c>
      <c r="D16">
        <f ca="1">COUNTIF(Trang_tính1!C16:C203, "TG" &amp; TEXT(TODAY(), "yyyyMMdd") &amp; TEXT(RANDBETWEEN(1,29), "0000"))</f>
        <v>7</v>
      </c>
    </row>
    <row r="17" spans="1:4" x14ac:dyDescent="0.25">
      <c r="A17" t="str">
        <f t="shared" ca="1" si="0"/>
        <v>TG202312140016</v>
      </c>
      <c r="B17" t="s">
        <v>230</v>
      </c>
      <c r="C17" s="6">
        <v>28752</v>
      </c>
      <c r="D17">
        <f ca="1">COUNTIF(Trang_tính1!C17:C204, "TG" &amp; TEXT(TODAY(), "yyyyMMdd") &amp; TEXT(RANDBETWEEN(1,29), "0000"))</f>
        <v>7</v>
      </c>
    </row>
    <row r="18" spans="1:4" x14ac:dyDescent="0.25">
      <c r="A18" t="str">
        <f t="shared" ca="1" si="0"/>
        <v>TG202312140017</v>
      </c>
      <c r="B18" t="s">
        <v>231</v>
      </c>
      <c r="C18" s="6">
        <v>36428</v>
      </c>
      <c r="D18">
        <f ca="1">COUNTIF(Trang_tính1!C18:C205, "TG" &amp; TEXT(TODAY(), "yyyyMMdd") &amp; TEXT(RANDBETWEEN(1,29), "0000"))</f>
        <v>5</v>
      </c>
    </row>
    <row r="19" spans="1:4" x14ac:dyDescent="0.25">
      <c r="A19" t="str">
        <f t="shared" ca="1" si="0"/>
        <v>TG202312140018</v>
      </c>
      <c r="B19" t="s">
        <v>232</v>
      </c>
      <c r="C19" s="6">
        <v>37812</v>
      </c>
      <c r="D19">
        <f ca="1">COUNTIF(Trang_tính1!C19:C206, "TG" &amp; TEXT(TODAY(), "yyyyMMdd") &amp; TEXT(RANDBETWEEN(1,29), "0000"))</f>
        <v>2</v>
      </c>
    </row>
    <row r="20" spans="1:4" x14ac:dyDescent="0.25">
      <c r="A20" t="str">
        <f t="shared" ca="1" si="0"/>
        <v>TG202312140019</v>
      </c>
      <c r="B20" t="s">
        <v>233</v>
      </c>
      <c r="C20" s="6">
        <v>28175</v>
      </c>
      <c r="D20">
        <f ca="1">COUNTIF(Trang_tính1!C20:C207, "TG" &amp; TEXT(TODAY(), "yyyyMMdd") &amp; TEXT(RANDBETWEEN(1,29), "0000"))</f>
        <v>2</v>
      </c>
    </row>
    <row r="21" spans="1:4" x14ac:dyDescent="0.25">
      <c r="A21" t="str">
        <f t="shared" ca="1" si="0"/>
        <v>TG202312140020</v>
      </c>
      <c r="B21" t="s">
        <v>234</v>
      </c>
      <c r="C21" s="6">
        <v>31441</v>
      </c>
      <c r="D21">
        <f ca="1">COUNTIF(Trang_tính1!C21:C208, "TG" &amp; TEXT(TODAY(), "yyyyMMdd") &amp; TEXT(RANDBETWEEN(1,29), "0000"))</f>
        <v>7</v>
      </c>
    </row>
    <row r="22" spans="1:4" x14ac:dyDescent="0.25">
      <c r="A22" t="str">
        <f t="shared" ca="1" si="0"/>
        <v>TG202312140021</v>
      </c>
      <c r="B22" t="s">
        <v>235</v>
      </c>
      <c r="C22" s="6">
        <v>29552</v>
      </c>
      <c r="D22">
        <f ca="1">COUNTIF(Trang_tính1!C22:C209, "TG" &amp; TEXT(TODAY(), "yyyyMMdd") &amp; TEXT(RANDBETWEEN(1,29), "0000"))</f>
        <v>6</v>
      </c>
    </row>
    <row r="23" spans="1:4" x14ac:dyDescent="0.25">
      <c r="A23" t="str">
        <f t="shared" ca="1" si="0"/>
        <v>TG202312140022</v>
      </c>
      <c r="B23" t="s">
        <v>236</v>
      </c>
      <c r="C23" s="6">
        <v>24740</v>
      </c>
      <c r="D23">
        <f ca="1">COUNTIF(Trang_tính1!C23:C210, "TG" &amp; TEXT(TODAY(), "yyyyMMdd") &amp; TEXT(RANDBETWEEN(1,29), "0000"))</f>
        <v>7</v>
      </c>
    </row>
    <row r="24" spans="1:4" x14ac:dyDescent="0.25">
      <c r="A24" t="str">
        <f t="shared" ca="1" si="0"/>
        <v>TG202312140023</v>
      </c>
      <c r="B24" t="s">
        <v>237</v>
      </c>
      <c r="C24" s="6">
        <v>3533</v>
      </c>
      <c r="D24">
        <f ca="1">COUNTIF(Trang_tính1!C24:C211, "TG" &amp; TEXT(TODAY(), "yyyyMMdd") &amp; TEXT(RANDBETWEEN(1,29), "0000"))</f>
        <v>6</v>
      </c>
    </row>
    <row r="25" spans="1:4" x14ac:dyDescent="0.25">
      <c r="A25" t="str">
        <f t="shared" ca="1" si="0"/>
        <v>TG202312140024</v>
      </c>
      <c r="B25" t="s">
        <v>238</v>
      </c>
      <c r="C25" s="6">
        <v>37956</v>
      </c>
      <c r="D25">
        <f ca="1">COUNTIF(Trang_tính1!C25:C212, "TG" &amp; TEXT(TODAY(), "yyyyMMdd") &amp; TEXT(RANDBETWEEN(1,29), "0000"))</f>
        <v>5</v>
      </c>
    </row>
    <row r="26" spans="1:4" x14ac:dyDescent="0.25">
      <c r="A26" t="str">
        <f t="shared" ca="1" si="0"/>
        <v>TG202312140025</v>
      </c>
      <c r="B26" t="s">
        <v>239</v>
      </c>
      <c r="C26" s="6" t="s">
        <v>247</v>
      </c>
      <c r="D26">
        <f ca="1">COUNTIF(Trang_tính1!C26:C213, "TG" &amp; TEXT(TODAY(), "yyyyMMdd") &amp; TEXT(RANDBETWEEN(1,29), "0000"))</f>
        <v>4</v>
      </c>
    </row>
    <row r="27" spans="1:4" x14ac:dyDescent="0.25">
      <c r="A27" t="str">
        <f t="shared" ca="1" si="0"/>
        <v>TG202312140026</v>
      </c>
      <c r="B27" t="s">
        <v>240</v>
      </c>
      <c r="C27" s="6" t="s">
        <v>248</v>
      </c>
      <c r="D27">
        <f ca="1">COUNTIF(Trang_tính1!C27:C214, "TG" &amp; TEXT(TODAY(), "yyyyMMdd") &amp; TEXT(RANDBETWEEN(1,29), "0000"))</f>
        <v>3</v>
      </c>
    </row>
    <row r="28" spans="1:4" x14ac:dyDescent="0.25">
      <c r="A28" t="str">
        <f t="shared" ca="1" si="0"/>
        <v>TG202312140027</v>
      </c>
      <c r="B28" t="s">
        <v>241</v>
      </c>
      <c r="C28" s="6">
        <v>37137</v>
      </c>
      <c r="D28">
        <f ca="1">COUNTIF(Trang_tính1!C28:C215, "TG" &amp; TEXT(TODAY(), "yyyyMMdd") &amp; TEXT(RANDBETWEEN(1,29), "0000"))</f>
        <v>5</v>
      </c>
    </row>
    <row r="29" spans="1:4" x14ac:dyDescent="0.25">
      <c r="A29" t="str">
        <f t="shared" ca="1" si="0"/>
        <v>TG202312140028</v>
      </c>
      <c r="B29" t="s">
        <v>239</v>
      </c>
      <c r="C29" s="6">
        <v>20243</v>
      </c>
      <c r="D29">
        <f ca="1">COUNTIF(Trang_tính1!C29:C216, "TG" &amp; TEXT(TODAY(), "yyyyMMdd") &amp; TEXT(RANDBETWEEN(1,29), "0000"))</f>
        <v>5</v>
      </c>
    </row>
    <row r="30" spans="1:4" x14ac:dyDescent="0.25">
      <c r="A30" t="str">
        <f t="shared" ca="1" si="0"/>
        <v>TG202312140029</v>
      </c>
      <c r="B30" t="s">
        <v>242</v>
      </c>
      <c r="C30" s="6">
        <v>37388</v>
      </c>
      <c r="D30">
        <f ca="1">COUNTIF(Trang_tính1!C30:C217, "TG" &amp; TEXT(TODAY(), "yyyyMMdd") &amp; TEXT(RANDBETWEEN(1,29), "0000"))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042-1A09-45ED-9EFD-29D22D956C52}">
  <dimension ref="A1:D25"/>
  <sheetViews>
    <sheetView workbookViewId="0">
      <selection activeCell="C2" sqref="C2"/>
    </sheetView>
  </sheetViews>
  <sheetFormatPr defaultRowHeight="13.8" x14ac:dyDescent="0.25"/>
  <cols>
    <col min="1" max="1" width="15.19921875" bestFit="1" customWidth="1"/>
    <col min="2" max="2" width="27.296875" bestFit="1" customWidth="1"/>
    <col min="3" max="3" width="11.8984375" bestFit="1" customWidth="1"/>
    <col min="4" max="4" width="84" bestFit="1" customWidth="1"/>
  </cols>
  <sheetData>
    <row r="1" spans="1:4" x14ac:dyDescent="0.25">
      <c r="A1" t="s">
        <v>249</v>
      </c>
      <c r="B1" t="s">
        <v>250</v>
      </c>
      <c r="C1" t="s">
        <v>251</v>
      </c>
      <c r="D1" t="s">
        <v>252</v>
      </c>
    </row>
    <row r="2" spans="1:4" x14ac:dyDescent="0.25">
      <c r="A2" t="str">
        <f ca="1">"TL" &amp; TEXT(TODAY(), "yyyyMMdd") &amp; "0001"</f>
        <v>TL202312140001</v>
      </c>
      <c r="B2" t="s">
        <v>253</v>
      </c>
      <c r="C2">
        <f ca="1">COUNTIF(Trang_tính1!D2:D189, "TL" &amp; TEXT(TODAY(), "yyyyMMdd") &amp; TEXT(RANDBETWEEN(1,24), "0000"))</f>
        <v>6</v>
      </c>
      <c r="D2" t="s">
        <v>277</v>
      </c>
    </row>
    <row r="3" spans="1:4" x14ac:dyDescent="0.25">
      <c r="A3" t="str">
        <f ca="1">"TL" &amp; TEXT(TODAY(), "yyyyMMdd") &amp; TEXT(ROW(A2), "0000")</f>
        <v>TL202312140002</v>
      </c>
      <c r="B3" t="s">
        <v>254</v>
      </c>
      <c r="C3">
        <f ca="1">COUNTIF(Trang_tính1!D3:D190, "TL" &amp; TEXT(TODAY(), "yyyyMMdd") &amp; TEXT(RANDBETWEEN(1,24), "0000"))</f>
        <v>7</v>
      </c>
      <c r="D3" t="s">
        <v>278</v>
      </c>
    </row>
    <row r="4" spans="1:4" x14ac:dyDescent="0.25">
      <c r="A4" t="str">
        <f t="shared" ref="A4:A25" ca="1" si="0">"TL" &amp; TEXT(TODAY(), "yyyyMMdd") &amp; TEXT(ROW(A3), "0000")</f>
        <v>TL202312140003</v>
      </c>
      <c r="B4" t="s">
        <v>255</v>
      </c>
      <c r="C4">
        <f ca="1">COUNTIF(Trang_tính1!D4:D191, "TL" &amp; TEXT(TODAY(), "yyyyMMdd") &amp; TEXT(RANDBETWEEN(1,24), "0000"))</f>
        <v>7</v>
      </c>
      <c r="D4" t="s">
        <v>279</v>
      </c>
    </row>
    <row r="5" spans="1:4" x14ac:dyDescent="0.25">
      <c r="A5" t="str">
        <f t="shared" ca="1" si="0"/>
        <v>TL202312140004</v>
      </c>
      <c r="B5" t="s">
        <v>256</v>
      </c>
      <c r="C5">
        <f ca="1">COUNTIF(Trang_tính1!D5:D192, "TL" &amp; TEXT(TODAY(), "yyyyMMdd") &amp; TEXT(RANDBETWEEN(1,24), "0000"))</f>
        <v>7</v>
      </c>
      <c r="D5" t="s">
        <v>280</v>
      </c>
    </row>
    <row r="6" spans="1:4" x14ac:dyDescent="0.25">
      <c r="A6" t="str">
        <f t="shared" ca="1" si="0"/>
        <v>TL202312140005</v>
      </c>
      <c r="B6" t="s">
        <v>257</v>
      </c>
      <c r="C6">
        <f ca="1">COUNTIF(Trang_tính1!D6:D193, "TL" &amp; TEXT(TODAY(), "yyyyMMdd") &amp; TEXT(RANDBETWEEN(1,24), "0000"))</f>
        <v>6</v>
      </c>
      <c r="D6" t="s">
        <v>281</v>
      </c>
    </row>
    <row r="7" spans="1:4" x14ac:dyDescent="0.25">
      <c r="A7" t="str">
        <f t="shared" ca="1" si="0"/>
        <v>TL202312140006</v>
      </c>
      <c r="B7" t="s">
        <v>258</v>
      </c>
      <c r="C7">
        <f ca="1">COUNTIF(Trang_tính1!D7:D194, "TL" &amp; TEXT(TODAY(), "yyyyMMdd") &amp; TEXT(RANDBETWEEN(1,24), "0000"))</f>
        <v>6</v>
      </c>
      <c r="D7" t="s">
        <v>282</v>
      </c>
    </row>
    <row r="8" spans="1:4" x14ac:dyDescent="0.25">
      <c r="A8" t="str">
        <f t="shared" ca="1" si="0"/>
        <v>TL202312140007</v>
      </c>
      <c r="B8" t="s">
        <v>259</v>
      </c>
      <c r="C8">
        <f ca="1">COUNTIF(Trang_tính1!D8:D195, "TL" &amp; TEXT(TODAY(), "yyyyMMdd") &amp; TEXT(RANDBETWEEN(1,24), "0000"))</f>
        <v>6</v>
      </c>
      <c r="D8" t="s">
        <v>283</v>
      </c>
    </row>
    <row r="9" spans="1:4" x14ac:dyDescent="0.25">
      <c r="A9" t="str">
        <f t="shared" ca="1" si="0"/>
        <v>TL202312140008</v>
      </c>
      <c r="B9" t="s">
        <v>260</v>
      </c>
      <c r="C9">
        <f ca="1">COUNTIF(Trang_tính1!D9:D196, "TL" &amp; TEXT(TODAY(), "yyyyMMdd") &amp; TEXT(RANDBETWEEN(1,24), "0000"))</f>
        <v>4</v>
      </c>
      <c r="D9" t="s">
        <v>284</v>
      </c>
    </row>
    <row r="10" spans="1:4" x14ac:dyDescent="0.25">
      <c r="A10" t="str">
        <f t="shared" ca="1" si="0"/>
        <v>TL202312140009</v>
      </c>
      <c r="B10" t="s">
        <v>261</v>
      </c>
      <c r="C10">
        <f ca="1">COUNTIF(Trang_tính1!D10:D197, "TL" &amp; TEXT(TODAY(), "yyyyMMdd") &amp; TEXT(RANDBETWEEN(1,24), "0000"))</f>
        <v>6</v>
      </c>
      <c r="D10" t="s">
        <v>285</v>
      </c>
    </row>
    <row r="11" spans="1:4" x14ac:dyDescent="0.25">
      <c r="A11" t="str">
        <f t="shared" ca="1" si="0"/>
        <v>TL202312140010</v>
      </c>
      <c r="B11" t="s">
        <v>262</v>
      </c>
      <c r="C11">
        <f ca="1">COUNTIF(Trang_tính1!D11:D198, "TL" &amp; TEXT(TODAY(), "yyyyMMdd") &amp; TEXT(RANDBETWEEN(1,24), "0000"))</f>
        <v>6</v>
      </c>
      <c r="D11" t="s">
        <v>286</v>
      </c>
    </row>
    <row r="12" spans="1:4" x14ac:dyDescent="0.25">
      <c r="A12" t="str">
        <f t="shared" ca="1" si="0"/>
        <v>TL202312140011</v>
      </c>
      <c r="B12" t="s">
        <v>263</v>
      </c>
      <c r="C12">
        <f ca="1">COUNTIF(Trang_tính1!D12:D199, "TL" &amp; TEXT(TODAY(), "yyyyMMdd") &amp; TEXT(RANDBETWEEN(1,24), "0000"))</f>
        <v>9</v>
      </c>
      <c r="D12" t="s">
        <v>287</v>
      </c>
    </row>
    <row r="13" spans="1:4" x14ac:dyDescent="0.25">
      <c r="A13" t="str">
        <f t="shared" ca="1" si="0"/>
        <v>TL202312140012</v>
      </c>
      <c r="B13" t="s">
        <v>264</v>
      </c>
      <c r="C13">
        <f ca="1">COUNTIF(Trang_tính1!D13:D200, "TL" &amp; TEXT(TODAY(), "yyyyMMdd") &amp; TEXT(RANDBETWEEN(1,24), "0000"))</f>
        <v>5</v>
      </c>
      <c r="D13" t="s">
        <v>288</v>
      </c>
    </row>
    <row r="14" spans="1:4" x14ac:dyDescent="0.25">
      <c r="A14" t="str">
        <f t="shared" ca="1" si="0"/>
        <v>TL202312140013</v>
      </c>
      <c r="B14" t="s">
        <v>265</v>
      </c>
      <c r="C14">
        <f ca="1">COUNTIF(Trang_tính1!D14:D201, "TL" &amp; TEXT(TODAY(), "yyyyMMdd") &amp; TEXT(RANDBETWEEN(1,24), "0000"))</f>
        <v>6</v>
      </c>
      <c r="D14" t="s">
        <v>289</v>
      </c>
    </row>
    <row r="15" spans="1:4" x14ac:dyDescent="0.25">
      <c r="A15" t="str">
        <f t="shared" ca="1" si="0"/>
        <v>TL202312140014</v>
      </c>
      <c r="B15" t="s">
        <v>266</v>
      </c>
      <c r="C15">
        <f ca="1">COUNTIF(Trang_tính1!D15:D202, "TL" &amp; TEXT(TODAY(), "yyyyMMdd") &amp; TEXT(RANDBETWEEN(1,24), "0000"))</f>
        <v>6</v>
      </c>
      <c r="D15" t="s">
        <v>290</v>
      </c>
    </row>
    <row r="16" spans="1:4" x14ac:dyDescent="0.25">
      <c r="A16" t="str">
        <f t="shared" ca="1" si="0"/>
        <v>TL202312140015</v>
      </c>
      <c r="B16" t="s">
        <v>267</v>
      </c>
      <c r="C16">
        <f ca="1">COUNTIF(Trang_tính1!D16:D203, "TL" &amp; TEXT(TODAY(), "yyyyMMdd") &amp; TEXT(RANDBETWEEN(1,24), "0000"))</f>
        <v>7</v>
      </c>
      <c r="D16" t="s">
        <v>291</v>
      </c>
    </row>
    <row r="17" spans="1:4" x14ac:dyDescent="0.25">
      <c r="A17" t="str">
        <f t="shared" ca="1" si="0"/>
        <v>TL202312140016</v>
      </c>
      <c r="B17" t="s">
        <v>268</v>
      </c>
      <c r="C17">
        <f ca="1">COUNTIF(Trang_tính1!D17:D204, "TL" &amp; TEXT(TODAY(), "yyyyMMdd") &amp; TEXT(RANDBETWEEN(1,24), "0000"))</f>
        <v>10</v>
      </c>
      <c r="D17" t="s">
        <v>292</v>
      </c>
    </row>
    <row r="18" spans="1:4" x14ac:dyDescent="0.25">
      <c r="A18" t="str">
        <f t="shared" ca="1" si="0"/>
        <v>TL202312140017</v>
      </c>
      <c r="B18" t="s">
        <v>269</v>
      </c>
      <c r="C18">
        <f ca="1">COUNTIF(Trang_tính1!D18:D205, "TL" &amp; TEXT(TODAY(), "yyyyMMdd") &amp; TEXT(RANDBETWEEN(1,24), "0000"))</f>
        <v>11</v>
      </c>
      <c r="D18" t="s">
        <v>293</v>
      </c>
    </row>
    <row r="19" spans="1:4" x14ac:dyDescent="0.25">
      <c r="A19" t="str">
        <f t="shared" ca="1" si="0"/>
        <v>TL202312140018</v>
      </c>
      <c r="B19" t="s">
        <v>270</v>
      </c>
      <c r="C19">
        <f ca="1">COUNTIF(Trang_tính1!D19:D206, "TL" &amp; TEXT(TODAY(), "yyyyMMdd") &amp; TEXT(RANDBETWEEN(1,24), "0000"))</f>
        <v>6</v>
      </c>
      <c r="D19" t="s">
        <v>294</v>
      </c>
    </row>
    <row r="20" spans="1:4" x14ac:dyDescent="0.25">
      <c r="A20" t="str">
        <f t="shared" ca="1" si="0"/>
        <v>TL202312140019</v>
      </c>
      <c r="B20" t="s">
        <v>271</v>
      </c>
      <c r="C20">
        <f ca="1">COUNTIF(Trang_tính1!D20:D207, "TL" &amp; TEXT(TODAY(), "yyyyMMdd") &amp; TEXT(RANDBETWEEN(1,24), "0000"))</f>
        <v>4</v>
      </c>
      <c r="D20" t="s">
        <v>295</v>
      </c>
    </row>
    <row r="21" spans="1:4" x14ac:dyDescent="0.25">
      <c r="A21" t="str">
        <f t="shared" ca="1" si="0"/>
        <v>TL202312140020</v>
      </c>
      <c r="B21" t="s">
        <v>272</v>
      </c>
      <c r="C21">
        <f ca="1">COUNTIF(Trang_tính1!D21:D208, "TL" &amp; TEXT(TODAY(), "yyyyMMdd") &amp; TEXT(RANDBETWEEN(1,24), "0000"))</f>
        <v>12</v>
      </c>
      <c r="D21" t="s">
        <v>296</v>
      </c>
    </row>
    <row r="22" spans="1:4" x14ac:dyDescent="0.25">
      <c r="A22" t="str">
        <f t="shared" ca="1" si="0"/>
        <v>TL202312140021</v>
      </c>
      <c r="B22" t="s">
        <v>273</v>
      </c>
      <c r="C22">
        <f ca="1">COUNTIF(Trang_tính1!D22:D209, "TL" &amp; TEXT(TODAY(), "yyyyMMdd") &amp; TEXT(RANDBETWEEN(1,24), "0000"))</f>
        <v>9</v>
      </c>
      <c r="D22" t="s">
        <v>297</v>
      </c>
    </row>
    <row r="23" spans="1:4" x14ac:dyDescent="0.25">
      <c r="A23" t="str">
        <f t="shared" ca="1" si="0"/>
        <v>TL202312140022</v>
      </c>
      <c r="B23" t="s">
        <v>274</v>
      </c>
      <c r="C23">
        <f ca="1">COUNTIF(Trang_tính1!D23:D210, "TL" &amp; TEXT(TODAY(), "yyyyMMdd") &amp; TEXT(RANDBETWEEN(1,24), "0000"))</f>
        <v>4</v>
      </c>
      <c r="D23" t="s">
        <v>298</v>
      </c>
    </row>
    <row r="24" spans="1:4" x14ac:dyDescent="0.25">
      <c r="A24" t="str">
        <f t="shared" ca="1" si="0"/>
        <v>TL202312140023</v>
      </c>
      <c r="B24" t="s">
        <v>275</v>
      </c>
      <c r="C24">
        <f ca="1">COUNTIF(Trang_tính1!D24:D211, "TL" &amp; TEXT(TODAY(), "yyyyMMdd") &amp; TEXT(RANDBETWEEN(1,24), "0000"))</f>
        <v>9</v>
      </c>
      <c r="D24" t="s">
        <v>299</v>
      </c>
    </row>
    <row r="25" spans="1:4" x14ac:dyDescent="0.25">
      <c r="A25" t="str">
        <f t="shared" ca="1" si="0"/>
        <v>TL202312140024</v>
      </c>
      <c r="B25" t="s">
        <v>276</v>
      </c>
      <c r="C25">
        <f ca="1">COUNTIF(Trang_tính1!D25:D212, "TL" &amp; TEXT(TODAY(), "yyyyMMdd") &amp; TEXT(RANDBETWEEN(1,24), "0000"))</f>
        <v>4</v>
      </c>
      <c r="D25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44EF-E573-4757-B6CC-6F4F7A18B6DF}">
  <dimension ref="A1:D30"/>
  <sheetViews>
    <sheetView showGridLines="0" workbookViewId="0">
      <selection sqref="A1:D6"/>
    </sheetView>
  </sheetViews>
  <sheetFormatPr defaultRowHeight="13.8" x14ac:dyDescent="0.25"/>
  <cols>
    <col min="1" max="1" width="16.8984375" bestFit="1" customWidth="1"/>
    <col min="2" max="2" width="34.09765625" bestFit="1" customWidth="1"/>
    <col min="3" max="3" width="53.59765625" bestFit="1" customWidth="1"/>
    <col min="4" max="4" width="11.09765625" customWidth="1"/>
  </cols>
  <sheetData>
    <row r="1" spans="1:4" x14ac:dyDescent="0.25">
      <c r="A1" s="7" t="s">
        <v>301</v>
      </c>
      <c r="B1" s="7" t="s">
        <v>302</v>
      </c>
      <c r="C1" s="7" t="s">
        <v>303</v>
      </c>
      <c r="D1" s="7" t="s">
        <v>304</v>
      </c>
    </row>
    <row r="2" spans="1:4" x14ac:dyDescent="0.25">
      <c r="A2" s="7" t="str">
        <f ca="1">"NCC" &amp; TEXT(TODAY(), "yyyyMMdd") &amp; "0001"</f>
        <v>NCC202312140001</v>
      </c>
      <c r="B2" s="7" t="s">
        <v>305</v>
      </c>
      <c r="C2" s="7" t="s">
        <v>306</v>
      </c>
      <c r="D2" s="8" t="s">
        <v>307</v>
      </c>
    </row>
    <row r="3" spans="1:4" x14ac:dyDescent="0.25">
      <c r="A3" s="7" t="str">
        <f ca="1">"NCC" &amp; TEXT(TODAY(), "yyyyMMdd") &amp; TEXT(ROW(A2), "0000")</f>
        <v>NCC202312140002</v>
      </c>
      <c r="B3" s="7" t="s">
        <v>308</v>
      </c>
      <c r="C3" s="7" t="s">
        <v>309</v>
      </c>
      <c r="D3" s="8" t="s">
        <v>310</v>
      </c>
    </row>
    <row r="4" spans="1:4" x14ac:dyDescent="0.25">
      <c r="A4" s="7" t="str">
        <f t="shared" ref="A4:A30" ca="1" si="0">"NCC" &amp; TEXT(TODAY(), "yyyyMMdd") &amp; TEXT(ROW(A3), "0000")</f>
        <v>NCC202312140003</v>
      </c>
      <c r="B4" s="7" t="s">
        <v>311</v>
      </c>
      <c r="C4" s="7" t="s">
        <v>312</v>
      </c>
      <c r="D4" s="8" t="s">
        <v>313</v>
      </c>
    </row>
    <row r="5" spans="1:4" x14ac:dyDescent="0.25">
      <c r="A5" s="7" t="str">
        <f t="shared" ca="1" si="0"/>
        <v>NCC202312140004</v>
      </c>
      <c r="B5" s="7" t="s">
        <v>314</v>
      </c>
      <c r="C5" s="7" t="s">
        <v>315</v>
      </c>
      <c r="D5" s="8" t="s">
        <v>316</v>
      </c>
    </row>
    <row r="6" spans="1:4" x14ac:dyDescent="0.25">
      <c r="A6" s="7" t="str">
        <f t="shared" ca="1" si="0"/>
        <v>NCC202312140005</v>
      </c>
      <c r="B6" s="7" t="s">
        <v>317</v>
      </c>
      <c r="C6" s="7" t="s">
        <v>318</v>
      </c>
      <c r="D6" s="8" t="s">
        <v>319</v>
      </c>
    </row>
    <row r="7" spans="1:4" x14ac:dyDescent="0.25">
      <c r="A7" s="7" t="str">
        <f t="shared" ca="1" si="0"/>
        <v>NCC202312140006</v>
      </c>
      <c r="B7" s="7" t="s">
        <v>320</v>
      </c>
      <c r="C7" s="7" t="s">
        <v>321</v>
      </c>
      <c r="D7" s="8" t="s">
        <v>322</v>
      </c>
    </row>
    <row r="8" spans="1:4" x14ac:dyDescent="0.25">
      <c r="A8" s="7" t="str">
        <f t="shared" ca="1" si="0"/>
        <v>NCC202312140007</v>
      </c>
      <c r="B8" s="7" t="s">
        <v>323</v>
      </c>
      <c r="C8" s="7" t="s">
        <v>324</v>
      </c>
      <c r="D8" s="8" t="s">
        <v>325</v>
      </c>
    </row>
    <row r="9" spans="1:4" x14ac:dyDescent="0.25">
      <c r="A9" s="7" t="str">
        <f t="shared" ca="1" si="0"/>
        <v>NCC202312140008</v>
      </c>
      <c r="B9" s="7" t="s">
        <v>326</v>
      </c>
      <c r="C9" s="7" t="s">
        <v>327</v>
      </c>
      <c r="D9" s="8" t="s">
        <v>328</v>
      </c>
    </row>
    <row r="10" spans="1:4" x14ac:dyDescent="0.25">
      <c r="A10" s="7" t="str">
        <f t="shared" ca="1" si="0"/>
        <v>NCC202312140009</v>
      </c>
      <c r="B10" s="7" t="s">
        <v>329</v>
      </c>
      <c r="C10" s="7" t="s">
        <v>330</v>
      </c>
      <c r="D10" s="8" t="s">
        <v>331</v>
      </c>
    </row>
    <row r="11" spans="1:4" x14ac:dyDescent="0.25">
      <c r="A11" s="7" t="str">
        <f t="shared" ca="1" si="0"/>
        <v>NCC202312140010</v>
      </c>
      <c r="B11" s="7" t="s">
        <v>332</v>
      </c>
      <c r="C11" s="7" t="s">
        <v>333</v>
      </c>
      <c r="D11" s="8" t="s">
        <v>334</v>
      </c>
    </row>
    <row r="12" spans="1:4" x14ac:dyDescent="0.25">
      <c r="A12" s="7" t="str">
        <f t="shared" ca="1" si="0"/>
        <v>NCC202312140011</v>
      </c>
      <c r="B12" s="7" t="s">
        <v>335</v>
      </c>
      <c r="C12" s="7" t="s">
        <v>336</v>
      </c>
      <c r="D12" s="8" t="s">
        <v>337</v>
      </c>
    </row>
    <row r="13" spans="1:4" x14ac:dyDescent="0.25">
      <c r="A13" s="7" t="str">
        <f t="shared" ca="1" si="0"/>
        <v>NCC202312140012</v>
      </c>
      <c r="B13" s="7" t="s">
        <v>338</v>
      </c>
      <c r="C13" s="7" t="s">
        <v>339</v>
      </c>
      <c r="D13" s="8" t="s">
        <v>340</v>
      </c>
    </row>
    <row r="14" spans="1:4" x14ac:dyDescent="0.25">
      <c r="A14" s="7" t="str">
        <f t="shared" ca="1" si="0"/>
        <v>NCC202312140013</v>
      </c>
      <c r="B14" s="7" t="s">
        <v>341</v>
      </c>
      <c r="C14" s="7" t="s">
        <v>342</v>
      </c>
      <c r="D14" s="8" t="s">
        <v>343</v>
      </c>
    </row>
    <row r="15" spans="1:4" x14ac:dyDescent="0.25">
      <c r="A15" s="7" t="str">
        <f t="shared" ca="1" si="0"/>
        <v>NCC202312140014</v>
      </c>
      <c r="B15" s="7" t="s">
        <v>344</v>
      </c>
      <c r="C15" s="7" t="s">
        <v>345</v>
      </c>
      <c r="D15" s="8" t="s">
        <v>346</v>
      </c>
    </row>
    <row r="16" spans="1:4" x14ac:dyDescent="0.25">
      <c r="A16" s="7" t="str">
        <f t="shared" ca="1" si="0"/>
        <v>NCC202312140015</v>
      </c>
      <c r="B16" s="7" t="s">
        <v>347</v>
      </c>
      <c r="C16" s="7" t="s">
        <v>348</v>
      </c>
      <c r="D16" s="8" t="s">
        <v>349</v>
      </c>
    </row>
    <row r="17" spans="1:4" x14ac:dyDescent="0.25">
      <c r="A17" s="7" t="str">
        <f t="shared" ca="1" si="0"/>
        <v>NCC202312140016</v>
      </c>
      <c r="B17" s="7" t="s">
        <v>350</v>
      </c>
      <c r="C17" s="7" t="s">
        <v>351</v>
      </c>
      <c r="D17" s="8" t="s">
        <v>352</v>
      </c>
    </row>
    <row r="18" spans="1:4" x14ac:dyDescent="0.25">
      <c r="A18" s="7" t="str">
        <f t="shared" ca="1" si="0"/>
        <v>NCC202312140017</v>
      </c>
      <c r="B18" s="7" t="s">
        <v>353</v>
      </c>
      <c r="C18" s="7" t="s">
        <v>354</v>
      </c>
      <c r="D18" s="8" t="s">
        <v>355</v>
      </c>
    </row>
    <row r="19" spans="1:4" x14ac:dyDescent="0.25">
      <c r="A19" s="7" t="str">
        <f t="shared" ca="1" si="0"/>
        <v>NCC202312140018</v>
      </c>
      <c r="B19" s="7" t="s">
        <v>356</v>
      </c>
      <c r="C19" s="7" t="s">
        <v>357</v>
      </c>
      <c r="D19" s="8" t="s">
        <v>358</v>
      </c>
    </row>
    <row r="20" spans="1:4" x14ac:dyDescent="0.25">
      <c r="A20" s="7" t="str">
        <f t="shared" ca="1" si="0"/>
        <v>NCC202312140019</v>
      </c>
      <c r="B20" s="7" t="s">
        <v>359</v>
      </c>
      <c r="C20" s="7" t="s">
        <v>360</v>
      </c>
      <c r="D20" s="8" t="s">
        <v>361</v>
      </c>
    </row>
    <row r="21" spans="1:4" x14ac:dyDescent="0.25">
      <c r="A21" s="7" t="str">
        <f t="shared" ca="1" si="0"/>
        <v>NCC202312140020</v>
      </c>
      <c r="B21" s="7" t="s">
        <v>362</v>
      </c>
      <c r="C21" s="7" t="s">
        <v>363</v>
      </c>
      <c r="D21" s="8" t="s">
        <v>364</v>
      </c>
    </row>
    <row r="22" spans="1:4" x14ac:dyDescent="0.25">
      <c r="A22" s="7" t="str">
        <f t="shared" ca="1" si="0"/>
        <v>NCC202312140021</v>
      </c>
      <c r="B22" s="7" t="s">
        <v>365</v>
      </c>
      <c r="C22" s="7" t="s">
        <v>366</v>
      </c>
      <c r="D22" s="8" t="s">
        <v>367</v>
      </c>
    </row>
    <row r="23" spans="1:4" x14ac:dyDescent="0.25">
      <c r="A23" s="7" t="str">
        <f t="shared" ca="1" si="0"/>
        <v>NCC202312140022</v>
      </c>
      <c r="B23" s="7" t="s">
        <v>368</v>
      </c>
      <c r="C23" s="7" t="s">
        <v>369</v>
      </c>
      <c r="D23" s="8" t="s">
        <v>370</v>
      </c>
    </row>
    <row r="24" spans="1:4" x14ac:dyDescent="0.25">
      <c r="A24" s="7" t="str">
        <f t="shared" ca="1" si="0"/>
        <v>NCC202312140023</v>
      </c>
      <c r="B24" s="7" t="s">
        <v>371</v>
      </c>
      <c r="C24" s="7" t="s">
        <v>372</v>
      </c>
      <c r="D24" s="8" t="s">
        <v>373</v>
      </c>
    </row>
    <row r="25" spans="1:4" x14ac:dyDescent="0.25">
      <c r="A25" s="7" t="str">
        <f t="shared" ca="1" si="0"/>
        <v>NCC202312140024</v>
      </c>
      <c r="B25" s="7" t="s">
        <v>374</v>
      </c>
      <c r="C25" s="7" t="s">
        <v>375</v>
      </c>
      <c r="D25" s="8" t="s">
        <v>376</v>
      </c>
    </row>
    <row r="26" spans="1:4" x14ac:dyDescent="0.25">
      <c r="A26" s="7" t="str">
        <f t="shared" ca="1" si="0"/>
        <v>NCC202312140025</v>
      </c>
      <c r="B26" s="7" t="s">
        <v>377</v>
      </c>
      <c r="C26" s="7" t="s">
        <v>378</v>
      </c>
      <c r="D26" s="8" t="s">
        <v>379</v>
      </c>
    </row>
    <row r="27" spans="1:4" x14ac:dyDescent="0.25">
      <c r="A27" s="7" t="str">
        <f t="shared" ca="1" si="0"/>
        <v>NCC202312140026</v>
      </c>
      <c r="B27" s="7" t="s">
        <v>380</v>
      </c>
      <c r="C27" s="7" t="s">
        <v>381</v>
      </c>
      <c r="D27" s="8" t="s">
        <v>382</v>
      </c>
    </row>
    <row r="28" spans="1:4" x14ac:dyDescent="0.25">
      <c r="A28" s="7" t="str">
        <f t="shared" ca="1" si="0"/>
        <v>NCC202312140027</v>
      </c>
      <c r="B28" s="7" t="s">
        <v>383</v>
      </c>
      <c r="C28" s="7" t="s">
        <v>384</v>
      </c>
      <c r="D28" s="8" t="s">
        <v>385</v>
      </c>
    </row>
    <row r="29" spans="1:4" x14ac:dyDescent="0.25">
      <c r="A29" s="7" t="str">
        <f t="shared" ca="1" si="0"/>
        <v>NCC202312140028</v>
      </c>
      <c r="B29" s="7" t="s">
        <v>386</v>
      </c>
      <c r="C29" s="7" t="s">
        <v>387</v>
      </c>
      <c r="D29" s="8" t="s">
        <v>388</v>
      </c>
    </row>
    <row r="30" spans="1:4" x14ac:dyDescent="0.25">
      <c r="A30" s="7" t="str">
        <f t="shared" ca="1" si="0"/>
        <v>NCC202312140029</v>
      </c>
      <c r="B30" s="7" t="s">
        <v>389</v>
      </c>
      <c r="C30" s="7" t="s">
        <v>390</v>
      </c>
      <c r="D30" s="8" t="s">
        <v>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7351-82D7-44D3-B875-1681D7D75DDE}">
  <dimension ref="A1:B20"/>
  <sheetViews>
    <sheetView workbookViewId="0">
      <selection sqref="A1:B6"/>
    </sheetView>
  </sheetViews>
  <sheetFormatPr defaultRowHeight="13.8" x14ac:dyDescent="0.25"/>
  <cols>
    <col min="1" max="1" width="16.3984375" bestFit="1" customWidth="1"/>
    <col min="2" max="2" width="33.09765625" bestFit="1" customWidth="1"/>
  </cols>
  <sheetData>
    <row r="1" spans="1:2" x14ac:dyDescent="0.25">
      <c r="A1" t="s">
        <v>392</v>
      </c>
      <c r="B1" t="s">
        <v>393</v>
      </c>
    </row>
    <row r="2" spans="1:2" x14ac:dyDescent="0.25">
      <c r="A2" t="str">
        <f ca="1">"LSP" &amp; TEXT(TODAY(), "yyyyMMdd") &amp; "0001"</f>
        <v>LSP202312140001</v>
      </c>
      <c r="B2" t="s">
        <v>394</v>
      </c>
    </row>
    <row r="3" spans="1:2" x14ac:dyDescent="0.25">
      <c r="A3" t="str">
        <f ca="1">"LSP" &amp; TEXT(TODAY(), "yyyyMMdd") &amp; TEXT(ROW(A2), "0000")</f>
        <v>LSP202312140002</v>
      </c>
      <c r="B3" t="s">
        <v>395</v>
      </c>
    </row>
    <row r="4" spans="1:2" x14ac:dyDescent="0.25">
      <c r="A4" t="str">
        <f t="shared" ref="A4:A20" ca="1" si="0">"LSP" &amp; TEXT(TODAY(), "yyyyMMdd") &amp; TEXT(ROW(A3), "0000")</f>
        <v>LSP202312140003</v>
      </c>
      <c r="B4" t="s">
        <v>396</v>
      </c>
    </row>
    <row r="5" spans="1:2" x14ac:dyDescent="0.25">
      <c r="A5" t="str">
        <f t="shared" ca="1" si="0"/>
        <v>LSP202312140004</v>
      </c>
      <c r="B5" t="s">
        <v>397</v>
      </c>
    </row>
    <row r="6" spans="1:2" x14ac:dyDescent="0.25">
      <c r="A6" t="str">
        <f t="shared" ca="1" si="0"/>
        <v>LSP202312140005</v>
      </c>
      <c r="B6" t="s">
        <v>398</v>
      </c>
    </row>
    <row r="7" spans="1:2" x14ac:dyDescent="0.25">
      <c r="A7" t="str">
        <f t="shared" ca="1" si="0"/>
        <v>LSP202312140006</v>
      </c>
      <c r="B7" t="s">
        <v>399</v>
      </c>
    </row>
    <row r="8" spans="1:2" x14ac:dyDescent="0.25">
      <c r="A8" t="str">
        <f t="shared" ca="1" si="0"/>
        <v>LSP202312140007</v>
      </c>
      <c r="B8" t="s">
        <v>400</v>
      </c>
    </row>
    <row r="9" spans="1:2" x14ac:dyDescent="0.25">
      <c r="A9" t="str">
        <f t="shared" ca="1" si="0"/>
        <v>LSP202312140008</v>
      </c>
      <c r="B9" t="s">
        <v>401</v>
      </c>
    </row>
    <row r="10" spans="1:2" x14ac:dyDescent="0.25">
      <c r="A10" t="str">
        <f t="shared" ca="1" si="0"/>
        <v>LSP202312140009</v>
      </c>
      <c r="B10" t="s">
        <v>402</v>
      </c>
    </row>
    <row r="11" spans="1:2" x14ac:dyDescent="0.25">
      <c r="A11" t="str">
        <f t="shared" ca="1" si="0"/>
        <v>LSP202312140010</v>
      </c>
      <c r="B11" t="s">
        <v>403</v>
      </c>
    </row>
    <row r="12" spans="1:2" x14ac:dyDescent="0.25">
      <c r="A12" t="str">
        <f t="shared" ca="1" si="0"/>
        <v>LSP202312140011</v>
      </c>
      <c r="B12" t="s">
        <v>404</v>
      </c>
    </row>
    <row r="13" spans="1:2" x14ac:dyDescent="0.25">
      <c r="A13" t="str">
        <f t="shared" ca="1" si="0"/>
        <v>LSP202312140012</v>
      </c>
      <c r="B13" t="s">
        <v>405</v>
      </c>
    </row>
    <row r="14" spans="1:2" x14ac:dyDescent="0.25">
      <c r="A14" t="str">
        <f t="shared" ca="1" si="0"/>
        <v>LSP202312140013</v>
      </c>
      <c r="B14" t="s">
        <v>406</v>
      </c>
    </row>
    <row r="15" spans="1:2" x14ac:dyDescent="0.25">
      <c r="A15" t="str">
        <f t="shared" ca="1" si="0"/>
        <v>LSP202312140014</v>
      </c>
      <c r="B15" t="s">
        <v>407</v>
      </c>
    </row>
    <row r="16" spans="1:2" x14ac:dyDescent="0.25">
      <c r="A16" t="str">
        <f t="shared" ca="1" si="0"/>
        <v>LSP202312140015</v>
      </c>
      <c r="B16" t="s">
        <v>408</v>
      </c>
    </row>
    <row r="17" spans="1:2" x14ac:dyDescent="0.25">
      <c r="A17" t="str">
        <f t="shared" ca="1" si="0"/>
        <v>LSP202312140016</v>
      </c>
      <c r="B17" t="s">
        <v>409</v>
      </c>
    </row>
    <row r="18" spans="1:2" x14ac:dyDescent="0.25">
      <c r="A18" t="str">
        <f t="shared" ca="1" si="0"/>
        <v>LSP202312140017</v>
      </c>
      <c r="B18" t="s">
        <v>410</v>
      </c>
    </row>
    <row r="19" spans="1:2" x14ac:dyDescent="0.25">
      <c r="A19" t="str">
        <f t="shared" ca="1" si="0"/>
        <v>LSP202312140018</v>
      </c>
      <c r="B19" t="s">
        <v>411</v>
      </c>
    </row>
    <row r="20" spans="1:2" x14ac:dyDescent="0.25">
      <c r="A20" t="str">
        <f t="shared" ca="1" si="0"/>
        <v>LSP202312140019</v>
      </c>
      <c r="B20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topLeftCell="E1" workbookViewId="0">
      <selection activeCell="A2" sqref="A2:Q2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S202312140001</v>
      </c>
      <c r="B2" s="4" t="s">
        <v>16</v>
      </c>
      <c r="C2" s="4" t="str">
        <f ca="1">"TG" &amp; TEXT(TODAY(), "yyyyMMdd") &amp; TEXT(RANDBETWEEN(1, 29), "0000")</f>
        <v>TG202312140020</v>
      </c>
      <c r="D2" s="4" t="str">
        <f ca="1">"TL" &amp; TEXT(TODAY(), "yyyyMMdd") &amp; TEXT(RANDBETWEEN(1, 24), "0000")</f>
        <v>TL202312140020</v>
      </c>
      <c r="E2" s="5">
        <f ca="1">RANDBETWEEN(DATE(2007, 1,1), TODAY())</f>
        <v>40283</v>
      </c>
      <c r="F2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978-979-477-768-6</v>
      </c>
      <c r="G2" s="4">
        <f ca="1">INT(RAND() * (1000 - 100 + 1) + 100)</f>
        <v>487</v>
      </c>
      <c r="H2" s="4" t="str">
        <f ca="1">"LSP" &amp; TEXT(TODAY(), "YYYYMMDD") &amp; TEXT(1,"0000")</f>
        <v>LSP202312140001</v>
      </c>
      <c r="I2" s="4" t="str">
        <f ca="1">"NCC" &amp; TEXT(TODAY(), "yyyyMMdd") &amp; TEXT(RANDBETWEEN(1, 23), "0000")</f>
        <v>NCC202312140017</v>
      </c>
      <c r="J2" s="4">
        <f ca="1">RANDBETWEEN(20, 35)</f>
        <v>28</v>
      </c>
      <c r="K2" s="4" t="s">
        <v>195</v>
      </c>
      <c r="L2" s="4">
        <f ca="1">IF(RAND() &lt;= 0.89, 1, 0)</f>
        <v>1</v>
      </c>
      <c r="M2" s="4">
        <f ca="1">O2*0.05</f>
        <v>6818.9000000000005</v>
      </c>
      <c r="N2" s="4">
        <f ca="1">RANDBETWEEN(10,100)</f>
        <v>88</v>
      </c>
      <c r="O2" s="4">
        <f ca="1">RANDBETWEEN(30000, 450000)</f>
        <v>136378</v>
      </c>
      <c r="P2" s="4">
        <f ca="1">O2+(O2*0.55) +M2</f>
        <v>218204.80000000002</v>
      </c>
      <c r="Q2" s="4">
        <v>0</v>
      </c>
    </row>
    <row r="3" spans="1:17" x14ac:dyDescent="0.25">
      <c r="A3" s="4" t="str">
        <f t="shared" ref="A3:A65" ca="1" si="0">"S" &amp; TEXT(TODAY(), "yyyyMMdd") &amp; TEXT(ROW(A2), "0000")</f>
        <v>S202312140002</v>
      </c>
      <c r="B3" s="4" t="s">
        <v>17</v>
      </c>
      <c r="C3" s="4" t="str">
        <f t="shared" ref="C3:C66" ca="1" si="1">"TG" &amp; TEXT(TODAY(), "yyyyMMdd") &amp; TEXT(RANDBETWEEN(1, 29), "0000")</f>
        <v>TG202312140017</v>
      </c>
      <c r="D3" s="4" t="str">
        <f ca="1">"TL" &amp; TEXT(TODAY(), "yyyyMMdd") &amp; TEXT(RANDBETWEEN(1, 24), "0000")</f>
        <v>TL202312140003</v>
      </c>
      <c r="E3" s="5">
        <f t="shared" ref="E3:E65" ca="1" si="2">RANDBETWEEN(DATE(2000, 1,1), TODAY())</f>
        <v>40611</v>
      </c>
      <c r="F3" s="4" t="str">
        <f t="shared" ref="F3:F66" ca="1" si="3">"978-" &amp; IF(RANDBETWEEN(0,1)=0,TEXT(RANDBETWEEN(600,631),"000"), TEXT(RANDBETWEEN(950,989),"000")) &amp; "-" &amp; TEXT(RANDBETWEEN(100,999),"000") &amp; "-" &amp; TEXT(RANDBETWEEN(100,999),"000") &amp; "-" &amp; RANDBETWEEN(1,9)</f>
        <v>978-969-578-363-5</v>
      </c>
      <c r="G3" s="4">
        <f t="shared" ref="G3:G65" ca="1" si="4">INT(RAND() * (1000 - 100 + 1) + 100)</f>
        <v>121</v>
      </c>
      <c r="H3" s="4" t="str">
        <f ca="1">"LSP" &amp; TEXT(TODAY(), "YYYYMMDD") &amp; TEXT(1,"0000")</f>
        <v>LSP202312140001</v>
      </c>
      <c r="I3" s="4" t="str">
        <f t="shared" ref="I3:I66" ca="1" si="5">"NCC" &amp; TEXT(TODAY(), "yyyyMMdd") &amp; TEXT(RANDBETWEEN(1, 23), "0000")</f>
        <v>NCC202312140007</v>
      </c>
      <c r="J3" s="4">
        <f t="shared" ref="J3:J65" ca="1" si="6">RANDBETWEEN(20, 35)</f>
        <v>25</v>
      </c>
      <c r="K3" s="4" t="s">
        <v>196</v>
      </c>
      <c r="L3" s="4">
        <f t="shared" ref="L3:L65" ca="1" si="7">IF(RAND() &lt;= 0.89, 1, 0)</f>
        <v>1</v>
      </c>
      <c r="M3" s="4">
        <f t="shared" ref="M3:M65" ca="1" si="8">O3*0.05</f>
        <v>13244.35</v>
      </c>
      <c r="N3" s="4">
        <f t="shared" ref="N3:N65" ca="1" si="9">RANDBETWEEN(10,100)</f>
        <v>65</v>
      </c>
      <c r="O3" s="4">
        <f t="shared" ref="O3:O65" ca="1" si="10">RANDBETWEEN(30000, 450000)</f>
        <v>264887</v>
      </c>
      <c r="P3" s="4">
        <f t="shared" ref="P3:P65" ca="1" si="11">O3+(O3*0.55) +M3</f>
        <v>423819.19999999995</v>
      </c>
      <c r="Q3" s="4">
        <v>0</v>
      </c>
    </row>
    <row r="4" spans="1:17" x14ac:dyDescent="0.25">
      <c r="A4" s="4" t="str">
        <f t="shared" ca="1" si="0"/>
        <v>S202312140003</v>
      </c>
      <c r="B4" s="4" t="s">
        <v>18</v>
      </c>
      <c r="C4" s="4" t="str">
        <f t="shared" ca="1" si="1"/>
        <v>TG202312140006</v>
      </c>
      <c r="D4" s="4" t="str">
        <f t="shared" ref="D4:D66" ca="1" si="12">"TL" &amp; TEXT(TODAY(), "yyyyMMdd") &amp; TEXT(RANDBETWEEN(1, 24), "0000")</f>
        <v>TL202312140017</v>
      </c>
      <c r="E4" s="5">
        <f t="shared" ca="1" si="2"/>
        <v>42949</v>
      </c>
      <c r="F4" s="4" t="str">
        <f t="shared" ca="1" si="3"/>
        <v>978-605-719-103-7</v>
      </c>
      <c r="G4" s="4">
        <f t="shared" ca="1" si="4"/>
        <v>977</v>
      </c>
      <c r="H4" s="4" t="str">
        <f t="shared" ref="H4:H67" ca="1" si="13">"LSP" &amp; TEXT(TODAY(), "YYYYMMDD") &amp; TEXT(1,"0000")</f>
        <v>LSP202312140001</v>
      </c>
      <c r="I4" s="4" t="str">
        <f t="shared" ca="1" si="5"/>
        <v>NCC202312140011</v>
      </c>
      <c r="J4" s="4">
        <f t="shared" ca="1" si="6"/>
        <v>35</v>
      </c>
      <c r="K4" s="4" t="s">
        <v>197</v>
      </c>
      <c r="L4" s="4">
        <f t="shared" ca="1" si="7"/>
        <v>1</v>
      </c>
      <c r="M4" s="4">
        <f t="shared" ca="1" si="8"/>
        <v>4083.15</v>
      </c>
      <c r="N4" s="4">
        <f t="shared" ca="1" si="9"/>
        <v>27</v>
      </c>
      <c r="O4" s="4">
        <f t="shared" ca="1" si="10"/>
        <v>81663</v>
      </c>
      <c r="P4" s="4">
        <f t="shared" ca="1" si="11"/>
        <v>130660.79999999999</v>
      </c>
      <c r="Q4" s="4">
        <v>0</v>
      </c>
    </row>
    <row r="5" spans="1:17" x14ac:dyDescent="0.25">
      <c r="A5" s="4" t="str">
        <f t="shared" ca="1" si="0"/>
        <v>S202312140004</v>
      </c>
      <c r="B5" s="4" t="s">
        <v>19</v>
      </c>
      <c r="C5" s="4" t="str">
        <f t="shared" ca="1" si="1"/>
        <v>TG202312140005</v>
      </c>
      <c r="D5" s="4" t="str">
        <f t="shared" ca="1" si="12"/>
        <v>TL202312140018</v>
      </c>
      <c r="E5" s="5">
        <f t="shared" ca="1" si="2"/>
        <v>37532</v>
      </c>
      <c r="F5" s="4" t="str">
        <f t="shared" ca="1" si="3"/>
        <v>978-984-984-679-1</v>
      </c>
      <c r="G5" s="4">
        <f t="shared" ca="1" si="4"/>
        <v>146</v>
      </c>
      <c r="H5" s="4" t="str">
        <f t="shared" ca="1" si="13"/>
        <v>LSP202312140001</v>
      </c>
      <c r="I5" s="4" t="str">
        <f t="shared" ca="1" si="5"/>
        <v>NCC202312140022</v>
      </c>
      <c r="J5" s="4">
        <f t="shared" ca="1" si="6"/>
        <v>35</v>
      </c>
      <c r="K5" s="4" t="s">
        <v>198</v>
      </c>
      <c r="L5" s="4">
        <f t="shared" ca="1" si="7"/>
        <v>1</v>
      </c>
      <c r="M5" s="4">
        <f t="shared" ca="1" si="8"/>
        <v>9995.1500000000015</v>
      </c>
      <c r="N5" s="4">
        <f t="shared" ca="1" si="9"/>
        <v>30</v>
      </c>
      <c r="O5" s="4">
        <f t="shared" ca="1" si="10"/>
        <v>199903</v>
      </c>
      <c r="P5" s="4">
        <f t="shared" ca="1" si="11"/>
        <v>319844.80000000005</v>
      </c>
      <c r="Q5" s="4">
        <v>0</v>
      </c>
    </row>
    <row r="6" spans="1:17" x14ac:dyDescent="0.25">
      <c r="A6" s="4" t="str">
        <f t="shared" ca="1" si="0"/>
        <v>S202312140005</v>
      </c>
      <c r="B6" s="4" t="s">
        <v>20</v>
      </c>
      <c r="C6" s="4" t="str">
        <f t="shared" ca="1" si="1"/>
        <v>TG202312140003</v>
      </c>
      <c r="D6" s="4" t="str">
        <f t="shared" ca="1" si="12"/>
        <v>TL202312140009</v>
      </c>
      <c r="E6" s="5">
        <f t="shared" ca="1" si="2"/>
        <v>36594</v>
      </c>
      <c r="F6" s="4" t="str">
        <f t="shared" ca="1" si="3"/>
        <v>978-968-958-907-1</v>
      </c>
      <c r="G6" s="4">
        <f t="shared" ca="1" si="4"/>
        <v>589</v>
      </c>
      <c r="H6" s="4" t="str">
        <f t="shared" ca="1" si="13"/>
        <v>LSP202312140001</v>
      </c>
      <c r="I6" s="4" t="str">
        <f t="shared" ca="1" si="5"/>
        <v>NCC202312140022</v>
      </c>
      <c r="J6" s="4">
        <f t="shared" ca="1" si="6"/>
        <v>21</v>
      </c>
      <c r="K6" s="4" t="s">
        <v>199</v>
      </c>
      <c r="L6" s="4">
        <f t="shared" ca="1" si="7"/>
        <v>0</v>
      </c>
      <c r="M6" s="4">
        <f t="shared" ca="1" si="8"/>
        <v>18896.8</v>
      </c>
      <c r="N6" s="4">
        <f t="shared" ca="1" si="9"/>
        <v>86</v>
      </c>
      <c r="O6" s="4">
        <f t="shared" ca="1" si="10"/>
        <v>377936</v>
      </c>
      <c r="P6" s="4">
        <f t="shared" ca="1" si="11"/>
        <v>604697.60000000009</v>
      </c>
      <c r="Q6" s="4">
        <v>0</v>
      </c>
    </row>
    <row r="7" spans="1:17" x14ac:dyDescent="0.25">
      <c r="A7" s="4" t="str">
        <f t="shared" ca="1" si="0"/>
        <v>S202312140006</v>
      </c>
      <c r="B7" s="4" t="s">
        <v>21</v>
      </c>
      <c r="C7" s="4" t="str">
        <f t="shared" ca="1" si="1"/>
        <v>TG202312140026</v>
      </c>
      <c r="D7" s="4" t="str">
        <f t="shared" ca="1" si="12"/>
        <v>TL202312140010</v>
      </c>
      <c r="E7" s="5">
        <f t="shared" ca="1" si="2"/>
        <v>44370</v>
      </c>
      <c r="F7" s="4" t="str">
        <f t="shared" ca="1" si="3"/>
        <v>978-624-956-574-9</v>
      </c>
      <c r="G7" s="4">
        <f t="shared" ca="1" si="4"/>
        <v>630</v>
      </c>
      <c r="H7" s="4" t="str">
        <f t="shared" ca="1" si="13"/>
        <v>LSP202312140001</v>
      </c>
      <c r="I7" s="4" t="str">
        <f t="shared" ca="1" si="5"/>
        <v>NCC202312140001</v>
      </c>
      <c r="J7" s="4">
        <f t="shared" ca="1" si="6"/>
        <v>26</v>
      </c>
      <c r="K7" s="4" t="s">
        <v>200</v>
      </c>
      <c r="L7" s="4">
        <f t="shared" ca="1" si="7"/>
        <v>1</v>
      </c>
      <c r="M7" s="4">
        <f t="shared" ca="1" si="8"/>
        <v>16011.900000000001</v>
      </c>
      <c r="N7" s="4">
        <f t="shared" ca="1" si="9"/>
        <v>89</v>
      </c>
      <c r="O7" s="4">
        <f t="shared" ca="1" si="10"/>
        <v>320238</v>
      </c>
      <c r="P7" s="4">
        <f t="shared" ca="1" si="11"/>
        <v>512380.80000000005</v>
      </c>
      <c r="Q7" s="4">
        <v>0</v>
      </c>
    </row>
    <row r="8" spans="1:17" x14ac:dyDescent="0.25">
      <c r="A8" s="4" t="str">
        <f t="shared" ca="1" si="0"/>
        <v>S202312140007</v>
      </c>
      <c r="B8" s="4" t="s">
        <v>32</v>
      </c>
      <c r="C8" s="4" t="str">
        <f t="shared" ca="1" si="1"/>
        <v>TG202312140003</v>
      </c>
      <c r="D8" s="4" t="str">
        <f t="shared" ca="1" si="12"/>
        <v>TL202312140013</v>
      </c>
      <c r="E8" s="5">
        <f t="shared" ca="1" si="2"/>
        <v>42214</v>
      </c>
      <c r="F8" s="4" t="str">
        <f t="shared" ca="1" si="3"/>
        <v>978-601-893-424-4</v>
      </c>
      <c r="G8" s="4">
        <f t="shared" ca="1" si="4"/>
        <v>216</v>
      </c>
      <c r="H8" s="4" t="str">
        <f t="shared" ca="1" si="13"/>
        <v>LSP202312140001</v>
      </c>
      <c r="I8" s="4" t="str">
        <f t="shared" ca="1" si="5"/>
        <v>NCC202312140006</v>
      </c>
      <c r="J8" s="4">
        <f t="shared" ca="1" si="6"/>
        <v>30</v>
      </c>
      <c r="K8" s="4" t="s">
        <v>201</v>
      </c>
      <c r="L8" s="4">
        <f t="shared" ca="1" si="7"/>
        <v>1</v>
      </c>
      <c r="M8" s="4">
        <f t="shared" ca="1" si="8"/>
        <v>17002.7</v>
      </c>
      <c r="N8" s="4">
        <f t="shared" ca="1" si="9"/>
        <v>52</v>
      </c>
      <c r="O8" s="4">
        <f t="shared" ca="1" si="10"/>
        <v>340054</v>
      </c>
      <c r="P8" s="4">
        <f t="shared" ca="1" si="11"/>
        <v>544086.39999999991</v>
      </c>
      <c r="Q8" s="4">
        <v>0</v>
      </c>
    </row>
    <row r="9" spans="1:17" x14ac:dyDescent="0.25">
      <c r="A9" s="4" t="str">
        <f t="shared" ca="1" si="0"/>
        <v>S202312140008</v>
      </c>
      <c r="B9" s="4" t="s">
        <v>22</v>
      </c>
      <c r="C9" s="4" t="str">
        <f t="shared" ca="1" si="1"/>
        <v>TG202312140001</v>
      </c>
      <c r="D9" s="4" t="str">
        <f t="shared" ca="1" si="12"/>
        <v>TL202312140014</v>
      </c>
      <c r="E9" s="5">
        <f t="shared" ca="1" si="2"/>
        <v>41622</v>
      </c>
      <c r="F9" s="4" t="str">
        <f t="shared" ca="1" si="3"/>
        <v>978-615-919-318-4</v>
      </c>
      <c r="G9" s="4">
        <f t="shared" ca="1" si="4"/>
        <v>889</v>
      </c>
      <c r="H9" s="4" t="str">
        <f t="shared" ca="1" si="13"/>
        <v>LSP202312140001</v>
      </c>
      <c r="I9" s="4" t="str">
        <f t="shared" ca="1" si="5"/>
        <v>NCC202312140009</v>
      </c>
      <c r="J9" s="4">
        <f t="shared" ca="1" si="6"/>
        <v>20</v>
      </c>
      <c r="K9" s="4" t="s">
        <v>199</v>
      </c>
      <c r="L9" s="4">
        <f t="shared" ca="1" si="7"/>
        <v>1</v>
      </c>
      <c r="M9" s="4">
        <f t="shared" ca="1" si="8"/>
        <v>18109.25</v>
      </c>
      <c r="N9" s="4">
        <f t="shared" ca="1" si="9"/>
        <v>94</v>
      </c>
      <c r="O9" s="4">
        <f t="shared" ca="1" si="10"/>
        <v>362185</v>
      </c>
      <c r="P9" s="4">
        <f t="shared" ca="1" si="11"/>
        <v>579496</v>
      </c>
      <c r="Q9" s="4">
        <v>0</v>
      </c>
    </row>
    <row r="10" spans="1:17" x14ac:dyDescent="0.25">
      <c r="A10" s="4" t="str">
        <f t="shared" ca="1" si="0"/>
        <v>S202312140009</v>
      </c>
      <c r="B10" s="4" t="s">
        <v>23</v>
      </c>
      <c r="C10" s="4" t="str">
        <f t="shared" ca="1" si="1"/>
        <v>TG202312140023</v>
      </c>
      <c r="D10" s="4" t="str">
        <f t="shared" ca="1" si="12"/>
        <v>TL202312140004</v>
      </c>
      <c r="E10" s="5">
        <f t="shared" ca="1" si="2"/>
        <v>37053</v>
      </c>
      <c r="F10" s="4" t="str">
        <f t="shared" ca="1" si="3"/>
        <v>978-621-295-731-2</v>
      </c>
      <c r="G10" s="4">
        <f t="shared" ca="1" si="4"/>
        <v>975</v>
      </c>
      <c r="H10" s="4" t="str">
        <f t="shared" ca="1" si="13"/>
        <v>LSP202312140001</v>
      </c>
      <c r="I10" s="4" t="str">
        <f t="shared" ca="1" si="5"/>
        <v>NCC202312140013</v>
      </c>
      <c r="J10" s="4">
        <f t="shared" ca="1" si="6"/>
        <v>24</v>
      </c>
      <c r="K10" s="4" t="s">
        <v>202</v>
      </c>
      <c r="L10" s="4">
        <f t="shared" ca="1" si="7"/>
        <v>1</v>
      </c>
      <c r="M10" s="4">
        <f t="shared" ca="1" si="8"/>
        <v>7146.4000000000005</v>
      </c>
      <c r="N10" s="4">
        <f t="shared" ca="1" si="9"/>
        <v>37</v>
      </c>
      <c r="O10" s="4">
        <f t="shared" ca="1" si="10"/>
        <v>142928</v>
      </c>
      <c r="P10" s="4">
        <f t="shared" ca="1" si="11"/>
        <v>228684.80000000002</v>
      </c>
      <c r="Q10" s="4">
        <v>0</v>
      </c>
    </row>
    <row r="11" spans="1:17" x14ac:dyDescent="0.25">
      <c r="A11" s="4" t="str">
        <f t="shared" ca="1" si="0"/>
        <v>S202312140010</v>
      </c>
      <c r="B11" s="4" t="s">
        <v>24</v>
      </c>
      <c r="C11" s="4" t="str">
        <f ca="1">"TG" &amp; TEXT(TODAY(), "yyyyMMdd") &amp; TEXT(RANDBETWEEN(1, 29), "0000")</f>
        <v>TG202312140009</v>
      </c>
      <c r="D11" s="4" t="str">
        <f t="shared" ca="1" si="12"/>
        <v>TL202312140005</v>
      </c>
      <c r="E11" s="5">
        <f t="shared" ca="1" si="2"/>
        <v>43310</v>
      </c>
      <c r="F11" s="4" t="str">
        <f t="shared" ca="1" si="3"/>
        <v>978-614-417-434-5</v>
      </c>
      <c r="G11" s="4">
        <f t="shared" ca="1" si="4"/>
        <v>224</v>
      </c>
      <c r="H11" s="4" t="str">
        <f t="shared" ca="1" si="13"/>
        <v>LSP202312140001</v>
      </c>
      <c r="I11" s="4" t="str">
        <f t="shared" ca="1" si="5"/>
        <v>NCC202312140006</v>
      </c>
      <c r="J11" s="4">
        <f t="shared" ca="1" si="6"/>
        <v>24</v>
      </c>
      <c r="K11" s="4" t="s">
        <v>201</v>
      </c>
      <c r="L11" s="4">
        <f t="shared" ca="1" si="7"/>
        <v>1</v>
      </c>
      <c r="M11" s="4">
        <f t="shared" ca="1" si="8"/>
        <v>10283.25</v>
      </c>
      <c r="N11" s="4">
        <f t="shared" ca="1" si="9"/>
        <v>92</v>
      </c>
      <c r="O11" s="4">
        <f t="shared" ca="1" si="10"/>
        <v>205665</v>
      </c>
      <c r="P11" s="4">
        <f t="shared" ca="1" si="11"/>
        <v>329064</v>
      </c>
      <c r="Q11" s="4">
        <v>0</v>
      </c>
    </row>
    <row r="12" spans="1:17" x14ac:dyDescent="0.25">
      <c r="A12" s="4" t="str">
        <f t="shared" ca="1" si="0"/>
        <v>S202312140011</v>
      </c>
      <c r="B12" s="4" t="s">
        <v>25</v>
      </c>
      <c r="C12" s="4" t="str">
        <f t="shared" ca="1" si="1"/>
        <v>TG202312140018</v>
      </c>
      <c r="D12" s="4" t="str">
        <f t="shared" ca="1" si="12"/>
        <v>TL202312140001</v>
      </c>
      <c r="E12" s="5">
        <f t="shared" ca="1" si="2"/>
        <v>42581</v>
      </c>
      <c r="F12" s="4" t="str">
        <f t="shared" ca="1" si="3"/>
        <v>978-619-167-276-2</v>
      </c>
      <c r="G12" s="4">
        <f t="shared" ca="1" si="4"/>
        <v>461</v>
      </c>
      <c r="H12" s="4" t="str">
        <f t="shared" ca="1" si="13"/>
        <v>LSP202312140001</v>
      </c>
      <c r="I12" s="4" t="str">
        <f t="shared" ca="1" si="5"/>
        <v>NCC202312140021</v>
      </c>
      <c r="J12" s="4">
        <f t="shared" ca="1" si="6"/>
        <v>31</v>
      </c>
      <c r="K12" s="4" t="s">
        <v>203</v>
      </c>
      <c r="L12" s="4">
        <f t="shared" ca="1" si="7"/>
        <v>1</v>
      </c>
      <c r="M12" s="4">
        <f t="shared" ca="1" si="8"/>
        <v>10224</v>
      </c>
      <c r="N12" s="4">
        <f t="shared" ca="1" si="9"/>
        <v>78</v>
      </c>
      <c r="O12" s="4">
        <f t="shared" ca="1" si="10"/>
        <v>204480</v>
      </c>
      <c r="P12" s="4">
        <f t="shared" ca="1" si="11"/>
        <v>327168</v>
      </c>
      <c r="Q12" s="4">
        <v>0</v>
      </c>
    </row>
    <row r="13" spans="1:17" x14ac:dyDescent="0.25">
      <c r="A13" s="4" t="str">
        <f t="shared" ca="1" si="0"/>
        <v>S202312140012</v>
      </c>
      <c r="B13" s="4" t="s">
        <v>26</v>
      </c>
      <c r="C13" s="4" t="str">
        <f t="shared" ca="1" si="1"/>
        <v>TG202312140016</v>
      </c>
      <c r="D13" s="4" t="str">
        <f t="shared" ca="1" si="12"/>
        <v>TL202312140017</v>
      </c>
      <c r="E13" s="5">
        <f t="shared" ca="1" si="2"/>
        <v>44959</v>
      </c>
      <c r="F13" s="4" t="str">
        <f t="shared" ca="1" si="3"/>
        <v>978-974-480-115-7</v>
      </c>
      <c r="G13" s="4">
        <f t="shared" ca="1" si="4"/>
        <v>449</v>
      </c>
      <c r="H13" s="4" t="str">
        <f t="shared" ca="1" si="13"/>
        <v>LSP202312140001</v>
      </c>
      <c r="I13" s="4" t="str">
        <f t="shared" ca="1" si="5"/>
        <v>NCC202312140021</v>
      </c>
      <c r="J13" s="4">
        <f t="shared" ca="1" si="6"/>
        <v>23</v>
      </c>
      <c r="K13" s="4" t="s">
        <v>199</v>
      </c>
      <c r="L13" s="4">
        <f t="shared" ca="1" si="7"/>
        <v>0</v>
      </c>
      <c r="M13" s="4">
        <f t="shared" ca="1" si="8"/>
        <v>11160.400000000001</v>
      </c>
      <c r="N13" s="4">
        <f t="shared" ca="1" si="9"/>
        <v>99</v>
      </c>
      <c r="O13" s="4">
        <f t="shared" ca="1" si="10"/>
        <v>223208</v>
      </c>
      <c r="P13" s="4">
        <f t="shared" ca="1" si="11"/>
        <v>357132.80000000005</v>
      </c>
      <c r="Q13" s="4">
        <v>0</v>
      </c>
    </row>
    <row r="14" spans="1:17" x14ac:dyDescent="0.25">
      <c r="A14" s="4" t="str">
        <f t="shared" ca="1" si="0"/>
        <v>S202312140013</v>
      </c>
      <c r="B14" s="4" t="s">
        <v>27</v>
      </c>
      <c r="C14" s="4" t="str">
        <f t="shared" ca="1" si="1"/>
        <v>TG202312140005</v>
      </c>
      <c r="D14" s="4" t="str">
        <f t="shared" ca="1" si="12"/>
        <v>TL202312140006</v>
      </c>
      <c r="E14" s="5">
        <f t="shared" ca="1" si="2"/>
        <v>41147</v>
      </c>
      <c r="F14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978-622-432-388-8</v>
      </c>
      <c r="G14" s="4">
        <f t="shared" ca="1" si="4"/>
        <v>697</v>
      </c>
      <c r="H14" s="4" t="str">
        <f t="shared" ca="1" si="13"/>
        <v>LSP202312140001</v>
      </c>
      <c r="I14" s="4" t="str">
        <f t="shared" ca="1" si="5"/>
        <v>NCC202312140022</v>
      </c>
      <c r="J14" s="4">
        <f t="shared" ca="1" si="6"/>
        <v>26</v>
      </c>
      <c r="K14" s="4" t="s">
        <v>197</v>
      </c>
      <c r="L14" s="4">
        <f t="shared" ca="1" si="7"/>
        <v>1</v>
      </c>
      <c r="M14" s="4">
        <f t="shared" ca="1" si="8"/>
        <v>11095.050000000001</v>
      </c>
      <c r="N14" s="4">
        <f t="shared" ca="1" si="9"/>
        <v>98</v>
      </c>
      <c r="O14" s="4">
        <f t="shared" ca="1" si="10"/>
        <v>221901</v>
      </c>
      <c r="P14" s="4">
        <f t="shared" ca="1" si="11"/>
        <v>355041.6</v>
      </c>
      <c r="Q14" s="4">
        <v>0</v>
      </c>
    </row>
    <row r="15" spans="1:17" x14ac:dyDescent="0.25">
      <c r="A15" s="4" t="str">
        <f t="shared" ca="1" si="0"/>
        <v>S202312140014</v>
      </c>
      <c r="B15" s="4" t="s">
        <v>28</v>
      </c>
      <c r="C15" s="4" t="str">
        <f t="shared" ca="1" si="1"/>
        <v>TG202312140010</v>
      </c>
      <c r="D15" s="4" t="str">
        <f t="shared" ca="1" si="12"/>
        <v>TL202312140006</v>
      </c>
      <c r="E15" s="5">
        <f t="shared" ca="1" si="2"/>
        <v>38421</v>
      </c>
      <c r="F15" s="4" t="str">
        <f t="shared" ca="1" si="3"/>
        <v>978-970-173-758-9</v>
      </c>
      <c r="G15" s="4">
        <f t="shared" ca="1" si="4"/>
        <v>290</v>
      </c>
      <c r="H15" s="4" t="str">
        <f t="shared" ca="1" si="13"/>
        <v>LSP202312140001</v>
      </c>
      <c r="I15" s="4" t="str">
        <f t="shared" ca="1" si="5"/>
        <v>NCC202312140002</v>
      </c>
      <c r="J15" s="4">
        <f t="shared" ca="1" si="6"/>
        <v>33</v>
      </c>
      <c r="K15" s="4" t="s">
        <v>204</v>
      </c>
      <c r="L15" s="4">
        <f t="shared" ca="1" si="7"/>
        <v>1</v>
      </c>
      <c r="M15" s="4">
        <f t="shared" ca="1" si="8"/>
        <v>15228.150000000001</v>
      </c>
      <c r="N15" s="4">
        <f t="shared" ca="1" si="9"/>
        <v>28</v>
      </c>
      <c r="O15" s="4">
        <f t="shared" ca="1" si="10"/>
        <v>304563</v>
      </c>
      <c r="P15" s="4">
        <f t="shared" ca="1" si="11"/>
        <v>487300.80000000005</v>
      </c>
      <c r="Q15" s="4">
        <v>0</v>
      </c>
    </row>
    <row r="16" spans="1:17" x14ac:dyDescent="0.25">
      <c r="A16" s="4" t="str">
        <f t="shared" ca="1" si="0"/>
        <v>S202312140015</v>
      </c>
      <c r="B16" s="4" t="s">
        <v>29</v>
      </c>
      <c r="C16" s="4" t="str">
        <f t="shared" ca="1" si="1"/>
        <v>TG202312140018</v>
      </c>
      <c r="D16" s="4" t="str">
        <f t="shared" ca="1" si="12"/>
        <v>TL202312140023</v>
      </c>
      <c r="E16" s="5">
        <f t="shared" ca="1" si="2"/>
        <v>41293</v>
      </c>
      <c r="F16" s="4" t="str">
        <f t="shared" ca="1" si="3"/>
        <v>978-980-550-488-3</v>
      </c>
      <c r="G16" s="4">
        <f t="shared" ca="1" si="4"/>
        <v>631</v>
      </c>
      <c r="H16" s="4" t="str">
        <f t="shared" ca="1" si="13"/>
        <v>LSP202312140001</v>
      </c>
      <c r="I16" s="4" t="str">
        <f t="shared" ca="1" si="5"/>
        <v>NCC202312140007</v>
      </c>
      <c r="J16" s="4">
        <f t="shared" ca="1" si="6"/>
        <v>25</v>
      </c>
      <c r="K16" s="4" t="s">
        <v>196</v>
      </c>
      <c r="L16" s="4">
        <f t="shared" ca="1" si="7"/>
        <v>1</v>
      </c>
      <c r="M16" s="4">
        <f t="shared" ca="1" si="8"/>
        <v>3013.25</v>
      </c>
      <c r="N16" s="4">
        <f t="shared" ca="1" si="9"/>
        <v>74</v>
      </c>
      <c r="O16" s="4">
        <f t="shared" ca="1" si="10"/>
        <v>60265</v>
      </c>
      <c r="P16" s="4">
        <f t="shared" ca="1" si="11"/>
        <v>96424</v>
      </c>
      <c r="Q16" s="4">
        <v>0</v>
      </c>
    </row>
    <row r="17" spans="1:17" x14ac:dyDescent="0.25">
      <c r="A17" s="4" t="str">
        <f t="shared" ca="1" si="0"/>
        <v>S202312140016</v>
      </c>
      <c r="B17" s="4" t="s">
        <v>30</v>
      </c>
      <c r="C17" s="4" t="str">
        <f t="shared" ca="1" si="1"/>
        <v>TG202312140021</v>
      </c>
      <c r="D17" s="4" t="str">
        <f t="shared" ca="1" si="12"/>
        <v>TL202312140010</v>
      </c>
      <c r="E17" s="5">
        <f t="shared" ca="1" si="2"/>
        <v>38640</v>
      </c>
      <c r="F17" s="4" t="str">
        <f t="shared" ca="1" si="3"/>
        <v>978-951-658-297-1</v>
      </c>
      <c r="G17" s="4">
        <f t="shared" ca="1" si="4"/>
        <v>496</v>
      </c>
      <c r="H17" s="4" t="str">
        <f t="shared" ca="1" si="13"/>
        <v>LSP202312140001</v>
      </c>
      <c r="I17" s="4" t="str">
        <f t="shared" ca="1" si="5"/>
        <v>NCC202312140008</v>
      </c>
      <c r="J17" s="4">
        <f t="shared" ca="1" si="6"/>
        <v>33</v>
      </c>
      <c r="K17" s="4" t="s">
        <v>196</v>
      </c>
      <c r="L17" s="4">
        <f t="shared" ca="1" si="7"/>
        <v>1</v>
      </c>
      <c r="M17" s="4">
        <f t="shared" ca="1" si="8"/>
        <v>17212.350000000002</v>
      </c>
      <c r="N17" s="4">
        <f t="shared" ca="1" si="9"/>
        <v>34</v>
      </c>
      <c r="O17" s="4">
        <f t="shared" ca="1" si="10"/>
        <v>344247</v>
      </c>
      <c r="P17" s="4">
        <f t="shared" ca="1" si="11"/>
        <v>550795.19999999995</v>
      </c>
      <c r="Q17" s="4">
        <v>0</v>
      </c>
    </row>
    <row r="18" spans="1:17" x14ac:dyDescent="0.25">
      <c r="A18" s="4" t="str">
        <f t="shared" ca="1" si="0"/>
        <v>S202312140017</v>
      </c>
      <c r="B18" s="4" t="s">
        <v>31</v>
      </c>
      <c r="C18" s="4" t="str">
        <f t="shared" ca="1" si="1"/>
        <v>TG202312140027</v>
      </c>
      <c r="D18" s="4" t="str">
        <f t="shared" ca="1" si="12"/>
        <v>TL202312140001</v>
      </c>
      <c r="E18" s="5">
        <f t="shared" ca="1" si="2"/>
        <v>44170</v>
      </c>
      <c r="F18" s="4" t="str">
        <f t="shared" ca="1" si="3"/>
        <v>978-631-124-695-3</v>
      </c>
      <c r="G18" s="4">
        <f t="shared" ca="1" si="4"/>
        <v>993</v>
      </c>
      <c r="H18" s="4" t="str">
        <f t="shared" ca="1" si="13"/>
        <v>LSP202312140001</v>
      </c>
      <c r="I18" s="4" t="str">
        <f t="shared" ca="1" si="5"/>
        <v>NCC202312140018</v>
      </c>
      <c r="J18" s="4">
        <f t="shared" ca="1" si="6"/>
        <v>20</v>
      </c>
      <c r="K18" s="4" t="s">
        <v>199</v>
      </c>
      <c r="L18" s="4">
        <f t="shared" ca="1" si="7"/>
        <v>1</v>
      </c>
      <c r="M18" s="4">
        <f t="shared" ca="1" si="8"/>
        <v>14646.45</v>
      </c>
      <c r="N18" s="4">
        <f t="shared" ca="1" si="9"/>
        <v>86</v>
      </c>
      <c r="O18" s="4">
        <f t="shared" ca="1" si="10"/>
        <v>292929</v>
      </c>
      <c r="P18" s="4">
        <f t="shared" ca="1" si="11"/>
        <v>468686.4</v>
      </c>
      <c r="Q18" s="4">
        <v>0</v>
      </c>
    </row>
    <row r="19" spans="1:17" x14ac:dyDescent="0.25">
      <c r="A19" s="4" t="str">
        <f t="shared" ca="1" si="0"/>
        <v>S202312140018</v>
      </c>
      <c r="B19" s="4" t="s">
        <v>33</v>
      </c>
      <c r="C19" s="4" t="str">
        <f t="shared" ca="1" si="1"/>
        <v>TG202312140028</v>
      </c>
      <c r="D19" s="4" t="str">
        <f t="shared" ca="1" si="12"/>
        <v>TL202312140005</v>
      </c>
      <c r="E19" s="5">
        <f t="shared" ca="1" si="2"/>
        <v>41022</v>
      </c>
      <c r="F19" s="4" t="str">
        <f t="shared" ca="1" si="3"/>
        <v>978-605-713-353-2</v>
      </c>
      <c r="G19" s="4">
        <f t="shared" ca="1" si="4"/>
        <v>410</v>
      </c>
      <c r="H19" s="4" t="str">
        <f t="shared" ca="1" si="13"/>
        <v>LSP202312140001</v>
      </c>
      <c r="I19" s="4" t="str">
        <f t="shared" ca="1" si="5"/>
        <v>NCC202312140009</v>
      </c>
      <c r="J19" s="4">
        <f t="shared" ca="1" si="6"/>
        <v>33</v>
      </c>
      <c r="K19" s="4" t="s">
        <v>203</v>
      </c>
      <c r="L19" s="4">
        <f t="shared" ca="1" si="7"/>
        <v>1</v>
      </c>
      <c r="M19" s="4">
        <f t="shared" ca="1" si="8"/>
        <v>15841.400000000001</v>
      </c>
      <c r="N19" s="4">
        <f t="shared" ca="1" si="9"/>
        <v>79</v>
      </c>
      <c r="O19" s="4">
        <f t="shared" ca="1" si="10"/>
        <v>316828</v>
      </c>
      <c r="P19" s="4">
        <f t="shared" ca="1" si="11"/>
        <v>506924.80000000005</v>
      </c>
      <c r="Q19" s="4">
        <v>0</v>
      </c>
    </row>
    <row r="20" spans="1:17" x14ac:dyDescent="0.25">
      <c r="A20" s="4" t="str">
        <f t="shared" ca="1" si="0"/>
        <v>S202312140019</v>
      </c>
      <c r="B20" s="4" t="s">
        <v>34</v>
      </c>
      <c r="C20" s="4" t="str">
        <f t="shared" ca="1" si="1"/>
        <v>TG202312140007</v>
      </c>
      <c r="D20" s="4" t="str">
        <f t="shared" ca="1" si="12"/>
        <v>TL202312140013</v>
      </c>
      <c r="E20" s="5">
        <f t="shared" ca="1" si="2"/>
        <v>45103</v>
      </c>
      <c r="F20" s="4" t="str">
        <f t="shared" ca="1" si="3"/>
        <v>978-950-236-939-2</v>
      </c>
      <c r="G20" s="4">
        <f t="shared" ca="1" si="4"/>
        <v>573</v>
      </c>
      <c r="H20" s="4" t="str">
        <f t="shared" ca="1" si="13"/>
        <v>LSP202312140001</v>
      </c>
      <c r="I20" s="4" t="str">
        <f t="shared" ca="1" si="5"/>
        <v>NCC202312140014</v>
      </c>
      <c r="J20" s="4">
        <f t="shared" ca="1" si="6"/>
        <v>27</v>
      </c>
      <c r="K20" s="4" t="s">
        <v>200</v>
      </c>
      <c r="L20" s="4">
        <f t="shared" ca="1" si="7"/>
        <v>1</v>
      </c>
      <c r="M20" s="4">
        <f t="shared" ca="1" si="8"/>
        <v>11772.050000000001</v>
      </c>
      <c r="N20" s="4">
        <f t="shared" ca="1" si="9"/>
        <v>77</v>
      </c>
      <c r="O20" s="4">
        <f t="shared" ca="1" si="10"/>
        <v>235441</v>
      </c>
      <c r="P20" s="4">
        <f t="shared" ca="1" si="11"/>
        <v>376705.60000000003</v>
      </c>
      <c r="Q20" s="4">
        <v>0</v>
      </c>
    </row>
    <row r="21" spans="1:17" x14ac:dyDescent="0.25">
      <c r="A21" s="4" t="str">
        <f t="shared" ca="1" si="0"/>
        <v>S202312140020</v>
      </c>
      <c r="B21" s="4" t="s">
        <v>35</v>
      </c>
      <c r="C21" s="4" t="str">
        <f t="shared" ca="1" si="1"/>
        <v>TG202312140013</v>
      </c>
      <c r="D21" s="4" t="str">
        <f t="shared" ca="1" si="12"/>
        <v>TL202312140016</v>
      </c>
      <c r="E21" s="5">
        <f t="shared" ca="1" si="2"/>
        <v>38584</v>
      </c>
      <c r="F21" s="4" t="str">
        <f t="shared" ca="1" si="3"/>
        <v>978-628-798-744-4</v>
      </c>
      <c r="G21" s="4">
        <f t="shared" ca="1" si="4"/>
        <v>569</v>
      </c>
      <c r="H21" s="4" t="str">
        <f t="shared" ca="1" si="13"/>
        <v>LSP202312140001</v>
      </c>
      <c r="I21" s="4" t="str">
        <f t="shared" ca="1" si="5"/>
        <v>NCC202312140021</v>
      </c>
      <c r="J21" s="4">
        <f t="shared" ca="1" si="6"/>
        <v>24</v>
      </c>
      <c r="K21" s="4" t="s">
        <v>201</v>
      </c>
      <c r="L21" s="4">
        <f t="shared" ca="1" si="7"/>
        <v>1</v>
      </c>
      <c r="M21" s="4">
        <f t="shared" ca="1" si="8"/>
        <v>12922.45</v>
      </c>
      <c r="N21" s="4">
        <f t="shared" ca="1" si="9"/>
        <v>15</v>
      </c>
      <c r="O21" s="4">
        <f t="shared" ca="1" si="10"/>
        <v>258449</v>
      </c>
      <c r="P21" s="4">
        <f t="shared" ca="1" si="11"/>
        <v>413518.4</v>
      </c>
      <c r="Q21" s="4">
        <v>0</v>
      </c>
    </row>
    <row r="22" spans="1:17" x14ac:dyDescent="0.25">
      <c r="A22" s="4" t="str">
        <f t="shared" ca="1" si="0"/>
        <v>S202312140021</v>
      </c>
      <c r="B22" s="4" t="s">
        <v>36</v>
      </c>
      <c r="C22" s="4" t="str">
        <f t="shared" ca="1" si="1"/>
        <v>TG202312140010</v>
      </c>
      <c r="D22" s="4" t="str">
        <f t="shared" ca="1" si="12"/>
        <v>TL202312140007</v>
      </c>
      <c r="E22" s="5">
        <f t="shared" ca="1" si="2"/>
        <v>40510</v>
      </c>
      <c r="F22" s="4" t="str">
        <f t="shared" ca="1" si="3"/>
        <v>978-623-942-733-1</v>
      </c>
      <c r="G22" s="4">
        <f t="shared" ca="1" si="4"/>
        <v>477</v>
      </c>
      <c r="H22" s="4" t="str">
        <f t="shared" ca="1" si="13"/>
        <v>LSP202312140001</v>
      </c>
      <c r="I22" s="4" t="str">
        <f t="shared" ca="1" si="5"/>
        <v>NCC202312140005</v>
      </c>
      <c r="J22" s="4">
        <f t="shared" ca="1" si="6"/>
        <v>22</v>
      </c>
      <c r="K22" s="4" t="s">
        <v>205</v>
      </c>
      <c r="L22" s="4">
        <f t="shared" ca="1" si="7"/>
        <v>1</v>
      </c>
      <c r="M22" s="4">
        <f t="shared" ca="1" si="8"/>
        <v>9151.9500000000007</v>
      </c>
      <c r="N22" s="4">
        <f t="shared" ca="1" si="9"/>
        <v>29</v>
      </c>
      <c r="O22" s="4">
        <f t="shared" ca="1" si="10"/>
        <v>183039</v>
      </c>
      <c r="P22" s="4">
        <f t="shared" ca="1" si="11"/>
        <v>292862.40000000002</v>
      </c>
      <c r="Q22" s="4">
        <v>0</v>
      </c>
    </row>
    <row r="23" spans="1:17" x14ac:dyDescent="0.25">
      <c r="A23" s="4" t="str">
        <f t="shared" ca="1" si="0"/>
        <v>S202312140022</v>
      </c>
      <c r="B23" s="4" t="s">
        <v>37</v>
      </c>
      <c r="C23" s="4" t="str">
        <f t="shared" ca="1" si="1"/>
        <v>TG202312140018</v>
      </c>
      <c r="D23" s="4" t="str">
        <f t="shared" ca="1" si="12"/>
        <v>TL202312140007</v>
      </c>
      <c r="E23" s="5">
        <f t="shared" ca="1" si="2"/>
        <v>45166</v>
      </c>
      <c r="F23" s="4" t="str">
        <f t="shared" ca="1" si="3"/>
        <v>978-970-108-135-5</v>
      </c>
      <c r="G23" s="4">
        <f t="shared" ca="1" si="4"/>
        <v>136</v>
      </c>
      <c r="H23" s="4" t="str">
        <f t="shared" ca="1" si="13"/>
        <v>LSP202312140001</v>
      </c>
      <c r="I23" s="4" t="str">
        <f t="shared" ca="1" si="5"/>
        <v>NCC202312140008</v>
      </c>
      <c r="J23" s="4">
        <f t="shared" ca="1" si="6"/>
        <v>28</v>
      </c>
      <c r="K23" s="4" t="s">
        <v>206</v>
      </c>
      <c r="L23" s="4">
        <f t="shared" ca="1" si="7"/>
        <v>1</v>
      </c>
      <c r="M23" s="4">
        <f t="shared" ca="1" si="8"/>
        <v>17858.3</v>
      </c>
      <c r="N23" s="4">
        <f t="shared" ca="1" si="9"/>
        <v>96</v>
      </c>
      <c r="O23" s="4">
        <f t="shared" ca="1" si="10"/>
        <v>357166</v>
      </c>
      <c r="P23" s="4">
        <f t="shared" ca="1" si="11"/>
        <v>571465.60000000009</v>
      </c>
      <c r="Q23" s="4">
        <v>0</v>
      </c>
    </row>
    <row r="24" spans="1:17" x14ac:dyDescent="0.25">
      <c r="A24" s="4" t="str">
        <f t="shared" ca="1" si="0"/>
        <v>S202312140023</v>
      </c>
      <c r="B24" s="4" t="s">
        <v>38</v>
      </c>
      <c r="C24" s="4" t="str">
        <f t="shared" ca="1" si="1"/>
        <v>TG202312140021</v>
      </c>
      <c r="D24" s="4" t="str">
        <f t="shared" ca="1" si="12"/>
        <v>TL202312140019</v>
      </c>
      <c r="E24" s="5">
        <f t="shared" ca="1" si="2"/>
        <v>38065</v>
      </c>
      <c r="F24" s="4" t="str">
        <f t="shared" ca="1" si="3"/>
        <v>978-964-355-863-9</v>
      </c>
      <c r="G24" s="4">
        <f t="shared" ca="1" si="4"/>
        <v>513</v>
      </c>
      <c r="H24" s="4" t="str">
        <f t="shared" ca="1" si="13"/>
        <v>LSP202312140001</v>
      </c>
      <c r="I24" s="4" t="str">
        <f t="shared" ca="1" si="5"/>
        <v>NCC202312140015</v>
      </c>
      <c r="J24" s="4">
        <f t="shared" ca="1" si="6"/>
        <v>21</v>
      </c>
      <c r="K24" s="4" t="s">
        <v>199</v>
      </c>
      <c r="L24" s="4">
        <f t="shared" ca="1" si="7"/>
        <v>0</v>
      </c>
      <c r="M24" s="4">
        <f t="shared" ca="1" si="8"/>
        <v>14779.6</v>
      </c>
      <c r="N24" s="4">
        <f t="shared" ca="1" si="9"/>
        <v>77</v>
      </c>
      <c r="O24" s="4">
        <f t="shared" ca="1" si="10"/>
        <v>295592</v>
      </c>
      <c r="P24" s="4">
        <f t="shared" ca="1" si="11"/>
        <v>472947.19999999995</v>
      </c>
      <c r="Q24" s="4">
        <v>0</v>
      </c>
    </row>
    <row r="25" spans="1:17" x14ac:dyDescent="0.25">
      <c r="A25" s="4" t="str">
        <f t="shared" ca="1" si="0"/>
        <v>S202312140024</v>
      </c>
      <c r="B25" s="4" t="s">
        <v>39</v>
      </c>
      <c r="C25" s="4" t="str">
        <f t="shared" ca="1" si="1"/>
        <v>TG202312140014</v>
      </c>
      <c r="D25" s="4" t="str">
        <f t="shared" ca="1" si="12"/>
        <v>TL202312140019</v>
      </c>
      <c r="E25" s="5">
        <f t="shared" ca="1" si="2"/>
        <v>42248</v>
      </c>
      <c r="F25" s="4" t="str">
        <f t="shared" ca="1" si="3"/>
        <v>978-974-396-688-4</v>
      </c>
      <c r="G25" s="4">
        <f t="shared" ca="1" si="4"/>
        <v>944</v>
      </c>
      <c r="H25" s="4" t="str">
        <f t="shared" ca="1" si="13"/>
        <v>LSP202312140001</v>
      </c>
      <c r="I25" s="4" t="str">
        <f t="shared" ca="1" si="5"/>
        <v>NCC202312140020</v>
      </c>
      <c r="J25" s="4">
        <f t="shared" ca="1" si="6"/>
        <v>23</v>
      </c>
      <c r="K25" s="4" t="s">
        <v>195</v>
      </c>
      <c r="L25" s="4">
        <f t="shared" ca="1" si="7"/>
        <v>1</v>
      </c>
      <c r="M25" s="4">
        <f t="shared" ca="1" si="8"/>
        <v>15934.2</v>
      </c>
      <c r="N25" s="4">
        <f t="shared" ca="1" si="9"/>
        <v>23</v>
      </c>
      <c r="O25" s="4">
        <f t="shared" ca="1" si="10"/>
        <v>318684</v>
      </c>
      <c r="P25" s="4">
        <f t="shared" ca="1" si="11"/>
        <v>509894.40000000002</v>
      </c>
      <c r="Q25" s="4">
        <v>0</v>
      </c>
    </row>
    <row r="26" spans="1:17" x14ac:dyDescent="0.25">
      <c r="A26" s="4" t="str">
        <f t="shared" ca="1" si="0"/>
        <v>S202312140025</v>
      </c>
      <c r="B26" s="4" t="s">
        <v>40</v>
      </c>
      <c r="C26" s="4" t="str">
        <f t="shared" ca="1" si="1"/>
        <v>TG202312140001</v>
      </c>
      <c r="D26" s="4" t="str">
        <f t="shared" ca="1" si="12"/>
        <v>TL202312140023</v>
      </c>
      <c r="E26" s="5">
        <f t="shared" ca="1" si="2"/>
        <v>39736</v>
      </c>
      <c r="F26" s="4" t="str">
        <f t="shared" ca="1" si="3"/>
        <v>978-613-794-504-5</v>
      </c>
      <c r="G26" s="4">
        <f t="shared" ca="1" si="4"/>
        <v>152</v>
      </c>
      <c r="H26" s="4" t="str">
        <f t="shared" ca="1" si="13"/>
        <v>LSP202312140001</v>
      </c>
      <c r="I26" s="4" t="str">
        <f t="shared" ca="1" si="5"/>
        <v>NCC202312140010</v>
      </c>
      <c r="J26" s="4">
        <f t="shared" ca="1" si="6"/>
        <v>30</v>
      </c>
      <c r="K26" s="4" t="s">
        <v>198</v>
      </c>
      <c r="L26" s="4">
        <f t="shared" ca="1" si="7"/>
        <v>1</v>
      </c>
      <c r="M26" s="4">
        <f t="shared" ca="1" si="8"/>
        <v>18869.95</v>
      </c>
      <c r="N26" s="4">
        <f t="shared" ca="1" si="9"/>
        <v>39</v>
      </c>
      <c r="O26" s="4">
        <f t="shared" ca="1" si="10"/>
        <v>377399</v>
      </c>
      <c r="P26" s="4">
        <f t="shared" ca="1" si="11"/>
        <v>603838.39999999991</v>
      </c>
      <c r="Q26" s="4">
        <v>0</v>
      </c>
    </row>
    <row r="27" spans="1:17" x14ac:dyDescent="0.25">
      <c r="A27" s="4" t="str">
        <f t="shared" ca="1" si="0"/>
        <v>S202312140026</v>
      </c>
      <c r="B27" s="4" t="s">
        <v>41</v>
      </c>
      <c r="C27" s="4" t="str">
        <f t="shared" ca="1" si="1"/>
        <v>TG202312140019</v>
      </c>
      <c r="D27" s="4" t="str">
        <f t="shared" ca="1" si="12"/>
        <v>TL202312140024</v>
      </c>
      <c r="E27" s="5">
        <f t="shared" ca="1" si="2"/>
        <v>44155</v>
      </c>
      <c r="F27" s="4" t="str">
        <f t="shared" ca="1" si="3"/>
        <v>978-615-695-617-7</v>
      </c>
      <c r="G27" s="4">
        <f t="shared" ca="1" si="4"/>
        <v>576</v>
      </c>
      <c r="H27" s="4" t="str">
        <f t="shared" ca="1" si="13"/>
        <v>LSP202312140001</v>
      </c>
      <c r="I27" s="4" t="str">
        <f t="shared" ca="1" si="5"/>
        <v>NCC202312140015</v>
      </c>
      <c r="J27" s="4">
        <f t="shared" ca="1" si="6"/>
        <v>22</v>
      </c>
      <c r="K27" s="4" t="s">
        <v>196</v>
      </c>
      <c r="L27" s="4">
        <f t="shared" ca="1" si="7"/>
        <v>0</v>
      </c>
      <c r="M27" s="4">
        <f t="shared" ca="1" si="8"/>
        <v>18054.7</v>
      </c>
      <c r="N27" s="4">
        <f t="shared" ca="1" si="9"/>
        <v>18</v>
      </c>
      <c r="O27" s="4">
        <f t="shared" ca="1" si="10"/>
        <v>361094</v>
      </c>
      <c r="P27" s="4">
        <f t="shared" ca="1" si="11"/>
        <v>577750.39999999991</v>
      </c>
      <c r="Q27" s="4">
        <v>0</v>
      </c>
    </row>
    <row r="28" spans="1:17" x14ac:dyDescent="0.25">
      <c r="A28" s="4" t="str">
        <f t="shared" ca="1" si="0"/>
        <v>S202312140027</v>
      </c>
      <c r="B28" s="4" t="s">
        <v>42</v>
      </c>
      <c r="C28" s="4" t="str">
        <f t="shared" ca="1" si="1"/>
        <v>TG202312140023</v>
      </c>
      <c r="D28" s="4" t="str">
        <f t="shared" ca="1" si="12"/>
        <v>TL202312140011</v>
      </c>
      <c r="E28" s="5">
        <f t="shared" ca="1" si="2"/>
        <v>45227</v>
      </c>
      <c r="F28" s="4" t="str">
        <f t="shared" ca="1" si="3"/>
        <v>978-982-318-278-9</v>
      </c>
      <c r="G28" s="4">
        <f t="shared" ca="1" si="4"/>
        <v>259</v>
      </c>
      <c r="H28" s="4" t="str">
        <f t="shared" ca="1" si="13"/>
        <v>LSP202312140001</v>
      </c>
      <c r="I28" s="4" t="str">
        <f t="shared" ca="1" si="5"/>
        <v>NCC202312140019</v>
      </c>
      <c r="J28" s="4">
        <f t="shared" ca="1" si="6"/>
        <v>21</v>
      </c>
      <c r="K28" s="4" t="s">
        <v>207</v>
      </c>
      <c r="L28" s="4">
        <f t="shared" ca="1" si="7"/>
        <v>1</v>
      </c>
      <c r="M28" s="4">
        <f t="shared" ca="1" si="8"/>
        <v>9840.5500000000011</v>
      </c>
      <c r="N28" s="4">
        <f t="shared" ca="1" si="9"/>
        <v>47</v>
      </c>
      <c r="O28" s="4">
        <f t="shared" ca="1" si="10"/>
        <v>196811</v>
      </c>
      <c r="P28" s="4">
        <f t="shared" ca="1" si="11"/>
        <v>314897.59999999998</v>
      </c>
      <c r="Q28" s="4">
        <v>0</v>
      </c>
    </row>
    <row r="29" spans="1:17" x14ac:dyDescent="0.25">
      <c r="A29" s="4" t="str">
        <f t="shared" ca="1" si="0"/>
        <v>S202312140028</v>
      </c>
      <c r="B29" s="4" t="s">
        <v>44</v>
      </c>
      <c r="C29" s="4" t="str">
        <f t="shared" ca="1" si="1"/>
        <v>TG202312140006</v>
      </c>
      <c r="D29" s="4" t="str">
        <f t="shared" ca="1" si="12"/>
        <v>TL202312140007</v>
      </c>
      <c r="E29" s="5">
        <f t="shared" ca="1" si="2"/>
        <v>44690</v>
      </c>
      <c r="F29" s="4" t="str">
        <f t="shared" ca="1" si="3"/>
        <v>978-969-534-615-5</v>
      </c>
      <c r="G29" s="4">
        <f t="shared" ca="1" si="4"/>
        <v>914</v>
      </c>
      <c r="H29" s="4" t="str">
        <f t="shared" ca="1" si="13"/>
        <v>LSP202312140001</v>
      </c>
      <c r="I29" s="4" t="str">
        <f t="shared" ca="1" si="5"/>
        <v>NCC202312140003</v>
      </c>
      <c r="J29" s="4">
        <f t="shared" ca="1" si="6"/>
        <v>22</v>
      </c>
      <c r="K29" s="4" t="s">
        <v>199</v>
      </c>
      <c r="L29" s="4">
        <f t="shared" ca="1" si="7"/>
        <v>1</v>
      </c>
      <c r="M29" s="4">
        <f t="shared" ca="1" si="8"/>
        <v>3026.3</v>
      </c>
      <c r="N29" s="4">
        <f t="shared" ca="1" si="9"/>
        <v>72</v>
      </c>
      <c r="O29" s="4">
        <f t="shared" ca="1" si="10"/>
        <v>60526</v>
      </c>
      <c r="P29" s="4">
        <f t="shared" ca="1" si="11"/>
        <v>96841.600000000006</v>
      </c>
      <c r="Q29" s="4">
        <v>0</v>
      </c>
    </row>
    <row r="30" spans="1:17" x14ac:dyDescent="0.25">
      <c r="A30" s="4" t="str">
        <f t="shared" ca="1" si="0"/>
        <v>S202312140029</v>
      </c>
      <c r="B30" s="4" t="s">
        <v>43</v>
      </c>
      <c r="C30" s="4" t="str">
        <f t="shared" ca="1" si="1"/>
        <v>TG202312140006</v>
      </c>
      <c r="D30" s="4" t="str">
        <f t="shared" ca="1" si="12"/>
        <v>TL202312140012</v>
      </c>
      <c r="E30" s="5">
        <f t="shared" ca="1" si="2"/>
        <v>40674</v>
      </c>
      <c r="F30" s="4" t="str">
        <f t="shared" ca="1" si="3"/>
        <v>978-976-170-983-4</v>
      </c>
      <c r="G30" s="4">
        <f t="shared" ca="1" si="4"/>
        <v>784</v>
      </c>
      <c r="H30" s="4" t="str">
        <f t="shared" ca="1" si="13"/>
        <v>LSP202312140001</v>
      </c>
      <c r="I30" s="4" t="str">
        <f t="shared" ca="1" si="5"/>
        <v>NCC202312140001</v>
      </c>
      <c r="J30" s="4">
        <f t="shared" ca="1" si="6"/>
        <v>26</v>
      </c>
      <c r="K30" s="4" t="s">
        <v>208</v>
      </c>
      <c r="L30" s="4">
        <f t="shared" ca="1" si="7"/>
        <v>1</v>
      </c>
      <c r="M30" s="4">
        <f t="shared" ca="1" si="8"/>
        <v>19096.7</v>
      </c>
      <c r="N30" s="4">
        <f t="shared" ca="1" si="9"/>
        <v>48</v>
      </c>
      <c r="O30" s="4">
        <f t="shared" ca="1" si="10"/>
        <v>381934</v>
      </c>
      <c r="P30" s="4">
        <f t="shared" ca="1" si="11"/>
        <v>611094.39999999991</v>
      </c>
      <c r="Q30" s="4">
        <v>0</v>
      </c>
    </row>
    <row r="31" spans="1:17" x14ac:dyDescent="0.25">
      <c r="A31" s="4" t="str">
        <f t="shared" ca="1" si="0"/>
        <v>S202312140030</v>
      </c>
      <c r="B31" s="4" t="s">
        <v>45</v>
      </c>
      <c r="C31" s="4" t="str">
        <f t="shared" ca="1" si="1"/>
        <v>TG202312140029</v>
      </c>
      <c r="D31" s="4" t="str">
        <f t="shared" ca="1" si="12"/>
        <v>TL202312140013</v>
      </c>
      <c r="E31" s="5">
        <f t="shared" ca="1" si="2"/>
        <v>42824</v>
      </c>
      <c r="F31" s="4" t="str">
        <f t="shared" ca="1" si="3"/>
        <v>978-607-658-397-3</v>
      </c>
      <c r="G31" s="4">
        <f t="shared" ca="1" si="4"/>
        <v>832</v>
      </c>
      <c r="H31" s="4" t="str">
        <f t="shared" ca="1" si="13"/>
        <v>LSP202312140001</v>
      </c>
      <c r="I31" s="4" t="str">
        <f t="shared" ca="1" si="5"/>
        <v>NCC202312140008</v>
      </c>
      <c r="J31" s="4">
        <f t="shared" ca="1" si="6"/>
        <v>33</v>
      </c>
      <c r="K31" s="4" t="s">
        <v>199</v>
      </c>
      <c r="L31" s="4">
        <f t="shared" ca="1" si="7"/>
        <v>1</v>
      </c>
      <c r="M31" s="4">
        <f t="shared" ca="1" si="8"/>
        <v>2249.6</v>
      </c>
      <c r="N31" s="4">
        <f t="shared" ca="1" si="9"/>
        <v>93</v>
      </c>
      <c r="O31" s="4">
        <f t="shared" ca="1" si="10"/>
        <v>44992</v>
      </c>
      <c r="P31" s="4">
        <f t="shared" ca="1" si="11"/>
        <v>71987.200000000012</v>
      </c>
      <c r="Q31" s="4">
        <v>0</v>
      </c>
    </row>
    <row r="32" spans="1:17" x14ac:dyDescent="0.25">
      <c r="A32" s="4" t="str">
        <f t="shared" ca="1" si="0"/>
        <v>S202312140031</v>
      </c>
      <c r="B32" s="4" t="s">
        <v>46</v>
      </c>
      <c r="C32" s="4" t="str">
        <f t="shared" ca="1" si="1"/>
        <v>TG202312140024</v>
      </c>
      <c r="D32" s="4" t="str">
        <f t="shared" ca="1" si="12"/>
        <v>TL202312140021</v>
      </c>
      <c r="E32" s="5">
        <f t="shared" ca="1" si="2"/>
        <v>43597</v>
      </c>
      <c r="F32" s="4" t="str">
        <f t="shared" ca="1" si="3"/>
        <v>978-962-868-886-5</v>
      </c>
      <c r="G32" s="4">
        <f t="shared" ca="1" si="4"/>
        <v>508</v>
      </c>
      <c r="H32" s="4" t="str">
        <f t="shared" ca="1" si="13"/>
        <v>LSP202312140001</v>
      </c>
      <c r="I32" s="4" t="str">
        <f t="shared" ca="1" si="5"/>
        <v>NCC202312140017</v>
      </c>
      <c r="J32" s="4">
        <f t="shared" ca="1" si="6"/>
        <v>21</v>
      </c>
      <c r="K32" s="4" t="s">
        <v>203</v>
      </c>
      <c r="L32" s="4">
        <f t="shared" ca="1" si="7"/>
        <v>1</v>
      </c>
      <c r="M32" s="4">
        <f t="shared" ca="1" si="8"/>
        <v>11305.050000000001</v>
      </c>
      <c r="N32" s="4">
        <f t="shared" ca="1" si="9"/>
        <v>68</v>
      </c>
      <c r="O32" s="4">
        <f t="shared" ca="1" si="10"/>
        <v>226101</v>
      </c>
      <c r="P32" s="4">
        <f t="shared" ca="1" si="11"/>
        <v>361761.6</v>
      </c>
      <c r="Q32" s="4">
        <v>0</v>
      </c>
    </row>
    <row r="33" spans="1:17" x14ac:dyDescent="0.25">
      <c r="A33" s="4" t="str">
        <f t="shared" ca="1" si="0"/>
        <v>S202312140032</v>
      </c>
      <c r="B33" s="4" t="s">
        <v>47</v>
      </c>
      <c r="C33" s="4" t="str">
        <f t="shared" ca="1" si="1"/>
        <v>TG202312140014</v>
      </c>
      <c r="D33" s="4" t="str">
        <f t="shared" ca="1" si="12"/>
        <v>TL202312140024</v>
      </c>
      <c r="E33" s="5">
        <f t="shared" ca="1" si="2"/>
        <v>40839</v>
      </c>
      <c r="F33" s="4" t="str">
        <f t="shared" ca="1" si="3"/>
        <v>978-617-108-923-3</v>
      </c>
      <c r="G33" s="4">
        <f t="shared" ca="1" si="4"/>
        <v>323</v>
      </c>
      <c r="H33" s="4" t="str">
        <f t="shared" ca="1" si="13"/>
        <v>LSP202312140001</v>
      </c>
      <c r="I33" s="4" t="str">
        <f t="shared" ca="1" si="5"/>
        <v>NCC202312140021</v>
      </c>
      <c r="J33" s="4">
        <f t="shared" ca="1" si="6"/>
        <v>25</v>
      </c>
      <c r="K33" s="4" t="s">
        <v>198</v>
      </c>
      <c r="L33" s="4">
        <f t="shared" ca="1" si="7"/>
        <v>1</v>
      </c>
      <c r="M33" s="4">
        <f t="shared" ca="1" si="8"/>
        <v>8433.9</v>
      </c>
      <c r="N33" s="4">
        <f t="shared" ca="1" si="9"/>
        <v>42</v>
      </c>
      <c r="O33" s="4">
        <f t="shared" ca="1" si="10"/>
        <v>168678</v>
      </c>
      <c r="P33" s="4">
        <f t="shared" ca="1" si="11"/>
        <v>269884.80000000005</v>
      </c>
      <c r="Q33" s="4">
        <v>0</v>
      </c>
    </row>
    <row r="34" spans="1:17" x14ac:dyDescent="0.25">
      <c r="A34" s="4" t="str">
        <f t="shared" ca="1" si="0"/>
        <v>S202312140033</v>
      </c>
      <c r="B34" s="4" t="s">
        <v>48</v>
      </c>
      <c r="C34" s="4" t="str">
        <f t="shared" ca="1" si="1"/>
        <v>TG202312140024</v>
      </c>
      <c r="D34" s="4" t="str">
        <f t="shared" ca="1" si="12"/>
        <v>TL202312140005</v>
      </c>
      <c r="E34" s="5">
        <f t="shared" ca="1" si="2"/>
        <v>44535</v>
      </c>
      <c r="F34" s="4" t="str">
        <f t="shared" ca="1" si="3"/>
        <v>978-607-679-892-9</v>
      </c>
      <c r="G34" s="4">
        <f t="shared" ca="1" si="4"/>
        <v>576</v>
      </c>
      <c r="H34" s="4" t="str">
        <f t="shared" ca="1" si="13"/>
        <v>LSP202312140001</v>
      </c>
      <c r="I34" s="4" t="str">
        <f t="shared" ca="1" si="5"/>
        <v>NCC202312140007</v>
      </c>
      <c r="J34" s="4">
        <f t="shared" ca="1" si="6"/>
        <v>27</v>
      </c>
      <c r="K34" s="4" t="s">
        <v>201</v>
      </c>
      <c r="L34" s="4">
        <f t="shared" ca="1" si="7"/>
        <v>1</v>
      </c>
      <c r="M34" s="4">
        <f t="shared" ca="1" si="8"/>
        <v>19653.050000000003</v>
      </c>
      <c r="N34" s="4">
        <f t="shared" ca="1" si="9"/>
        <v>65</v>
      </c>
      <c r="O34" s="4">
        <f t="shared" ca="1" si="10"/>
        <v>393061</v>
      </c>
      <c r="P34" s="4">
        <f t="shared" ca="1" si="11"/>
        <v>628897.60000000009</v>
      </c>
      <c r="Q34" s="4">
        <v>0</v>
      </c>
    </row>
    <row r="35" spans="1:17" x14ac:dyDescent="0.25">
      <c r="A35" s="4" t="str">
        <f t="shared" ca="1" si="0"/>
        <v>S202312140034</v>
      </c>
      <c r="B35" s="4" t="s">
        <v>49</v>
      </c>
      <c r="C35" s="4" t="str">
        <f t="shared" ca="1" si="1"/>
        <v>TG202312140003</v>
      </c>
      <c r="D35" s="4" t="str">
        <f t="shared" ca="1" si="12"/>
        <v>TL202312140004</v>
      </c>
      <c r="E35" s="5">
        <f t="shared" ca="1" si="2"/>
        <v>39422</v>
      </c>
      <c r="F35" s="4" t="str">
        <f t="shared" ca="1" si="3"/>
        <v>978-609-566-258-1</v>
      </c>
      <c r="G35" s="4">
        <f t="shared" ca="1" si="4"/>
        <v>464</v>
      </c>
      <c r="H35" s="4" t="str">
        <f t="shared" ca="1" si="13"/>
        <v>LSP202312140001</v>
      </c>
      <c r="I35" s="4" t="str">
        <f t="shared" ca="1" si="5"/>
        <v>NCC202312140004</v>
      </c>
      <c r="J35" s="4">
        <f t="shared" ca="1" si="6"/>
        <v>32</v>
      </c>
      <c r="K35" s="4" t="s">
        <v>200</v>
      </c>
      <c r="L35" s="4">
        <f t="shared" ca="1" si="7"/>
        <v>1</v>
      </c>
      <c r="M35" s="4">
        <f t="shared" ca="1" si="8"/>
        <v>2771.15</v>
      </c>
      <c r="N35" s="4">
        <f t="shared" ca="1" si="9"/>
        <v>32</v>
      </c>
      <c r="O35" s="4">
        <f t="shared" ca="1" si="10"/>
        <v>55423</v>
      </c>
      <c r="P35" s="4">
        <f t="shared" ca="1" si="11"/>
        <v>88676.799999999988</v>
      </c>
      <c r="Q35" s="4">
        <v>0</v>
      </c>
    </row>
    <row r="36" spans="1:17" x14ac:dyDescent="0.25">
      <c r="A36" s="4" t="str">
        <f t="shared" ca="1" si="0"/>
        <v>S202312140035</v>
      </c>
      <c r="B36" s="4" t="s">
        <v>50</v>
      </c>
      <c r="C36" s="4" t="str">
        <f t="shared" ca="1" si="1"/>
        <v>TG202312140021</v>
      </c>
      <c r="D36" s="4" t="str">
        <f t="shared" ca="1" si="12"/>
        <v>TL202312140019</v>
      </c>
      <c r="E36" s="5">
        <f t="shared" ca="1" si="2"/>
        <v>38249</v>
      </c>
      <c r="F36" s="4" t="str">
        <f t="shared" ca="1" si="3"/>
        <v>978-988-172-480-4</v>
      </c>
      <c r="G36" s="4">
        <f t="shared" ca="1" si="4"/>
        <v>326</v>
      </c>
      <c r="H36" s="4" t="str">
        <f t="shared" ca="1" si="13"/>
        <v>LSP202312140001</v>
      </c>
      <c r="I36" s="4" t="str">
        <f t="shared" ca="1" si="5"/>
        <v>NCC202312140023</v>
      </c>
      <c r="J36" s="4">
        <f t="shared" ca="1" si="6"/>
        <v>31</v>
      </c>
      <c r="K36" s="4" t="s">
        <v>196</v>
      </c>
      <c r="L36" s="4">
        <f t="shared" ca="1" si="7"/>
        <v>1</v>
      </c>
      <c r="M36" s="4">
        <f t="shared" ca="1" si="8"/>
        <v>22436.600000000002</v>
      </c>
      <c r="N36" s="4">
        <f t="shared" ca="1" si="9"/>
        <v>92</v>
      </c>
      <c r="O36" s="4">
        <f t="shared" ca="1" si="10"/>
        <v>448732</v>
      </c>
      <c r="P36" s="4">
        <f t="shared" ca="1" si="11"/>
        <v>717971.2</v>
      </c>
      <c r="Q36" s="4">
        <v>0</v>
      </c>
    </row>
    <row r="37" spans="1:17" x14ac:dyDescent="0.25">
      <c r="A37" s="4" t="str">
        <f t="shared" ca="1" si="0"/>
        <v>S202312140036</v>
      </c>
      <c r="B37" s="4" t="s">
        <v>51</v>
      </c>
      <c r="C37" s="4" t="str">
        <f t="shared" ca="1" si="1"/>
        <v>TG202312140027</v>
      </c>
      <c r="D37" s="4" t="str">
        <f t="shared" ca="1" si="12"/>
        <v>TL202312140020</v>
      </c>
      <c r="E37" s="5">
        <f t="shared" ca="1" si="2"/>
        <v>39940</v>
      </c>
      <c r="F37" s="4" t="str">
        <f t="shared" ca="1" si="3"/>
        <v>978-952-192-578-3</v>
      </c>
      <c r="G37" s="4">
        <f t="shared" ca="1" si="4"/>
        <v>706</v>
      </c>
      <c r="H37" s="4" t="str">
        <f t="shared" ca="1" si="13"/>
        <v>LSP202312140001</v>
      </c>
      <c r="I37" s="4" t="str">
        <f t="shared" ca="1" si="5"/>
        <v>NCC202312140019</v>
      </c>
      <c r="J37" s="4">
        <f t="shared" ca="1" si="6"/>
        <v>29</v>
      </c>
      <c r="K37" s="4" t="s">
        <v>196</v>
      </c>
      <c r="L37" s="4">
        <f t="shared" ca="1" si="7"/>
        <v>1</v>
      </c>
      <c r="M37" s="4">
        <f t="shared" ca="1" si="8"/>
        <v>15995.150000000001</v>
      </c>
      <c r="N37" s="4">
        <f t="shared" ca="1" si="9"/>
        <v>27</v>
      </c>
      <c r="O37" s="4">
        <f t="shared" ca="1" si="10"/>
        <v>319903</v>
      </c>
      <c r="P37" s="4">
        <f t="shared" ca="1" si="11"/>
        <v>511844.80000000005</v>
      </c>
      <c r="Q37" s="4">
        <v>0</v>
      </c>
    </row>
    <row r="38" spans="1:17" x14ac:dyDescent="0.25">
      <c r="A38" s="4" t="str">
        <f t="shared" ca="1" si="0"/>
        <v>S202312140037</v>
      </c>
      <c r="B38" s="4" t="s">
        <v>52</v>
      </c>
      <c r="C38" s="4" t="str">
        <f t="shared" ca="1" si="1"/>
        <v>TG202312140019</v>
      </c>
      <c r="D38" s="4" t="str">
        <f t="shared" ca="1" si="12"/>
        <v>TL202312140003</v>
      </c>
      <c r="E38" s="5">
        <f t="shared" ca="1" si="2"/>
        <v>41355</v>
      </c>
      <c r="F38" s="4" t="str">
        <f t="shared" ca="1" si="3"/>
        <v>978-955-403-995-2</v>
      </c>
      <c r="G38" s="4">
        <f t="shared" ca="1" si="4"/>
        <v>167</v>
      </c>
      <c r="H38" s="4" t="str">
        <f t="shared" ca="1" si="13"/>
        <v>LSP202312140001</v>
      </c>
      <c r="I38" s="4" t="str">
        <f t="shared" ca="1" si="5"/>
        <v>NCC202312140018</v>
      </c>
      <c r="J38" s="4">
        <f t="shared" ca="1" si="6"/>
        <v>20</v>
      </c>
      <c r="K38" s="4" t="s">
        <v>203</v>
      </c>
      <c r="L38" s="4">
        <f t="shared" ca="1" si="7"/>
        <v>1</v>
      </c>
      <c r="M38" s="4">
        <f t="shared" ca="1" si="8"/>
        <v>16185.900000000001</v>
      </c>
      <c r="N38" s="4">
        <f t="shared" ca="1" si="9"/>
        <v>30</v>
      </c>
      <c r="O38" s="4">
        <f t="shared" ca="1" si="10"/>
        <v>323718</v>
      </c>
      <c r="P38" s="4">
        <f t="shared" ca="1" si="11"/>
        <v>517948.80000000005</v>
      </c>
      <c r="Q38" s="4">
        <v>0</v>
      </c>
    </row>
    <row r="39" spans="1:17" x14ac:dyDescent="0.25">
      <c r="A39" s="4" t="str">
        <f t="shared" ca="1" si="0"/>
        <v>S202312140038</v>
      </c>
      <c r="B39" s="4" t="s">
        <v>53</v>
      </c>
      <c r="C39" s="4" t="str">
        <f t="shared" ca="1" si="1"/>
        <v>TG202312140008</v>
      </c>
      <c r="D39" s="4" t="str">
        <f t="shared" ca="1" si="12"/>
        <v>TL202312140016</v>
      </c>
      <c r="E39" s="5">
        <f t="shared" ca="1" si="2"/>
        <v>42578</v>
      </c>
      <c r="F39" s="4" t="str">
        <f t="shared" ca="1" si="3"/>
        <v>978-976-599-325-7</v>
      </c>
      <c r="G39" s="4">
        <f t="shared" ca="1" si="4"/>
        <v>290</v>
      </c>
      <c r="H39" s="4" t="str">
        <f t="shared" ca="1" si="13"/>
        <v>LSP202312140001</v>
      </c>
      <c r="I39" s="4" t="str">
        <f t="shared" ca="1" si="5"/>
        <v>NCC202312140001</v>
      </c>
      <c r="J39" s="4">
        <f t="shared" ca="1" si="6"/>
        <v>26</v>
      </c>
      <c r="K39" s="4" t="s">
        <v>199</v>
      </c>
      <c r="L39" s="4">
        <f t="shared" ca="1" si="7"/>
        <v>1</v>
      </c>
      <c r="M39" s="4">
        <f t="shared" ca="1" si="8"/>
        <v>13516.95</v>
      </c>
      <c r="N39" s="4">
        <f t="shared" ca="1" si="9"/>
        <v>97</v>
      </c>
      <c r="O39" s="4">
        <f t="shared" ca="1" si="10"/>
        <v>270339</v>
      </c>
      <c r="P39" s="4">
        <f t="shared" ca="1" si="11"/>
        <v>432542.4</v>
      </c>
      <c r="Q39" s="4">
        <v>0</v>
      </c>
    </row>
    <row r="40" spans="1:17" x14ac:dyDescent="0.25">
      <c r="A40" s="4" t="str">
        <f t="shared" ca="1" si="0"/>
        <v>S202312140039</v>
      </c>
      <c r="B40" s="4" t="s">
        <v>54</v>
      </c>
      <c r="C40" s="4" t="str">
        <f t="shared" ca="1" si="1"/>
        <v>TG202312140029</v>
      </c>
      <c r="D40" s="4" t="str">
        <f t="shared" ca="1" si="12"/>
        <v>TL202312140012</v>
      </c>
      <c r="E40" s="5">
        <f t="shared" ca="1" si="2"/>
        <v>36999</v>
      </c>
      <c r="F40" s="4" t="str">
        <f t="shared" ca="1" si="3"/>
        <v>978-601-685-988-9</v>
      </c>
      <c r="G40" s="4">
        <f t="shared" ca="1" si="4"/>
        <v>823</v>
      </c>
      <c r="H40" s="4" t="str">
        <f t="shared" ca="1" si="13"/>
        <v>LSP202312140001</v>
      </c>
      <c r="I40" s="4" t="str">
        <f t="shared" ca="1" si="5"/>
        <v>NCC202312140019</v>
      </c>
      <c r="J40" s="4">
        <f t="shared" ca="1" si="6"/>
        <v>33</v>
      </c>
      <c r="K40" s="4" t="s">
        <v>201</v>
      </c>
      <c r="L40" s="4">
        <f t="shared" ca="1" si="7"/>
        <v>1</v>
      </c>
      <c r="M40" s="4">
        <f t="shared" ca="1" si="8"/>
        <v>5103.6500000000005</v>
      </c>
      <c r="N40" s="4">
        <f t="shared" ca="1" si="9"/>
        <v>75</v>
      </c>
      <c r="O40" s="4">
        <f t="shared" ca="1" si="10"/>
        <v>102073</v>
      </c>
      <c r="P40" s="4">
        <f t="shared" ca="1" si="11"/>
        <v>163316.79999999999</v>
      </c>
      <c r="Q40" s="4">
        <v>0</v>
      </c>
    </row>
    <row r="41" spans="1:17" x14ac:dyDescent="0.25">
      <c r="A41" s="4" t="str">
        <f t="shared" ca="1" si="0"/>
        <v>S202312140040</v>
      </c>
      <c r="B41" s="4" t="s">
        <v>55</v>
      </c>
      <c r="C41" s="4" t="str">
        <f t="shared" ca="1" si="1"/>
        <v>TG202312140007</v>
      </c>
      <c r="D41" s="4" t="str">
        <f t="shared" ca="1" si="12"/>
        <v>TL202312140017</v>
      </c>
      <c r="E41" s="5">
        <f t="shared" ca="1" si="2"/>
        <v>40971</v>
      </c>
      <c r="F41" s="4" t="str">
        <f t="shared" ca="1" si="3"/>
        <v>978-957-738-984-6</v>
      </c>
      <c r="G41" s="4">
        <f t="shared" ca="1" si="4"/>
        <v>961</v>
      </c>
      <c r="H41" s="4" t="str">
        <f t="shared" ca="1" si="13"/>
        <v>LSP202312140001</v>
      </c>
      <c r="I41" s="4" t="str">
        <f t="shared" ca="1" si="5"/>
        <v>NCC202312140017</v>
      </c>
      <c r="J41" s="4">
        <f t="shared" ca="1" si="6"/>
        <v>31</v>
      </c>
      <c r="K41" s="4" t="s">
        <v>198</v>
      </c>
      <c r="L41" s="4">
        <f t="shared" ca="1" si="7"/>
        <v>1</v>
      </c>
      <c r="M41" s="4">
        <f t="shared" ca="1" si="8"/>
        <v>12540.550000000001</v>
      </c>
      <c r="N41" s="4">
        <f t="shared" ca="1" si="9"/>
        <v>18</v>
      </c>
      <c r="O41" s="4">
        <f t="shared" ca="1" si="10"/>
        <v>250811</v>
      </c>
      <c r="P41" s="4">
        <f t="shared" ca="1" si="11"/>
        <v>401297.60000000003</v>
      </c>
      <c r="Q41" s="4">
        <v>0</v>
      </c>
    </row>
    <row r="42" spans="1:17" x14ac:dyDescent="0.25">
      <c r="A42" s="4" t="str">
        <f t="shared" ca="1" si="0"/>
        <v>S202312140041</v>
      </c>
      <c r="B42" s="4" t="s">
        <v>56</v>
      </c>
      <c r="C42" s="4" t="str">
        <f t="shared" ca="1" si="1"/>
        <v>TG202312140009</v>
      </c>
      <c r="D42" s="4" t="str">
        <f t="shared" ca="1" si="12"/>
        <v>TL202312140001</v>
      </c>
      <c r="E42" s="5">
        <f t="shared" ca="1" si="2"/>
        <v>37537</v>
      </c>
      <c r="F42" s="4" t="str">
        <f t="shared" ca="1" si="3"/>
        <v>978-956-837-896-8</v>
      </c>
      <c r="G42" s="4">
        <f t="shared" ca="1" si="4"/>
        <v>560</v>
      </c>
      <c r="H42" s="4" t="str">
        <f t="shared" ca="1" si="13"/>
        <v>LSP202312140001</v>
      </c>
      <c r="I42" s="4" t="str">
        <f t="shared" ca="1" si="5"/>
        <v>NCC202312140019</v>
      </c>
      <c r="J42" s="4">
        <f t="shared" ca="1" si="6"/>
        <v>30</v>
      </c>
      <c r="K42" s="4" t="s">
        <v>199</v>
      </c>
      <c r="L42" s="4">
        <f t="shared" ca="1" si="7"/>
        <v>0</v>
      </c>
      <c r="M42" s="4">
        <f t="shared" ca="1" si="8"/>
        <v>7557.8</v>
      </c>
      <c r="N42" s="4">
        <f t="shared" ca="1" si="9"/>
        <v>85</v>
      </c>
      <c r="O42" s="4">
        <f t="shared" ca="1" si="10"/>
        <v>151156</v>
      </c>
      <c r="P42" s="4">
        <f t="shared" ca="1" si="11"/>
        <v>241849.59999999998</v>
      </c>
      <c r="Q42" s="4">
        <v>0</v>
      </c>
    </row>
    <row r="43" spans="1:17" x14ac:dyDescent="0.25">
      <c r="A43" s="4" t="str">
        <f t="shared" ca="1" si="0"/>
        <v>S202312140042</v>
      </c>
      <c r="B43" s="4" t="s">
        <v>57</v>
      </c>
      <c r="C43" s="4" t="str">
        <f t="shared" ca="1" si="1"/>
        <v>TG202312140024</v>
      </c>
      <c r="D43" s="4" t="str">
        <f t="shared" ca="1" si="12"/>
        <v>TL202312140014</v>
      </c>
      <c r="E43" s="5">
        <f t="shared" ca="1" si="2"/>
        <v>40884</v>
      </c>
      <c r="F43" s="4" t="str">
        <f t="shared" ca="1" si="3"/>
        <v>978-606-590-808-4</v>
      </c>
      <c r="G43" s="4">
        <f t="shared" ca="1" si="4"/>
        <v>509</v>
      </c>
      <c r="H43" s="4" t="str">
        <f t="shared" ca="1" si="13"/>
        <v>LSP202312140001</v>
      </c>
      <c r="I43" s="4" t="str">
        <f t="shared" ca="1" si="5"/>
        <v>NCC202312140006</v>
      </c>
      <c r="J43" s="4">
        <f t="shared" ca="1" si="6"/>
        <v>21</v>
      </c>
      <c r="K43" s="4" t="s">
        <v>201</v>
      </c>
      <c r="L43" s="4">
        <f t="shared" ca="1" si="7"/>
        <v>1</v>
      </c>
      <c r="M43" s="4">
        <f t="shared" ca="1" si="8"/>
        <v>2553.2000000000003</v>
      </c>
      <c r="N43" s="4">
        <f t="shared" ca="1" si="9"/>
        <v>71</v>
      </c>
      <c r="O43" s="4">
        <f t="shared" ca="1" si="10"/>
        <v>51064</v>
      </c>
      <c r="P43" s="4">
        <f t="shared" ca="1" si="11"/>
        <v>81702.399999999994</v>
      </c>
      <c r="Q43" s="4">
        <v>0</v>
      </c>
    </row>
    <row r="44" spans="1:17" x14ac:dyDescent="0.25">
      <c r="A44" s="4" t="str">
        <f t="shared" ca="1" si="0"/>
        <v>S202312140043</v>
      </c>
      <c r="B44" s="4" t="s">
        <v>58</v>
      </c>
      <c r="C44" s="4" t="str">
        <f t="shared" ca="1" si="1"/>
        <v>TG202312140008</v>
      </c>
      <c r="D44" s="4" t="str">
        <f t="shared" ca="1" si="12"/>
        <v>TL202312140001</v>
      </c>
      <c r="E44" s="5">
        <f t="shared" ca="1" si="2"/>
        <v>42673</v>
      </c>
      <c r="F44" s="4" t="str">
        <f t="shared" ca="1" si="3"/>
        <v>978-987-977-390-8</v>
      </c>
      <c r="G44" s="4">
        <f t="shared" ca="1" si="4"/>
        <v>679</v>
      </c>
      <c r="H44" s="4" t="str">
        <f t="shared" ca="1" si="13"/>
        <v>LSP202312140001</v>
      </c>
      <c r="I44" s="4" t="str">
        <f t="shared" ca="1" si="5"/>
        <v>NCC202312140018</v>
      </c>
      <c r="J44" s="4">
        <f t="shared" ca="1" si="6"/>
        <v>21</v>
      </c>
      <c r="K44" s="4" t="s">
        <v>205</v>
      </c>
      <c r="L44" s="4">
        <f t="shared" ca="1" si="7"/>
        <v>1</v>
      </c>
      <c r="M44" s="4">
        <f t="shared" ca="1" si="8"/>
        <v>7634.8</v>
      </c>
      <c r="N44" s="4">
        <f t="shared" ca="1" si="9"/>
        <v>70</v>
      </c>
      <c r="O44" s="4">
        <f t="shared" ca="1" si="10"/>
        <v>152696</v>
      </c>
      <c r="P44" s="4">
        <f t="shared" ca="1" si="11"/>
        <v>244313.59999999998</v>
      </c>
      <c r="Q44" s="4">
        <v>0</v>
      </c>
    </row>
    <row r="45" spans="1:17" x14ac:dyDescent="0.25">
      <c r="A45" s="4" t="str">
        <f t="shared" ca="1" si="0"/>
        <v>S202312140044</v>
      </c>
      <c r="B45" s="4" t="s">
        <v>59</v>
      </c>
      <c r="C45" s="4" t="str">
        <f t="shared" ca="1" si="1"/>
        <v>TG202312140021</v>
      </c>
      <c r="D45" s="4" t="str">
        <f t="shared" ca="1" si="12"/>
        <v>TL202312140002</v>
      </c>
      <c r="E45" s="5">
        <f t="shared" ca="1" si="2"/>
        <v>37422</v>
      </c>
      <c r="F45" s="4" t="str">
        <f t="shared" ca="1" si="3"/>
        <v>978-603-234-603-6</v>
      </c>
      <c r="G45" s="4">
        <f t="shared" ca="1" si="4"/>
        <v>629</v>
      </c>
      <c r="H45" s="4" t="str">
        <f t="shared" ca="1" si="13"/>
        <v>LSP202312140001</v>
      </c>
      <c r="I45" s="4" t="str">
        <f t="shared" ca="1" si="5"/>
        <v>NCC202312140003</v>
      </c>
      <c r="J45" s="4">
        <f t="shared" ca="1" si="6"/>
        <v>34</v>
      </c>
      <c r="K45" s="4" t="s">
        <v>199</v>
      </c>
      <c r="L45" s="4">
        <f t="shared" ca="1" si="7"/>
        <v>1</v>
      </c>
      <c r="M45" s="4">
        <f t="shared" ca="1" si="8"/>
        <v>15689.050000000001</v>
      </c>
      <c r="N45" s="4">
        <f t="shared" ca="1" si="9"/>
        <v>12</v>
      </c>
      <c r="O45" s="4">
        <f t="shared" ca="1" si="10"/>
        <v>313781</v>
      </c>
      <c r="P45" s="4">
        <f t="shared" ca="1" si="11"/>
        <v>502049.60000000003</v>
      </c>
      <c r="Q45" s="4">
        <v>0</v>
      </c>
    </row>
    <row r="46" spans="1:17" x14ac:dyDescent="0.25">
      <c r="A46" s="4" t="str">
        <f t="shared" ca="1" si="0"/>
        <v>S202312140045</v>
      </c>
      <c r="B46" s="4" t="s">
        <v>60</v>
      </c>
      <c r="C46" s="4" t="str">
        <f t="shared" ca="1" si="1"/>
        <v>TG202312140024</v>
      </c>
      <c r="D46" s="4" t="str">
        <f t="shared" ca="1" si="12"/>
        <v>TL202312140016</v>
      </c>
      <c r="E46" s="5">
        <f t="shared" ca="1" si="2"/>
        <v>44952</v>
      </c>
      <c r="F46" s="4" t="str">
        <f t="shared" ca="1" si="3"/>
        <v>978-607-470-954-6</v>
      </c>
      <c r="G46" s="4">
        <f t="shared" ca="1" si="4"/>
        <v>131</v>
      </c>
      <c r="H46" s="4" t="str">
        <f t="shared" ca="1" si="13"/>
        <v>LSP202312140001</v>
      </c>
      <c r="I46" s="4" t="str">
        <f t="shared" ca="1" si="5"/>
        <v>NCC202312140012</v>
      </c>
      <c r="J46" s="4">
        <f t="shared" ca="1" si="6"/>
        <v>24</v>
      </c>
      <c r="K46" s="4" t="s">
        <v>208</v>
      </c>
      <c r="L46" s="4">
        <f t="shared" ca="1" si="7"/>
        <v>1</v>
      </c>
      <c r="M46" s="4">
        <f t="shared" ca="1" si="8"/>
        <v>18615.600000000002</v>
      </c>
      <c r="N46" s="4">
        <f t="shared" ca="1" si="9"/>
        <v>32</v>
      </c>
      <c r="O46" s="4">
        <f t="shared" ca="1" si="10"/>
        <v>372312</v>
      </c>
      <c r="P46" s="4">
        <f t="shared" ca="1" si="11"/>
        <v>595699.19999999995</v>
      </c>
      <c r="Q46" s="4">
        <v>0</v>
      </c>
    </row>
    <row r="47" spans="1:17" x14ac:dyDescent="0.25">
      <c r="A47" s="4" t="str">
        <f t="shared" ca="1" si="0"/>
        <v>S202312140046</v>
      </c>
      <c r="B47" s="4" t="s">
        <v>61</v>
      </c>
      <c r="C47" s="4" t="str">
        <f t="shared" ca="1" si="1"/>
        <v>TG202312140003</v>
      </c>
      <c r="D47" s="4" t="str">
        <f t="shared" ca="1" si="12"/>
        <v>TL202312140008</v>
      </c>
      <c r="E47" s="5">
        <f t="shared" ca="1" si="2"/>
        <v>41190</v>
      </c>
      <c r="F47" s="4" t="str">
        <f t="shared" ca="1" si="3"/>
        <v>978-611-477-478-8</v>
      </c>
      <c r="G47" s="4">
        <f t="shared" ca="1" si="4"/>
        <v>195</v>
      </c>
      <c r="H47" s="4" t="str">
        <f t="shared" ca="1" si="13"/>
        <v>LSP202312140001</v>
      </c>
      <c r="I47" s="4" t="str">
        <f t="shared" ca="1" si="5"/>
        <v>NCC202312140013</v>
      </c>
      <c r="J47" s="4">
        <f t="shared" ca="1" si="6"/>
        <v>20</v>
      </c>
      <c r="K47" s="4" t="s">
        <v>195</v>
      </c>
      <c r="L47" s="4">
        <f t="shared" ca="1" si="7"/>
        <v>1</v>
      </c>
      <c r="M47" s="4">
        <f t="shared" ca="1" si="8"/>
        <v>19981.25</v>
      </c>
      <c r="N47" s="4">
        <f t="shared" ca="1" si="9"/>
        <v>47</v>
      </c>
      <c r="O47" s="4">
        <f t="shared" ca="1" si="10"/>
        <v>399625</v>
      </c>
      <c r="P47" s="4">
        <f t="shared" ca="1" si="11"/>
        <v>639400</v>
      </c>
      <c r="Q47" s="4">
        <v>0</v>
      </c>
    </row>
    <row r="48" spans="1:17" x14ac:dyDescent="0.25">
      <c r="A48" s="4" t="str">
        <f t="shared" ca="1" si="0"/>
        <v>S202312140047</v>
      </c>
      <c r="B48" s="4" t="s">
        <v>62</v>
      </c>
      <c r="C48" s="4" t="str">
        <f t="shared" ca="1" si="1"/>
        <v>TG202312140023</v>
      </c>
      <c r="D48" s="4" t="str">
        <f t="shared" ca="1" si="12"/>
        <v>TL202312140017</v>
      </c>
      <c r="E48" s="5">
        <f t="shared" ca="1" si="2"/>
        <v>42998</v>
      </c>
      <c r="F48" s="4" t="str">
        <f t="shared" ca="1" si="3"/>
        <v>978-971-376-585-1</v>
      </c>
      <c r="G48" s="4">
        <f t="shared" ca="1" si="4"/>
        <v>117</v>
      </c>
      <c r="H48" s="4" t="str">
        <f t="shared" ca="1" si="13"/>
        <v>LSP202312140001</v>
      </c>
      <c r="I48" s="4" t="str">
        <f t="shared" ca="1" si="5"/>
        <v>NCC202312140023</v>
      </c>
      <c r="J48" s="4">
        <f t="shared" ca="1" si="6"/>
        <v>26</v>
      </c>
      <c r="K48" s="4" t="s">
        <v>201</v>
      </c>
      <c r="L48" s="4">
        <f t="shared" ca="1" si="7"/>
        <v>1</v>
      </c>
      <c r="M48" s="4">
        <f t="shared" ca="1" si="8"/>
        <v>4617.75</v>
      </c>
      <c r="N48" s="4">
        <f t="shared" ca="1" si="9"/>
        <v>78</v>
      </c>
      <c r="O48" s="4">
        <f t="shared" ca="1" si="10"/>
        <v>92355</v>
      </c>
      <c r="P48" s="4">
        <f t="shared" ca="1" si="11"/>
        <v>147768</v>
      </c>
      <c r="Q48" s="4">
        <v>0</v>
      </c>
    </row>
    <row r="49" spans="1:17" x14ac:dyDescent="0.25">
      <c r="A49" s="4" t="str">
        <f t="shared" ca="1" si="0"/>
        <v>S202312140048</v>
      </c>
      <c r="B49" s="4" t="s">
        <v>63</v>
      </c>
      <c r="C49" s="4" t="str">
        <f t="shared" ca="1" si="1"/>
        <v>TG202312140004</v>
      </c>
      <c r="D49" s="4" t="str">
        <f t="shared" ca="1" si="12"/>
        <v>TL202312140008</v>
      </c>
      <c r="E49" s="5">
        <f t="shared" ca="1" si="2"/>
        <v>39311</v>
      </c>
      <c r="F49" s="4" t="str">
        <f t="shared" ca="1" si="3"/>
        <v>978-964-706-532-6</v>
      </c>
      <c r="G49" s="4">
        <f t="shared" ca="1" si="4"/>
        <v>916</v>
      </c>
      <c r="H49" s="4" t="str">
        <f t="shared" ca="1" si="13"/>
        <v>LSP202312140001</v>
      </c>
      <c r="I49" s="4" t="str">
        <f t="shared" ca="1" si="5"/>
        <v>NCC202312140017</v>
      </c>
      <c r="J49" s="4">
        <f t="shared" ca="1" si="6"/>
        <v>24</v>
      </c>
      <c r="K49" s="4" t="s">
        <v>199</v>
      </c>
      <c r="L49" s="4">
        <f t="shared" ca="1" si="7"/>
        <v>1</v>
      </c>
      <c r="M49" s="4">
        <f t="shared" ca="1" si="8"/>
        <v>2355.25</v>
      </c>
      <c r="N49" s="4">
        <f t="shared" ca="1" si="9"/>
        <v>84</v>
      </c>
      <c r="O49" s="4">
        <f t="shared" ca="1" si="10"/>
        <v>47105</v>
      </c>
      <c r="P49" s="4">
        <f t="shared" ca="1" si="11"/>
        <v>75368</v>
      </c>
      <c r="Q49" s="4">
        <v>0</v>
      </c>
    </row>
    <row r="50" spans="1:17" x14ac:dyDescent="0.25">
      <c r="A50" s="4" t="str">
        <f t="shared" ca="1" si="0"/>
        <v>S202312140049</v>
      </c>
      <c r="B50" s="4" t="s">
        <v>64</v>
      </c>
      <c r="C50" s="4" t="str">
        <f t="shared" ca="1" si="1"/>
        <v>TG202312140001</v>
      </c>
      <c r="D50" s="4" t="str">
        <f t="shared" ca="1" si="12"/>
        <v>TL202312140003</v>
      </c>
      <c r="E50" s="5">
        <f t="shared" ca="1" si="2"/>
        <v>41185</v>
      </c>
      <c r="F50" s="4" t="str">
        <f t="shared" ca="1" si="3"/>
        <v>978-959-554-650-9</v>
      </c>
      <c r="G50" s="4">
        <f t="shared" ca="1" si="4"/>
        <v>557</v>
      </c>
      <c r="H50" s="4" t="str">
        <f t="shared" ca="1" si="13"/>
        <v>LSP202312140001</v>
      </c>
      <c r="I50" s="4" t="str">
        <f t="shared" ca="1" si="5"/>
        <v>NCC202312140015</v>
      </c>
      <c r="J50" s="4">
        <f t="shared" ca="1" si="6"/>
        <v>27</v>
      </c>
      <c r="K50" s="4" t="s">
        <v>199</v>
      </c>
      <c r="L50" s="4">
        <f t="shared" ca="1" si="7"/>
        <v>1</v>
      </c>
      <c r="M50" s="4">
        <f t="shared" ca="1" si="8"/>
        <v>12855.75</v>
      </c>
      <c r="N50" s="4">
        <f t="shared" ca="1" si="9"/>
        <v>28</v>
      </c>
      <c r="O50" s="4">
        <f t="shared" ca="1" si="10"/>
        <v>257115</v>
      </c>
      <c r="P50" s="4">
        <f t="shared" ca="1" si="11"/>
        <v>411384</v>
      </c>
      <c r="Q50" s="4">
        <v>0</v>
      </c>
    </row>
    <row r="51" spans="1:17" x14ac:dyDescent="0.25">
      <c r="A51" s="4" t="str">
        <f t="shared" ca="1" si="0"/>
        <v>S202312140050</v>
      </c>
      <c r="B51" s="4" t="s">
        <v>65</v>
      </c>
      <c r="C51" s="4" t="str">
        <f t="shared" ca="1" si="1"/>
        <v>TG202312140016</v>
      </c>
      <c r="D51" s="4" t="str">
        <f t="shared" ca="1" si="12"/>
        <v>TL202312140023</v>
      </c>
      <c r="E51" s="5">
        <f t="shared" ca="1" si="2"/>
        <v>37837</v>
      </c>
      <c r="F51" s="4" t="str">
        <f t="shared" ca="1" si="3"/>
        <v>978-600-766-604-8</v>
      </c>
      <c r="G51" s="4">
        <f t="shared" ca="1" si="4"/>
        <v>606</v>
      </c>
      <c r="H51" s="4" t="str">
        <f t="shared" ca="1" si="13"/>
        <v>LSP202312140001</v>
      </c>
      <c r="I51" s="4" t="str">
        <f t="shared" ca="1" si="5"/>
        <v>NCC202312140015</v>
      </c>
      <c r="J51" s="4">
        <f t="shared" ca="1" si="6"/>
        <v>20</v>
      </c>
      <c r="K51" s="4" t="s">
        <v>196</v>
      </c>
      <c r="L51" s="4">
        <f t="shared" ca="1" si="7"/>
        <v>0</v>
      </c>
      <c r="M51" s="4">
        <f t="shared" ca="1" si="8"/>
        <v>3354.05</v>
      </c>
      <c r="N51" s="4">
        <f t="shared" ca="1" si="9"/>
        <v>89</v>
      </c>
      <c r="O51" s="4">
        <f t="shared" ca="1" si="10"/>
        <v>67081</v>
      </c>
      <c r="P51" s="4">
        <f t="shared" ca="1" si="11"/>
        <v>107329.60000000001</v>
      </c>
      <c r="Q51" s="4">
        <v>0</v>
      </c>
    </row>
    <row r="52" spans="1:17" x14ac:dyDescent="0.25">
      <c r="A52" s="4" t="str">
        <f t="shared" ca="1" si="0"/>
        <v>S202312140051</v>
      </c>
      <c r="B52" s="4" t="s">
        <v>66</v>
      </c>
      <c r="C52" s="4" t="str">
        <f t="shared" ca="1" si="1"/>
        <v>TG202312140019</v>
      </c>
      <c r="D52" s="4" t="str">
        <f t="shared" ca="1" si="12"/>
        <v>TL202312140013</v>
      </c>
      <c r="E52" s="5">
        <f t="shared" ca="1" si="2"/>
        <v>38004</v>
      </c>
      <c r="F52" s="4" t="str">
        <f t="shared" ca="1" si="3"/>
        <v>978-605-258-750-7</v>
      </c>
      <c r="G52" s="4">
        <f t="shared" ca="1" si="4"/>
        <v>571</v>
      </c>
      <c r="H52" s="4" t="str">
        <f t="shared" ca="1" si="13"/>
        <v>LSP202312140001</v>
      </c>
      <c r="I52" s="4" t="str">
        <f t="shared" ca="1" si="5"/>
        <v>NCC202312140006</v>
      </c>
      <c r="J52" s="4">
        <f t="shared" ca="1" si="6"/>
        <v>29</v>
      </c>
      <c r="K52" s="4" t="s">
        <v>203</v>
      </c>
      <c r="L52" s="4">
        <f t="shared" ca="1" si="7"/>
        <v>1</v>
      </c>
      <c r="M52" s="4">
        <f t="shared" ca="1" si="8"/>
        <v>13401.300000000001</v>
      </c>
      <c r="N52" s="4">
        <f t="shared" ca="1" si="9"/>
        <v>21</v>
      </c>
      <c r="O52" s="4">
        <f t="shared" ca="1" si="10"/>
        <v>268026</v>
      </c>
      <c r="P52" s="4">
        <f t="shared" ca="1" si="11"/>
        <v>428841.60000000003</v>
      </c>
      <c r="Q52" s="4">
        <v>0</v>
      </c>
    </row>
    <row r="53" spans="1:17" x14ac:dyDescent="0.25">
      <c r="A53" s="4" t="str">
        <f t="shared" ca="1" si="0"/>
        <v>S202312140052</v>
      </c>
      <c r="B53" s="4" t="s">
        <v>67</v>
      </c>
      <c r="C53" s="4" t="str">
        <f t="shared" ca="1" si="1"/>
        <v>TG202312140014</v>
      </c>
      <c r="D53" s="4" t="str">
        <f t="shared" ca="1" si="12"/>
        <v>TL202312140012</v>
      </c>
      <c r="E53" s="5">
        <f t="shared" ca="1" si="2"/>
        <v>37563</v>
      </c>
      <c r="F53" s="4" t="str">
        <f t="shared" ca="1" si="3"/>
        <v>978-953-345-603-2</v>
      </c>
      <c r="G53" s="4">
        <f t="shared" ca="1" si="4"/>
        <v>643</v>
      </c>
      <c r="H53" s="4" t="str">
        <f t="shared" ca="1" si="13"/>
        <v>LSP202312140001</v>
      </c>
      <c r="I53" s="4" t="str">
        <f t="shared" ca="1" si="5"/>
        <v>NCC202312140010</v>
      </c>
      <c r="J53" s="4">
        <f t="shared" ca="1" si="6"/>
        <v>28</v>
      </c>
      <c r="K53" s="4" t="s">
        <v>199</v>
      </c>
      <c r="L53" s="4">
        <f t="shared" ca="1" si="7"/>
        <v>1</v>
      </c>
      <c r="M53" s="4">
        <f t="shared" ca="1" si="8"/>
        <v>9361.5500000000011</v>
      </c>
      <c r="N53" s="4">
        <f t="shared" ca="1" si="9"/>
        <v>20</v>
      </c>
      <c r="O53" s="4">
        <f t="shared" ca="1" si="10"/>
        <v>187231</v>
      </c>
      <c r="P53" s="4">
        <f t="shared" ca="1" si="11"/>
        <v>299569.59999999998</v>
      </c>
      <c r="Q53" s="4">
        <v>0</v>
      </c>
    </row>
    <row r="54" spans="1:17" x14ac:dyDescent="0.25">
      <c r="A54" s="4" t="str">
        <f t="shared" ca="1" si="0"/>
        <v>S202312140053</v>
      </c>
      <c r="B54" s="4" t="s">
        <v>68</v>
      </c>
      <c r="C54" s="4" t="str">
        <f t="shared" ca="1" si="1"/>
        <v>TG202312140011</v>
      </c>
      <c r="D54" s="4" t="str">
        <f t="shared" ca="1" si="12"/>
        <v>TL202312140024</v>
      </c>
      <c r="E54" s="5">
        <f t="shared" ca="1" si="2"/>
        <v>41746</v>
      </c>
      <c r="F54" s="4" t="str">
        <f t="shared" ca="1" si="3"/>
        <v>978-963-954-784-1</v>
      </c>
      <c r="G54" s="4">
        <f t="shared" ca="1" si="4"/>
        <v>940</v>
      </c>
      <c r="H54" s="4" t="str">
        <f t="shared" ca="1" si="13"/>
        <v>LSP202312140001</v>
      </c>
      <c r="I54" s="4" t="str">
        <f t="shared" ca="1" si="5"/>
        <v>NCC202312140021</v>
      </c>
      <c r="J54" s="4">
        <f t="shared" ca="1" si="6"/>
        <v>30</v>
      </c>
      <c r="K54" s="4" t="s">
        <v>195</v>
      </c>
      <c r="L54" s="4">
        <f t="shared" ca="1" si="7"/>
        <v>1</v>
      </c>
      <c r="M54" s="4">
        <f t="shared" ca="1" si="8"/>
        <v>19130.400000000001</v>
      </c>
      <c r="N54" s="4">
        <f t="shared" ca="1" si="9"/>
        <v>42</v>
      </c>
      <c r="O54" s="4">
        <f t="shared" ca="1" si="10"/>
        <v>382608</v>
      </c>
      <c r="P54" s="4">
        <f t="shared" ca="1" si="11"/>
        <v>612172.80000000005</v>
      </c>
      <c r="Q54" s="4">
        <v>0</v>
      </c>
    </row>
    <row r="55" spans="1:17" x14ac:dyDescent="0.25">
      <c r="A55" s="4" t="str">
        <f t="shared" ca="1" si="0"/>
        <v>S202312140054</v>
      </c>
      <c r="B55" s="4" t="s">
        <v>69</v>
      </c>
      <c r="C55" s="4" t="str">
        <f t="shared" ca="1" si="1"/>
        <v>TG202312140023</v>
      </c>
      <c r="D55" s="4" t="str">
        <f t="shared" ca="1" si="12"/>
        <v>TL202312140018</v>
      </c>
      <c r="E55" s="5">
        <f t="shared" ca="1" si="2"/>
        <v>41784</v>
      </c>
      <c r="F55" s="4" t="str">
        <f t="shared" ca="1" si="3"/>
        <v>978-625-866-169-9</v>
      </c>
      <c r="G55" s="4">
        <f t="shared" ca="1" si="4"/>
        <v>812</v>
      </c>
      <c r="H55" s="4" t="str">
        <f t="shared" ca="1" si="13"/>
        <v>LSP202312140001</v>
      </c>
      <c r="I55" s="4" t="str">
        <f t="shared" ca="1" si="5"/>
        <v>NCC202312140023</v>
      </c>
      <c r="J55" s="4">
        <f t="shared" ca="1" si="6"/>
        <v>30</v>
      </c>
      <c r="K55" s="4" t="s">
        <v>196</v>
      </c>
      <c r="L55" s="4">
        <f t="shared" ca="1" si="7"/>
        <v>1</v>
      </c>
      <c r="M55" s="4">
        <f t="shared" ca="1" si="8"/>
        <v>21223.45</v>
      </c>
      <c r="N55" s="4">
        <f t="shared" ca="1" si="9"/>
        <v>21</v>
      </c>
      <c r="O55" s="4">
        <f t="shared" ca="1" si="10"/>
        <v>424469</v>
      </c>
      <c r="P55" s="4">
        <f t="shared" ca="1" si="11"/>
        <v>679150.39999999991</v>
      </c>
      <c r="Q55" s="4">
        <v>0</v>
      </c>
    </row>
    <row r="56" spans="1:17" x14ac:dyDescent="0.25">
      <c r="A56" s="4" t="str">
        <f t="shared" ca="1" si="0"/>
        <v>S202312140055</v>
      </c>
      <c r="B56" s="4" t="s">
        <v>70</v>
      </c>
      <c r="C56" s="4" t="str">
        <f t="shared" ca="1" si="1"/>
        <v>TG202312140017</v>
      </c>
      <c r="D56" s="4" t="str">
        <f t="shared" ca="1" si="12"/>
        <v>TL202312140017</v>
      </c>
      <c r="E56" s="5">
        <f t="shared" ca="1" si="2"/>
        <v>39352</v>
      </c>
      <c r="F56" s="4" t="str">
        <f t="shared" ca="1" si="3"/>
        <v>978-954-721-218-6</v>
      </c>
      <c r="G56" s="4">
        <f t="shared" ca="1" si="4"/>
        <v>706</v>
      </c>
      <c r="H56" s="4" t="str">
        <f t="shared" ca="1" si="13"/>
        <v>LSP202312140001</v>
      </c>
      <c r="I56" s="4" t="str">
        <f t="shared" ca="1" si="5"/>
        <v>NCC202312140018</v>
      </c>
      <c r="J56" s="4">
        <f t="shared" ca="1" si="6"/>
        <v>20</v>
      </c>
      <c r="K56" s="4" t="s">
        <v>209</v>
      </c>
      <c r="L56" s="4">
        <f t="shared" ca="1" si="7"/>
        <v>1</v>
      </c>
      <c r="M56" s="4">
        <f t="shared" ca="1" si="8"/>
        <v>12148.2</v>
      </c>
      <c r="N56" s="4">
        <f t="shared" ca="1" si="9"/>
        <v>16</v>
      </c>
      <c r="O56" s="4">
        <f t="shared" ca="1" si="10"/>
        <v>242964</v>
      </c>
      <c r="P56" s="4">
        <f t="shared" ca="1" si="11"/>
        <v>388742.40000000002</v>
      </c>
      <c r="Q56" s="4">
        <v>0</v>
      </c>
    </row>
    <row r="57" spans="1:17" x14ac:dyDescent="0.25">
      <c r="A57" s="4" t="str">
        <f t="shared" ca="1" si="0"/>
        <v>S202312140056</v>
      </c>
      <c r="B57" s="4" t="s">
        <v>43</v>
      </c>
      <c r="C57" s="4" t="str">
        <f t="shared" ca="1" si="1"/>
        <v>TG202312140003</v>
      </c>
      <c r="D57" s="4" t="str">
        <f t="shared" ca="1" si="12"/>
        <v>TL202312140024</v>
      </c>
      <c r="E57" s="5">
        <f t="shared" ca="1" si="2"/>
        <v>44253</v>
      </c>
      <c r="F57" s="4" t="str">
        <f t="shared" ca="1" si="3"/>
        <v>978-610-887-662-7</v>
      </c>
      <c r="G57" s="4">
        <f t="shared" ca="1" si="4"/>
        <v>116</v>
      </c>
      <c r="H57" s="4" t="str">
        <f t="shared" ca="1" si="13"/>
        <v>LSP202312140001</v>
      </c>
      <c r="I57" s="4" t="str">
        <f t="shared" ca="1" si="5"/>
        <v>NCC202312140014</v>
      </c>
      <c r="J57" s="4">
        <f t="shared" ca="1" si="6"/>
        <v>23</v>
      </c>
      <c r="K57" s="4" t="s">
        <v>199</v>
      </c>
      <c r="L57" s="4">
        <f t="shared" ca="1" si="7"/>
        <v>1</v>
      </c>
      <c r="M57" s="4">
        <f t="shared" ca="1" si="8"/>
        <v>19104.900000000001</v>
      </c>
      <c r="N57" s="4">
        <f t="shared" ca="1" si="9"/>
        <v>81</v>
      </c>
      <c r="O57" s="4">
        <f t="shared" ca="1" si="10"/>
        <v>382098</v>
      </c>
      <c r="P57" s="4">
        <f t="shared" ca="1" si="11"/>
        <v>611356.80000000005</v>
      </c>
      <c r="Q57" s="4">
        <v>0</v>
      </c>
    </row>
    <row r="58" spans="1:17" x14ac:dyDescent="0.25">
      <c r="A58" s="4" t="str">
        <f t="shared" ca="1" si="0"/>
        <v>S202312140057</v>
      </c>
      <c r="B58" s="4" t="s">
        <v>71</v>
      </c>
      <c r="C58" s="4" t="str">
        <f t="shared" ca="1" si="1"/>
        <v>TG202312140005</v>
      </c>
      <c r="D58" s="4" t="str">
        <f t="shared" ca="1" si="12"/>
        <v>TL202312140009</v>
      </c>
      <c r="E58" s="5">
        <f t="shared" ca="1" si="2"/>
        <v>41215</v>
      </c>
      <c r="F58" s="4" t="str">
        <f t="shared" ca="1" si="3"/>
        <v>978-630-891-150-2</v>
      </c>
      <c r="G58" s="4">
        <f t="shared" ca="1" si="4"/>
        <v>346</v>
      </c>
      <c r="H58" s="4" t="str">
        <f t="shared" ca="1" si="13"/>
        <v>LSP202312140001</v>
      </c>
      <c r="I58" s="4" t="str">
        <f t="shared" ca="1" si="5"/>
        <v>NCC202312140016</v>
      </c>
      <c r="J58" s="4">
        <f t="shared" ca="1" si="6"/>
        <v>34</v>
      </c>
      <c r="K58" s="4" t="s">
        <v>201</v>
      </c>
      <c r="L58" s="4">
        <f t="shared" ca="1" si="7"/>
        <v>1</v>
      </c>
      <c r="M58" s="4">
        <f t="shared" ca="1" si="8"/>
        <v>19762.650000000001</v>
      </c>
      <c r="N58" s="4">
        <f t="shared" ca="1" si="9"/>
        <v>21</v>
      </c>
      <c r="O58" s="4">
        <f t="shared" ca="1" si="10"/>
        <v>395253</v>
      </c>
      <c r="P58" s="4">
        <f t="shared" ca="1" si="11"/>
        <v>632404.80000000005</v>
      </c>
      <c r="Q58" s="4">
        <v>0</v>
      </c>
    </row>
    <row r="59" spans="1:17" x14ac:dyDescent="0.25">
      <c r="A59" s="4" t="str">
        <f t="shared" ca="1" si="0"/>
        <v>S202312140058</v>
      </c>
      <c r="B59" s="4" t="s">
        <v>72</v>
      </c>
      <c r="C59" s="4" t="str">
        <f t="shared" ca="1" si="1"/>
        <v>TG202312140005</v>
      </c>
      <c r="D59" s="4" t="str">
        <f t="shared" ca="1" si="12"/>
        <v>TL202312140004</v>
      </c>
      <c r="E59" s="5">
        <f t="shared" ca="1" si="2"/>
        <v>41643</v>
      </c>
      <c r="F59" s="4" t="str">
        <f t="shared" ca="1" si="3"/>
        <v>978-617-329-937-8</v>
      </c>
      <c r="G59" s="4">
        <f t="shared" ca="1" si="4"/>
        <v>373</v>
      </c>
      <c r="H59" s="4" t="str">
        <f t="shared" ca="1" si="13"/>
        <v>LSP202312140001</v>
      </c>
      <c r="I59" s="4" t="str">
        <f t="shared" ca="1" si="5"/>
        <v>NCC202312140021</v>
      </c>
      <c r="J59" s="4">
        <f t="shared" ca="1" si="6"/>
        <v>31</v>
      </c>
      <c r="K59" s="4" t="s">
        <v>199</v>
      </c>
      <c r="L59" s="4">
        <f t="shared" ca="1" si="7"/>
        <v>1</v>
      </c>
      <c r="M59" s="4">
        <f t="shared" ca="1" si="8"/>
        <v>3336.9500000000003</v>
      </c>
      <c r="N59" s="4">
        <f t="shared" ca="1" si="9"/>
        <v>47</v>
      </c>
      <c r="O59" s="4">
        <f t="shared" ca="1" si="10"/>
        <v>66739</v>
      </c>
      <c r="P59" s="4">
        <f t="shared" ca="1" si="11"/>
        <v>106782.40000000001</v>
      </c>
      <c r="Q59" s="4">
        <v>0</v>
      </c>
    </row>
    <row r="60" spans="1:17" x14ac:dyDescent="0.25">
      <c r="A60" s="4" t="str">
        <f t="shared" ca="1" si="0"/>
        <v>S202312140059</v>
      </c>
      <c r="B60" s="4" t="s">
        <v>73</v>
      </c>
      <c r="C60" s="4" t="str">
        <f t="shared" ca="1" si="1"/>
        <v>TG202312140025</v>
      </c>
      <c r="D60" s="4" t="str">
        <f t="shared" ca="1" si="12"/>
        <v>TL202312140002</v>
      </c>
      <c r="E60" s="5">
        <f t="shared" ca="1" si="2"/>
        <v>40714</v>
      </c>
      <c r="F60" s="4" t="str">
        <f t="shared" ca="1" si="3"/>
        <v>978-953-328-642-1</v>
      </c>
      <c r="G60" s="4">
        <f t="shared" ca="1" si="4"/>
        <v>486</v>
      </c>
      <c r="H60" s="4" t="str">
        <f t="shared" ca="1" si="13"/>
        <v>LSP202312140001</v>
      </c>
      <c r="I60" s="4" t="str">
        <f t="shared" ca="1" si="5"/>
        <v>NCC202312140022</v>
      </c>
      <c r="J60" s="4">
        <f t="shared" ca="1" si="6"/>
        <v>24</v>
      </c>
      <c r="K60" s="4" t="s">
        <v>200</v>
      </c>
      <c r="L60" s="4">
        <f t="shared" ca="1" si="7"/>
        <v>0</v>
      </c>
      <c r="M60" s="4">
        <f t="shared" ca="1" si="8"/>
        <v>4168.7</v>
      </c>
      <c r="N60" s="4">
        <f t="shared" ca="1" si="9"/>
        <v>86</v>
      </c>
      <c r="O60" s="4">
        <f t="shared" ca="1" si="10"/>
        <v>83374</v>
      </c>
      <c r="P60" s="4">
        <f t="shared" ca="1" si="11"/>
        <v>133398.40000000002</v>
      </c>
      <c r="Q60" s="4">
        <v>0</v>
      </c>
    </row>
    <row r="61" spans="1:17" x14ac:dyDescent="0.25">
      <c r="A61" s="4" t="str">
        <f t="shared" ca="1" si="0"/>
        <v>S202312140060</v>
      </c>
      <c r="B61" s="4" t="s">
        <v>74</v>
      </c>
      <c r="C61" s="4" t="str">
        <f t="shared" ca="1" si="1"/>
        <v>TG202312140029</v>
      </c>
      <c r="D61" s="4" t="str">
        <f t="shared" ca="1" si="12"/>
        <v>TL202312140014</v>
      </c>
      <c r="E61" s="5">
        <f t="shared" ca="1" si="2"/>
        <v>44222</v>
      </c>
      <c r="F61" s="4" t="str">
        <f t="shared" ca="1" si="3"/>
        <v>978-983-722-423-1</v>
      </c>
      <c r="G61" s="4">
        <f t="shared" ca="1" si="4"/>
        <v>602</v>
      </c>
      <c r="H61" s="4" t="str">
        <f t="shared" ca="1" si="13"/>
        <v>LSP202312140001</v>
      </c>
      <c r="I61" s="4" t="str">
        <f t="shared" ca="1" si="5"/>
        <v>NCC202312140014</v>
      </c>
      <c r="J61" s="4">
        <f t="shared" ca="1" si="6"/>
        <v>24</v>
      </c>
      <c r="K61" s="4" t="s">
        <v>196</v>
      </c>
      <c r="L61" s="4">
        <f t="shared" ca="1" si="7"/>
        <v>1</v>
      </c>
      <c r="M61" s="4">
        <f t="shared" ca="1" si="8"/>
        <v>22081.25</v>
      </c>
      <c r="N61" s="4">
        <f t="shared" ca="1" si="9"/>
        <v>32</v>
      </c>
      <c r="O61" s="4">
        <f t="shared" ca="1" si="10"/>
        <v>441625</v>
      </c>
      <c r="P61" s="4">
        <f t="shared" ca="1" si="11"/>
        <v>706600</v>
      </c>
      <c r="Q61" s="4">
        <v>0</v>
      </c>
    </row>
    <row r="62" spans="1:17" x14ac:dyDescent="0.25">
      <c r="A62" s="4" t="str">
        <f t="shared" ca="1" si="0"/>
        <v>S202312140061</v>
      </c>
      <c r="B62" s="4" t="s">
        <v>75</v>
      </c>
      <c r="C62" s="4" t="str">
        <f t="shared" ca="1" si="1"/>
        <v>TG202312140012</v>
      </c>
      <c r="D62" s="4" t="str">
        <f t="shared" ca="1" si="12"/>
        <v>TL202312140010</v>
      </c>
      <c r="E62" s="5">
        <f t="shared" ca="1" si="2"/>
        <v>38129</v>
      </c>
      <c r="F62" s="4" t="str">
        <f t="shared" ca="1" si="3"/>
        <v>978-617-102-964-9</v>
      </c>
      <c r="G62" s="4">
        <f t="shared" ca="1" si="4"/>
        <v>803</v>
      </c>
      <c r="H62" s="4" t="str">
        <f t="shared" ca="1" si="13"/>
        <v>LSP202312140001</v>
      </c>
      <c r="I62" s="4" t="str">
        <f t="shared" ca="1" si="5"/>
        <v>NCC202312140013</v>
      </c>
      <c r="J62" s="4">
        <f t="shared" ca="1" si="6"/>
        <v>30</v>
      </c>
      <c r="K62" s="4" t="s">
        <v>195</v>
      </c>
      <c r="L62" s="4">
        <f t="shared" ca="1" si="7"/>
        <v>1</v>
      </c>
      <c r="M62" s="4">
        <f t="shared" ca="1" si="8"/>
        <v>4451.6000000000004</v>
      </c>
      <c r="N62" s="4">
        <f t="shared" ca="1" si="9"/>
        <v>75</v>
      </c>
      <c r="O62" s="4">
        <f t="shared" ca="1" si="10"/>
        <v>89032</v>
      </c>
      <c r="P62" s="4">
        <f t="shared" ca="1" si="11"/>
        <v>142451.20000000001</v>
      </c>
      <c r="Q62" s="4">
        <v>0</v>
      </c>
    </row>
    <row r="63" spans="1:17" x14ac:dyDescent="0.25">
      <c r="A63" s="4" t="str">
        <f t="shared" ca="1" si="0"/>
        <v>S202312140062</v>
      </c>
      <c r="B63" s="4" t="s">
        <v>76</v>
      </c>
      <c r="C63" s="4" t="str">
        <f t="shared" ca="1" si="1"/>
        <v>TG202312140007</v>
      </c>
      <c r="D63" s="4" t="str">
        <f t="shared" ca="1" si="12"/>
        <v>TL202312140015</v>
      </c>
      <c r="E63" s="5">
        <f t="shared" ca="1" si="2"/>
        <v>38192</v>
      </c>
      <c r="F63" s="4" t="str">
        <f t="shared" ca="1" si="3"/>
        <v>978-982-250-211-4</v>
      </c>
      <c r="G63" s="4">
        <f t="shared" ca="1" si="4"/>
        <v>375</v>
      </c>
      <c r="H63" s="4" t="str">
        <f t="shared" ca="1" si="13"/>
        <v>LSP202312140001</v>
      </c>
      <c r="I63" s="4" t="str">
        <f t="shared" ca="1" si="5"/>
        <v>NCC202312140022</v>
      </c>
      <c r="J63" s="4">
        <f t="shared" ca="1" si="6"/>
        <v>34</v>
      </c>
      <c r="K63" s="4" t="s">
        <v>196</v>
      </c>
      <c r="L63" s="4">
        <f t="shared" ca="1" si="7"/>
        <v>1</v>
      </c>
      <c r="M63" s="4">
        <f t="shared" ca="1" si="8"/>
        <v>7968.05</v>
      </c>
      <c r="N63" s="4">
        <f t="shared" ca="1" si="9"/>
        <v>32</v>
      </c>
      <c r="O63" s="4">
        <f t="shared" ca="1" si="10"/>
        <v>159361</v>
      </c>
      <c r="P63" s="4">
        <f t="shared" ca="1" si="11"/>
        <v>254977.59999999998</v>
      </c>
      <c r="Q63" s="4">
        <v>0</v>
      </c>
    </row>
    <row r="64" spans="1:17" x14ac:dyDescent="0.25">
      <c r="A64" s="4" t="str">
        <f t="shared" ca="1" si="0"/>
        <v>S202312140063</v>
      </c>
      <c r="B64" s="4" t="s">
        <v>77</v>
      </c>
      <c r="C64" s="4" t="str">
        <f t="shared" ca="1" si="1"/>
        <v>TG202312140029</v>
      </c>
      <c r="D64" s="4" t="str">
        <f t="shared" ca="1" si="12"/>
        <v>TL202312140011</v>
      </c>
      <c r="E64" s="5">
        <f t="shared" ca="1" si="2"/>
        <v>43870</v>
      </c>
      <c r="F64" s="4" t="str">
        <f t="shared" ca="1" si="3"/>
        <v>978-972-151-586-7</v>
      </c>
      <c r="G64" s="4">
        <f t="shared" ca="1" si="4"/>
        <v>667</v>
      </c>
      <c r="H64" s="4" t="str">
        <f t="shared" ca="1" si="13"/>
        <v>LSP202312140001</v>
      </c>
      <c r="I64" s="4" t="str">
        <f t="shared" ca="1" si="5"/>
        <v>NCC202312140005</v>
      </c>
      <c r="J64" s="4">
        <f t="shared" ca="1" si="6"/>
        <v>35</v>
      </c>
      <c r="K64" s="4" t="s">
        <v>197</v>
      </c>
      <c r="L64" s="4">
        <f t="shared" ca="1" si="7"/>
        <v>1</v>
      </c>
      <c r="M64" s="4">
        <f t="shared" ca="1" si="8"/>
        <v>19923.400000000001</v>
      </c>
      <c r="N64" s="4">
        <f t="shared" ca="1" si="9"/>
        <v>74</v>
      </c>
      <c r="O64" s="4">
        <f t="shared" ca="1" si="10"/>
        <v>398468</v>
      </c>
      <c r="P64" s="4">
        <f t="shared" ca="1" si="11"/>
        <v>637548.80000000005</v>
      </c>
      <c r="Q64" s="4">
        <v>0</v>
      </c>
    </row>
    <row r="65" spans="1:17" x14ac:dyDescent="0.25">
      <c r="A65" s="4" t="str">
        <f t="shared" ca="1" si="0"/>
        <v>S202312140064</v>
      </c>
      <c r="B65" s="4" t="s">
        <v>78</v>
      </c>
      <c r="C65" s="4" t="str">
        <f t="shared" ca="1" si="1"/>
        <v>TG202312140001</v>
      </c>
      <c r="D65" s="4" t="str">
        <f t="shared" ca="1" si="12"/>
        <v>TL202312140018</v>
      </c>
      <c r="E65" s="5">
        <f t="shared" ca="1" si="2"/>
        <v>39257</v>
      </c>
      <c r="F65" s="4" t="str">
        <f t="shared" ca="1" si="3"/>
        <v>978-968-897-193-7</v>
      </c>
      <c r="G65" s="4">
        <f t="shared" ca="1" si="4"/>
        <v>720</v>
      </c>
      <c r="H65" s="4" t="str">
        <f t="shared" ca="1" si="13"/>
        <v>LSP202312140001</v>
      </c>
      <c r="I65" s="4" t="str">
        <f t="shared" ca="1" si="5"/>
        <v>NCC202312140009</v>
      </c>
      <c r="J65" s="4">
        <f t="shared" ca="1" si="6"/>
        <v>24</v>
      </c>
      <c r="K65" s="4" t="s">
        <v>198</v>
      </c>
      <c r="L65" s="4">
        <f t="shared" ca="1" si="7"/>
        <v>1</v>
      </c>
      <c r="M65" s="4">
        <f t="shared" ca="1" si="8"/>
        <v>4867.3500000000004</v>
      </c>
      <c r="N65" s="4">
        <f t="shared" ca="1" si="9"/>
        <v>32</v>
      </c>
      <c r="O65" s="4">
        <f t="shared" ca="1" si="10"/>
        <v>97347</v>
      </c>
      <c r="P65" s="4">
        <f t="shared" ca="1" si="11"/>
        <v>155755.20000000001</v>
      </c>
      <c r="Q65" s="4">
        <v>0</v>
      </c>
    </row>
    <row r="66" spans="1:17" x14ac:dyDescent="0.25">
      <c r="A66" s="4" t="str">
        <f t="shared" ref="A66:A128" ca="1" si="14">"S" &amp; TEXT(TODAY(), "yyyyMMdd") &amp; TEXT(ROW(A65), "0000")</f>
        <v>S202312140065</v>
      </c>
      <c r="B66" s="4" t="s">
        <v>79</v>
      </c>
      <c r="C66" s="4" t="str">
        <f t="shared" ca="1" si="1"/>
        <v>TG202312140019</v>
      </c>
      <c r="D66" s="4" t="str">
        <f t="shared" ca="1" si="12"/>
        <v>TL202312140008</v>
      </c>
      <c r="E66" s="5">
        <f t="shared" ref="E66:E128" ca="1" si="15">RANDBETWEEN(DATE(2000, 1,1), TODAY())</f>
        <v>39821</v>
      </c>
      <c r="F66" s="4" t="str">
        <f t="shared" ca="1" si="3"/>
        <v>978-610-344-478-3</v>
      </c>
      <c r="G66" s="4">
        <f t="shared" ref="G66:G128" ca="1" si="16">INT(RAND() * (1000 - 100 + 1) + 100)</f>
        <v>921</v>
      </c>
      <c r="H66" s="4" t="str">
        <f t="shared" ca="1" si="13"/>
        <v>LSP202312140001</v>
      </c>
      <c r="I66" s="4" t="str">
        <f t="shared" ca="1" si="5"/>
        <v>NCC202312140023</v>
      </c>
      <c r="J66" s="4">
        <f t="shared" ref="J66:J128" ca="1" si="17">RANDBETWEEN(20, 35)</f>
        <v>25</v>
      </c>
      <c r="K66" s="4" t="s">
        <v>199</v>
      </c>
      <c r="L66" s="4">
        <f t="shared" ref="L66:L128" ca="1" si="18">IF(RAND() &lt;= 0.89, 1, 0)</f>
        <v>1</v>
      </c>
      <c r="M66" s="4">
        <f t="shared" ref="M66:M128" ca="1" si="19">O66*0.05</f>
        <v>12821.800000000001</v>
      </c>
      <c r="N66" s="4">
        <f t="shared" ref="N66:N128" ca="1" si="20">RANDBETWEEN(10,100)</f>
        <v>90</v>
      </c>
      <c r="O66" s="4">
        <f t="shared" ref="O66:O128" ca="1" si="21">RANDBETWEEN(30000, 450000)</f>
        <v>256436</v>
      </c>
      <c r="P66" s="4">
        <f t="shared" ref="P66:P128" ca="1" si="22">O66+(O66*0.55) +M66</f>
        <v>410297.60000000003</v>
      </c>
      <c r="Q66" s="4">
        <v>0</v>
      </c>
    </row>
    <row r="67" spans="1:17" x14ac:dyDescent="0.25">
      <c r="A67" s="4" t="str">
        <f t="shared" ca="1" si="14"/>
        <v>S202312140066</v>
      </c>
      <c r="B67" s="4" t="s">
        <v>80</v>
      </c>
      <c r="C67" s="4" t="str">
        <f t="shared" ref="C67:C130" ca="1" si="23">"TG" &amp; TEXT(TODAY(), "yyyyMMdd") &amp; TEXT(RANDBETWEEN(1, 29), "0000")</f>
        <v>TG202312140026</v>
      </c>
      <c r="D67" s="4" t="str">
        <f t="shared" ref="D67:D130" ca="1" si="24">"TL" &amp; TEXT(TODAY(), "yyyyMMdd") &amp; TEXT(RANDBETWEEN(1, 24), "0000")</f>
        <v>TL202312140016</v>
      </c>
      <c r="E67" s="5">
        <f t="shared" ca="1" si="15"/>
        <v>40421</v>
      </c>
      <c r="F67" s="4" t="str">
        <f t="shared" ref="F67:F130" ca="1" si="25">"978-" &amp; IF(RANDBETWEEN(0,1)=0,TEXT(RANDBETWEEN(600,631),"000"), TEXT(RANDBETWEEN(950,989),"000")) &amp; "-" &amp; TEXT(RANDBETWEEN(100,999),"000") &amp; "-" &amp; TEXT(RANDBETWEEN(100,999),"000") &amp; "-" &amp; RANDBETWEEN(1,9)</f>
        <v>978-977-507-104-6</v>
      </c>
      <c r="G67" s="4">
        <f t="shared" ca="1" si="16"/>
        <v>520</v>
      </c>
      <c r="H67" s="4" t="str">
        <f t="shared" ca="1" si="13"/>
        <v>LSP202312140001</v>
      </c>
      <c r="I67" s="4" t="str">
        <f t="shared" ref="I67:I130" ca="1" si="26">"NCC" &amp; TEXT(TODAY(), "yyyyMMdd") &amp; TEXT(RANDBETWEEN(1, 23), "0000")</f>
        <v>NCC202312140006</v>
      </c>
      <c r="J67" s="4">
        <f t="shared" ca="1" si="17"/>
        <v>31</v>
      </c>
      <c r="K67" s="4" t="s">
        <v>200</v>
      </c>
      <c r="L67" s="4">
        <f t="shared" ca="1" si="18"/>
        <v>1</v>
      </c>
      <c r="M67" s="4">
        <f t="shared" ca="1" si="19"/>
        <v>17808.45</v>
      </c>
      <c r="N67" s="4">
        <f t="shared" ca="1" si="20"/>
        <v>93</v>
      </c>
      <c r="O67" s="4">
        <f t="shared" ca="1" si="21"/>
        <v>356169</v>
      </c>
      <c r="P67" s="4">
        <f t="shared" ca="1" si="22"/>
        <v>569870.39999999991</v>
      </c>
      <c r="Q67" s="4">
        <v>0</v>
      </c>
    </row>
    <row r="68" spans="1:17" x14ac:dyDescent="0.25">
      <c r="A68" s="4" t="str">
        <f t="shared" ca="1" si="14"/>
        <v>S202312140067</v>
      </c>
      <c r="B68" s="4" t="s">
        <v>81</v>
      </c>
      <c r="C68" s="4" t="str">
        <f t="shared" ca="1" si="23"/>
        <v>TG202312140018</v>
      </c>
      <c r="D68" s="4" t="str">
        <f t="shared" ca="1" si="24"/>
        <v>TL202312140022</v>
      </c>
      <c r="E68" s="5">
        <f t="shared" ca="1" si="15"/>
        <v>38082</v>
      </c>
      <c r="F68" s="4" t="str">
        <f t="shared" ca="1" si="25"/>
        <v>978-623-640-574-4</v>
      </c>
      <c r="G68" s="4">
        <f t="shared" ca="1" si="16"/>
        <v>803</v>
      </c>
      <c r="H68" s="4" t="str">
        <f t="shared" ref="H68:H129" ca="1" si="27">"LSP" &amp; TEXT(TODAY(), "YYYYMMDD") &amp; TEXT(1,"0000")</f>
        <v>LSP202312140001</v>
      </c>
      <c r="I68" s="4" t="str">
        <f t="shared" ca="1" si="26"/>
        <v>NCC202312140018</v>
      </c>
      <c r="J68" s="4">
        <f t="shared" ca="1" si="17"/>
        <v>33</v>
      </c>
      <c r="K68" s="4" t="s">
        <v>201</v>
      </c>
      <c r="L68" s="4">
        <f t="shared" ca="1" si="18"/>
        <v>1</v>
      </c>
      <c r="M68" s="4">
        <f t="shared" ca="1" si="19"/>
        <v>16899.150000000001</v>
      </c>
      <c r="N68" s="4">
        <f t="shared" ca="1" si="20"/>
        <v>58</v>
      </c>
      <c r="O68" s="4">
        <f t="shared" ca="1" si="21"/>
        <v>337983</v>
      </c>
      <c r="P68" s="4">
        <f t="shared" ca="1" si="22"/>
        <v>540772.80000000005</v>
      </c>
      <c r="Q68" s="4">
        <v>0</v>
      </c>
    </row>
    <row r="69" spans="1:17" x14ac:dyDescent="0.25">
      <c r="A69" s="4" t="str">
        <f t="shared" ca="1" si="14"/>
        <v>S202312140068</v>
      </c>
      <c r="B69" s="4" t="s">
        <v>82</v>
      </c>
      <c r="C69" s="4" t="str">
        <f t="shared" ca="1" si="23"/>
        <v>TG202312140013</v>
      </c>
      <c r="D69" s="4" t="str">
        <f t="shared" ca="1" si="24"/>
        <v>TL202312140009</v>
      </c>
      <c r="E69" s="5">
        <f t="shared" ca="1" si="15"/>
        <v>40541</v>
      </c>
      <c r="F69" s="4" t="str">
        <f t="shared" ca="1" si="25"/>
        <v>978-624-158-635-4</v>
      </c>
      <c r="G69" s="4">
        <f t="shared" ca="1" si="16"/>
        <v>148</v>
      </c>
      <c r="H69" s="4" t="str">
        <f t="shared" ca="1" si="27"/>
        <v>LSP202312140001</v>
      </c>
      <c r="I69" s="4" t="str">
        <f t="shared" ca="1" si="26"/>
        <v>NCC202312140001</v>
      </c>
      <c r="J69" s="4">
        <f t="shared" ca="1" si="17"/>
        <v>27</v>
      </c>
      <c r="K69" s="4" t="s">
        <v>199</v>
      </c>
      <c r="L69" s="4">
        <f t="shared" ca="1" si="18"/>
        <v>1</v>
      </c>
      <c r="M69" s="4">
        <f t="shared" ca="1" si="19"/>
        <v>15098.900000000001</v>
      </c>
      <c r="N69" s="4">
        <f t="shared" ca="1" si="20"/>
        <v>25</v>
      </c>
      <c r="O69" s="4">
        <f t="shared" ca="1" si="21"/>
        <v>301978</v>
      </c>
      <c r="P69" s="4">
        <f t="shared" ca="1" si="22"/>
        <v>483164.80000000005</v>
      </c>
      <c r="Q69" s="4">
        <v>0</v>
      </c>
    </row>
    <row r="70" spans="1:17" x14ac:dyDescent="0.25">
      <c r="A70" s="4" t="str">
        <f t="shared" ca="1" si="14"/>
        <v>S202312140069</v>
      </c>
      <c r="B70" s="4" t="s">
        <v>83</v>
      </c>
      <c r="C70" s="4" t="str">
        <f t="shared" ca="1" si="23"/>
        <v>TG202312140018</v>
      </c>
      <c r="D70" s="4" t="str">
        <f t="shared" ca="1" si="24"/>
        <v>TL202312140017</v>
      </c>
      <c r="E70" s="5">
        <f t="shared" ca="1" si="15"/>
        <v>42513</v>
      </c>
      <c r="F70" s="4" t="str">
        <f t="shared" ca="1" si="25"/>
        <v>978-987-745-781-4</v>
      </c>
      <c r="G70" s="4">
        <f t="shared" ca="1" si="16"/>
        <v>228</v>
      </c>
      <c r="H70" s="4" t="str">
        <f t="shared" ca="1" si="27"/>
        <v>LSP202312140001</v>
      </c>
      <c r="I70" s="4" t="str">
        <f t="shared" ca="1" si="26"/>
        <v>NCC202312140001</v>
      </c>
      <c r="J70" s="4">
        <f t="shared" ca="1" si="17"/>
        <v>33</v>
      </c>
      <c r="K70" s="4" t="s">
        <v>202</v>
      </c>
      <c r="L70" s="4">
        <f t="shared" ca="1" si="18"/>
        <v>1</v>
      </c>
      <c r="M70" s="4">
        <f t="shared" ca="1" si="19"/>
        <v>10942.050000000001</v>
      </c>
      <c r="N70" s="4">
        <f t="shared" ca="1" si="20"/>
        <v>15</v>
      </c>
      <c r="O70" s="4">
        <f t="shared" ca="1" si="21"/>
        <v>218841</v>
      </c>
      <c r="P70" s="4">
        <f t="shared" ca="1" si="22"/>
        <v>350145.6</v>
      </c>
      <c r="Q70" s="4">
        <v>0</v>
      </c>
    </row>
    <row r="71" spans="1:17" x14ac:dyDescent="0.25">
      <c r="A71" s="4" t="str">
        <f t="shared" ca="1" si="14"/>
        <v>S202312140070</v>
      </c>
      <c r="B71" s="4" t="s">
        <v>84</v>
      </c>
      <c r="C71" s="4" t="str">
        <f t="shared" ca="1" si="23"/>
        <v>TG202312140024</v>
      </c>
      <c r="D71" s="4" t="str">
        <f t="shared" ca="1" si="24"/>
        <v>TL202312140012</v>
      </c>
      <c r="E71" s="5">
        <f t="shared" ca="1" si="15"/>
        <v>45235</v>
      </c>
      <c r="F71" s="4" t="str">
        <f t="shared" ca="1" si="25"/>
        <v>978-978-675-349-4</v>
      </c>
      <c r="G71" s="4">
        <f t="shared" ca="1" si="16"/>
        <v>690</v>
      </c>
      <c r="H71" s="4" t="str">
        <f t="shared" ca="1" si="27"/>
        <v>LSP202312140001</v>
      </c>
      <c r="I71" s="4" t="str">
        <f t="shared" ca="1" si="26"/>
        <v>NCC202312140015</v>
      </c>
      <c r="J71" s="4">
        <f t="shared" ca="1" si="17"/>
        <v>21</v>
      </c>
      <c r="K71" s="4" t="s">
        <v>201</v>
      </c>
      <c r="L71" s="4">
        <f t="shared" ca="1" si="18"/>
        <v>1</v>
      </c>
      <c r="M71" s="4">
        <f t="shared" ca="1" si="19"/>
        <v>10637.550000000001</v>
      </c>
      <c r="N71" s="4">
        <f t="shared" ca="1" si="20"/>
        <v>65</v>
      </c>
      <c r="O71" s="4">
        <f t="shared" ca="1" si="21"/>
        <v>212751</v>
      </c>
      <c r="P71" s="4">
        <f t="shared" ca="1" si="22"/>
        <v>340401.6</v>
      </c>
      <c r="Q71" s="4">
        <v>0</v>
      </c>
    </row>
    <row r="72" spans="1:17" x14ac:dyDescent="0.25">
      <c r="A72" s="4" t="str">
        <f t="shared" ca="1" si="14"/>
        <v>S202312140071</v>
      </c>
      <c r="B72" s="4" t="s">
        <v>85</v>
      </c>
      <c r="C72" s="4" t="str">
        <f t="shared" ca="1" si="23"/>
        <v>TG202312140022</v>
      </c>
      <c r="D72" s="4" t="str">
        <f t="shared" ca="1" si="24"/>
        <v>TL202312140024</v>
      </c>
      <c r="E72" s="5">
        <f t="shared" ca="1" si="15"/>
        <v>37092</v>
      </c>
      <c r="F72" s="4" t="str">
        <f t="shared" ca="1" si="25"/>
        <v>978-626-662-313-5</v>
      </c>
      <c r="G72" s="4">
        <f t="shared" ca="1" si="16"/>
        <v>927</v>
      </c>
      <c r="H72" s="4" t="str">
        <f t="shared" ca="1" si="27"/>
        <v>LSP202312140001</v>
      </c>
      <c r="I72" s="4" t="str">
        <f t="shared" ca="1" si="26"/>
        <v>NCC202312140003</v>
      </c>
      <c r="J72" s="4">
        <f t="shared" ca="1" si="17"/>
        <v>22</v>
      </c>
      <c r="K72" s="4" t="s">
        <v>203</v>
      </c>
      <c r="L72" s="4">
        <f t="shared" ca="1" si="18"/>
        <v>1</v>
      </c>
      <c r="M72" s="4">
        <f t="shared" ca="1" si="19"/>
        <v>7387.1500000000005</v>
      </c>
      <c r="N72" s="4">
        <f t="shared" ca="1" si="20"/>
        <v>45</v>
      </c>
      <c r="O72" s="4">
        <f t="shared" ca="1" si="21"/>
        <v>147743</v>
      </c>
      <c r="P72" s="4">
        <f t="shared" ca="1" si="22"/>
        <v>236388.80000000002</v>
      </c>
      <c r="Q72" s="4">
        <v>0</v>
      </c>
    </row>
    <row r="73" spans="1:17" x14ac:dyDescent="0.25">
      <c r="A73" s="4" t="str">
        <f t="shared" ca="1" si="14"/>
        <v>S202312140072</v>
      </c>
      <c r="B73" s="4" t="s">
        <v>86</v>
      </c>
      <c r="C73" s="4" t="str">
        <f t="shared" ca="1" si="23"/>
        <v>TG202312140011</v>
      </c>
      <c r="D73" s="4" t="str">
        <f t="shared" ca="1" si="24"/>
        <v>TL202312140007</v>
      </c>
      <c r="E73" s="5">
        <f t="shared" ca="1" si="15"/>
        <v>42135</v>
      </c>
      <c r="F73" s="4" t="str">
        <f t="shared" ca="1" si="25"/>
        <v>978-626-905-347-7</v>
      </c>
      <c r="G73" s="4">
        <f t="shared" ca="1" si="16"/>
        <v>566</v>
      </c>
      <c r="H73" s="4" t="str">
        <f t="shared" ca="1" si="27"/>
        <v>LSP202312140001</v>
      </c>
      <c r="I73" s="4" t="str">
        <f t="shared" ca="1" si="26"/>
        <v>NCC202312140001</v>
      </c>
      <c r="J73" s="4">
        <f t="shared" ca="1" si="17"/>
        <v>35</v>
      </c>
      <c r="K73" s="4" t="s">
        <v>199</v>
      </c>
      <c r="L73" s="4">
        <f t="shared" ca="1" si="18"/>
        <v>1</v>
      </c>
      <c r="M73" s="4">
        <f t="shared" ca="1" si="19"/>
        <v>2094.75</v>
      </c>
      <c r="N73" s="4">
        <f t="shared" ca="1" si="20"/>
        <v>43</v>
      </c>
      <c r="O73" s="4">
        <f t="shared" ca="1" si="21"/>
        <v>41895</v>
      </c>
      <c r="P73" s="4">
        <f t="shared" ca="1" si="22"/>
        <v>67032</v>
      </c>
      <c r="Q73" s="4">
        <v>0</v>
      </c>
    </row>
    <row r="74" spans="1:17" x14ac:dyDescent="0.25">
      <c r="A74" s="4" t="str">
        <f t="shared" ca="1" si="14"/>
        <v>S202312140073</v>
      </c>
      <c r="B74" s="4" t="s">
        <v>87</v>
      </c>
      <c r="C74" s="4" t="str">
        <f t="shared" ca="1" si="23"/>
        <v>TG202312140014</v>
      </c>
      <c r="D74" s="4" t="str">
        <f t="shared" ca="1" si="24"/>
        <v>TL202312140012</v>
      </c>
      <c r="E74" s="5">
        <f t="shared" ca="1" si="15"/>
        <v>37198</v>
      </c>
      <c r="F74" s="4" t="str">
        <f t="shared" ca="1" si="25"/>
        <v>978-979-712-342-6</v>
      </c>
      <c r="G74" s="4">
        <f t="shared" ca="1" si="16"/>
        <v>703</v>
      </c>
      <c r="H74" s="4" t="str">
        <f t="shared" ca="1" si="27"/>
        <v>LSP202312140001</v>
      </c>
      <c r="I74" s="4" t="str">
        <f t="shared" ca="1" si="26"/>
        <v>NCC202312140018</v>
      </c>
      <c r="J74" s="4">
        <f t="shared" ca="1" si="17"/>
        <v>25</v>
      </c>
      <c r="K74" s="4" t="s">
        <v>197</v>
      </c>
      <c r="L74" s="4">
        <f t="shared" ca="1" si="18"/>
        <v>1</v>
      </c>
      <c r="M74" s="4">
        <f t="shared" ca="1" si="19"/>
        <v>9959.6</v>
      </c>
      <c r="N74" s="4">
        <f t="shared" ca="1" si="20"/>
        <v>45</v>
      </c>
      <c r="O74" s="4">
        <f t="shared" ca="1" si="21"/>
        <v>199192</v>
      </c>
      <c r="P74" s="4">
        <f t="shared" ca="1" si="22"/>
        <v>318707.19999999995</v>
      </c>
      <c r="Q74" s="4">
        <v>0</v>
      </c>
    </row>
    <row r="75" spans="1:17" x14ac:dyDescent="0.25">
      <c r="A75" s="4" t="str">
        <f t="shared" ca="1" si="14"/>
        <v>S202312140074</v>
      </c>
      <c r="B75" s="4" t="s">
        <v>88</v>
      </c>
      <c r="C75" s="4" t="str">
        <f t="shared" ca="1" si="23"/>
        <v>TG202312140020</v>
      </c>
      <c r="D75" s="4" t="str">
        <f t="shared" ca="1" si="24"/>
        <v>TL202312140017</v>
      </c>
      <c r="E75" s="5">
        <f t="shared" ca="1" si="15"/>
        <v>38457</v>
      </c>
      <c r="F75" s="4" t="str">
        <f t="shared" ca="1" si="25"/>
        <v>978-605-643-359-2</v>
      </c>
      <c r="G75" s="4">
        <f t="shared" ca="1" si="16"/>
        <v>811</v>
      </c>
      <c r="H75" s="4" t="str">
        <f t="shared" ca="1" si="27"/>
        <v>LSP202312140001</v>
      </c>
      <c r="I75" s="4" t="str">
        <f t="shared" ca="1" si="26"/>
        <v>NCC202312140012</v>
      </c>
      <c r="J75" s="4">
        <f t="shared" ca="1" si="17"/>
        <v>31</v>
      </c>
      <c r="K75" s="4" t="s">
        <v>204</v>
      </c>
      <c r="L75" s="4">
        <f t="shared" ca="1" si="18"/>
        <v>1</v>
      </c>
      <c r="M75" s="4">
        <f t="shared" ca="1" si="19"/>
        <v>8418.9500000000007</v>
      </c>
      <c r="N75" s="4">
        <f t="shared" ca="1" si="20"/>
        <v>39</v>
      </c>
      <c r="O75" s="4">
        <f t="shared" ca="1" si="21"/>
        <v>168379</v>
      </c>
      <c r="P75" s="4">
        <f t="shared" ca="1" si="22"/>
        <v>269406.40000000002</v>
      </c>
      <c r="Q75" s="4">
        <v>0</v>
      </c>
    </row>
    <row r="76" spans="1:17" x14ac:dyDescent="0.25">
      <c r="A76" s="4" t="str">
        <f t="shared" ca="1" si="14"/>
        <v>S202312140075</v>
      </c>
      <c r="B76" s="4" t="s">
        <v>89</v>
      </c>
      <c r="C76" s="4" t="str">
        <f t="shared" ca="1" si="23"/>
        <v>TG202312140004</v>
      </c>
      <c r="D76" s="4" t="str">
        <f t="shared" ca="1" si="24"/>
        <v>TL202312140021</v>
      </c>
      <c r="E76" s="5">
        <f t="shared" ca="1" si="15"/>
        <v>42751</v>
      </c>
      <c r="F76" s="4" t="str">
        <f t="shared" ca="1" si="25"/>
        <v>978-963-416-249-5</v>
      </c>
      <c r="G76" s="4">
        <f t="shared" ca="1" si="16"/>
        <v>845</v>
      </c>
      <c r="H76" s="4" t="str">
        <f t="shared" ca="1" si="27"/>
        <v>LSP202312140001</v>
      </c>
      <c r="I76" s="4" t="str">
        <f t="shared" ca="1" si="26"/>
        <v>NCC202312140009</v>
      </c>
      <c r="J76" s="4">
        <f t="shared" ca="1" si="17"/>
        <v>28</v>
      </c>
      <c r="K76" s="4" t="s">
        <v>196</v>
      </c>
      <c r="L76" s="4">
        <f t="shared" ca="1" si="18"/>
        <v>0</v>
      </c>
      <c r="M76" s="4">
        <f t="shared" ca="1" si="19"/>
        <v>15416.650000000001</v>
      </c>
      <c r="N76" s="4">
        <f t="shared" ca="1" si="20"/>
        <v>77</v>
      </c>
      <c r="O76" s="4">
        <f t="shared" ca="1" si="21"/>
        <v>308333</v>
      </c>
      <c r="P76" s="4">
        <f t="shared" ca="1" si="22"/>
        <v>493332.80000000005</v>
      </c>
      <c r="Q76" s="4">
        <v>0</v>
      </c>
    </row>
    <row r="77" spans="1:17" x14ac:dyDescent="0.25">
      <c r="A77" s="4" t="str">
        <f t="shared" ca="1" si="14"/>
        <v>S202312140076</v>
      </c>
      <c r="B77" s="4" t="s">
        <v>90</v>
      </c>
      <c r="C77" s="4" t="str">
        <f t="shared" ca="1" si="23"/>
        <v>TG202312140011</v>
      </c>
      <c r="D77" s="4" t="str">
        <f t="shared" ca="1" si="24"/>
        <v>TL202312140020</v>
      </c>
      <c r="E77" s="5">
        <f t="shared" ca="1" si="15"/>
        <v>43648</v>
      </c>
      <c r="F77" s="4" t="str">
        <f t="shared" ca="1" si="25"/>
        <v>978-986-203-483-2</v>
      </c>
      <c r="G77" s="4">
        <f t="shared" ca="1" si="16"/>
        <v>118</v>
      </c>
      <c r="H77" s="4" t="str">
        <f t="shared" ca="1" si="27"/>
        <v>LSP202312140001</v>
      </c>
      <c r="I77" s="4" t="str">
        <f t="shared" ca="1" si="26"/>
        <v>NCC202312140006</v>
      </c>
      <c r="J77" s="4">
        <f t="shared" ca="1" si="17"/>
        <v>24</v>
      </c>
      <c r="K77" s="4" t="s">
        <v>196</v>
      </c>
      <c r="L77" s="4">
        <f t="shared" ca="1" si="18"/>
        <v>1</v>
      </c>
      <c r="M77" s="4">
        <f t="shared" ca="1" si="19"/>
        <v>3251.75</v>
      </c>
      <c r="N77" s="4">
        <f t="shared" ca="1" si="20"/>
        <v>75</v>
      </c>
      <c r="O77" s="4">
        <f t="shared" ca="1" si="21"/>
        <v>65035</v>
      </c>
      <c r="P77" s="4">
        <f t="shared" ca="1" si="22"/>
        <v>104056</v>
      </c>
      <c r="Q77" s="4">
        <v>0</v>
      </c>
    </row>
    <row r="78" spans="1:17" x14ac:dyDescent="0.25">
      <c r="A78" s="4" t="str">
        <f t="shared" ca="1" si="14"/>
        <v>S202312140077</v>
      </c>
      <c r="B78" s="4" t="s">
        <v>91</v>
      </c>
      <c r="C78" s="4" t="str">
        <f t="shared" ca="1" si="23"/>
        <v>TG202312140015</v>
      </c>
      <c r="D78" s="4" t="str">
        <f t="shared" ca="1" si="24"/>
        <v>TL202312140021</v>
      </c>
      <c r="E78" s="5">
        <f t="shared" ca="1" si="15"/>
        <v>38654</v>
      </c>
      <c r="F78" s="4" t="str">
        <f t="shared" ca="1" si="25"/>
        <v>978-987-426-222-3</v>
      </c>
      <c r="G78" s="4">
        <f t="shared" ca="1" si="16"/>
        <v>874</v>
      </c>
      <c r="H78" s="4" t="str">
        <f t="shared" ca="1" si="27"/>
        <v>LSP202312140001</v>
      </c>
      <c r="I78" s="4" t="str">
        <f t="shared" ca="1" si="26"/>
        <v>NCC202312140002</v>
      </c>
      <c r="J78" s="4">
        <f t="shared" ca="1" si="17"/>
        <v>32</v>
      </c>
      <c r="K78" s="4" t="s">
        <v>199</v>
      </c>
      <c r="L78" s="4">
        <f t="shared" ca="1" si="18"/>
        <v>1</v>
      </c>
      <c r="M78" s="4">
        <f t="shared" ca="1" si="19"/>
        <v>20942.45</v>
      </c>
      <c r="N78" s="4">
        <f t="shared" ca="1" si="20"/>
        <v>90</v>
      </c>
      <c r="O78" s="4">
        <f t="shared" ca="1" si="21"/>
        <v>418849</v>
      </c>
      <c r="P78" s="4">
        <f t="shared" ca="1" si="22"/>
        <v>670158.39999999991</v>
      </c>
      <c r="Q78" s="4">
        <v>0</v>
      </c>
    </row>
    <row r="79" spans="1:17" x14ac:dyDescent="0.25">
      <c r="A79" s="4" t="str">
        <f t="shared" ca="1" si="14"/>
        <v>S202312140078</v>
      </c>
      <c r="B79" s="4" t="s">
        <v>92</v>
      </c>
      <c r="C79" s="4" t="str">
        <f t="shared" ca="1" si="23"/>
        <v>TG202312140020</v>
      </c>
      <c r="D79" s="4" t="str">
        <f t="shared" ca="1" si="24"/>
        <v>TL202312140003</v>
      </c>
      <c r="E79" s="5">
        <f t="shared" ca="1" si="15"/>
        <v>40799</v>
      </c>
      <c r="F79" s="4" t="str">
        <f t="shared" ca="1" si="25"/>
        <v>978-978-172-446-6</v>
      </c>
      <c r="G79" s="4">
        <f t="shared" ca="1" si="16"/>
        <v>806</v>
      </c>
      <c r="H79" s="4" t="str">
        <f t="shared" ca="1" si="27"/>
        <v>LSP202312140001</v>
      </c>
      <c r="I79" s="4" t="str">
        <f t="shared" ca="1" si="26"/>
        <v>NCC202312140023</v>
      </c>
      <c r="J79" s="4">
        <f t="shared" ca="1" si="17"/>
        <v>22</v>
      </c>
      <c r="K79" s="4" t="s">
        <v>203</v>
      </c>
      <c r="L79" s="4">
        <f t="shared" ca="1" si="18"/>
        <v>1</v>
      </c>
      <c r="M79" s="4">
        <f t="shared" ca="1" si="19"/>
        <v>18417.3</v>
      </c>
      <c r="N79" s="4">
        <f t="shared" ca="1" si="20"/>
        <v>57</v>
      </c>
      <c r="O79" s="4">
        <f t="shared" ca="1" si="21"/>
        <v>368346</v>
      </c>
      <c r="P79" s="4">
        <f t="shared" ca="1" si="22"/>
        <v>589353.60000000009</v>
      </c>
      <c r="Q79" s="4">
        <v>0</v>
      </c>
    </row>
    <row r="80" spans="1:17" x14ac:dyDescent="0.25">
      <c r="A80" s="4" t="str">
        <f t="shared" ca="1" si="14"/>
        <v>S202312140079</v>
      </c>
      <c r="B80" s="4" t="s">
        <v>93</v>
      </c>
      <c r="C80" s="4" t="str">
        <f t="shared" ca="1" si="23"/>
        <v>TG202312140006</v>
      </c>
      <c r="D80" s="4" t="str">
        <f t="shared" ca="1" si="24"/>
        <v>TL202312140002</v>
      </c>
      <c r="E80" s="5">
        <f t="shared" ca="1" si="15"/>
        <v>41253</v>
      </c>
      <c r="F80" s="4" t="str">
        <f t="shared" ca="1" si="25"/>
        <v>978-989-442-703-6</v>
      </c>
      <c r="G80" s="4">
        <f t="shared" ca="1" si="16"/>
        <v>767</v>
      </c>
      <c r="H80" s="4" t="str">
        <f t="shared" ca="1" si="27"/>
        <v>LSP202312140001</v>
      </c>
      <c r="I80" s="4" t="str">
        <f t="shared" ca="1" si="26"/>
        <v>NCC202312140002</v>
      </c>
      <c r="J80" s="4">
        <f t="shared" ca="1" si="17"/>
        <v>33</v>
      </c>
      <c r="K80" s="4" t="s">
        <v>200</v>
      </c>
      <c r="L80" s="4">
        <f t="shared" ca="1" si="18"/>
        <v>1</v>
      </c>
      <c r="M80" s="4">
        <f t="shared" ca="1" si="19"/>
        <v>19626.100000000002</v>
      </c>
      <c r="N80" s="4">
        <f t="shared" ca="1" si="20"/>
        <v>84</v>
      </c>
      <c r="O80" s="4">
        <f t="shared" ca="1" si="21"/>
        <v>392522</v>
      </c>
      <c r="P80" s="4">
        <f t="shared" ca="1" si="22"/>
        <v>628035.19999999995</v>
      </c>
      <c r="Q80" s="4">
        <v>0</v>
      </c>
    </row>
    <row r="81" spans="1:17" x14ac:dyDescent="0.25">
      <c r="A81" s="4" t="str">
        <f t="shared" ca="1" si="14"/>
        <v>S202312140080</v>
      </c>
      <c r="B81" s="4" t="s">
        <v>94</v>
      </c>
      <c r="C81" s="4" t="str">
        <f t="shared" ca="1" si="23"/>
        <v>TG202312140013</v>
      </c>
      <c r="D81" s="4" t="str">
        <f t="shared" ca="1" si="24"/>
        <v>TL202312140016</v>
      </c>
      <c r="E81" s="5">
        <f t="shared" ca="1" si="15"/>
        <v>42329</v>
      </c>
      <c r="F81" s="4" t="str">
        <f t="shared" ca="1" si="25"/>
        <v>978-959-415-946-8</v>
      </c>
      <c r="G81" s="4">
        <f t="shared" ca="1" si="16"/>
        <v>526</v>
      </c>
      <c r="H81" s="4" t="str">
        <f t="shared" ca="1" si="27"/>
        <v>LSP202312140001</v>
      </c>
      <c r="I81" s="4" t="str">
        <f t="shared" ca="1" si="26"/>
        <v>NCC202312140009</v>
      </c>
      <c r="J81" s="4">
        <f t="shared" ca="1" si="17"/>
        <v>26</v>
      </c>
      <c r="K81" s="4" t="s">
        <v>201</v>
      </c>
      <c r="L81" s="4">
        <f t="shared" ca="1" si="18"/>
        <v>1</v>
      </c>
      <c r="M81" s="4">
        <f t="shared" ca="1" si="19"/>
        <v>15914.75</v>
      </c>
      <c r="N81" s="4">
        <f t="shared" ca="1" si="20"/>
        <v>22</v>
      </c>
      <c r="O81" s="4">
        <f t="shared" ca="1" si="21"/>
        <v>318295</v>
      </c>
      <c r="P81" s="4">
        <f t="shared" ca="1" si="22"/>
        <v>509272</v>
      </c>
      <c r="Q81" s="4">
        <v>0</v>
      </c>
    </row>
    <row r="82" spans="1:17" x14ac:dyDescent="0.25">
      <c r="A82" s="4" t="str">
        <f t="shared" ca="1" si="14"/>
        <v>S202312140081</v>
      </c>
      <c r="B82" s="4" t="s">
        <v>95</v>
      </c>
      <c r="C82" s="4" t="str">
        <f t="shared" ca="1" si="23"/>
        <v>TG202312140028</v>
      </c>
      <c r="D82" s="4" t="str">
        <f t="shared" ca="1" si="24"/>
        <v>TL202312140006</v>
      </c>
      <c r="E82" s="5">
        <f t="shared" ca="1" si="15"/>
        <v>45240</v>
      </c>
      <c r="F82" s="4" t="str">
        <f t="shared" ca="1" si="25"/>
        <v>978-615-393-165-6</v>
      </c>
      <c r="G82" s="4">
        <f t="shared" ca="1" si="16"/>
        <v>690</v>
      </c>
      <c r="H82" s="4" t="str">
        <f t="shared" ca="1" si="27"/>
        <v>LSP202312140001</v>
      </c>
      <c r="I82" s="4" t="str">
        <f t="shared" ca="1" si="26"/>
        <v>NCC202312140001</v>
      </c>
      <c r="J82" s="4">
        <f t="shared" ca="1" si="17"/>
        <v>32</v>
      </c>
      <c r="K82" s="4" t="s">
        <v>205</v>
      </c>
      <c r="L82" s="4">
        <f t="shared" ca="1" si="18"/>
        <v>1</v>
      </c>
      <c r="M82" s="4">
        <f t="shared" ca="1" si="19"/>
        <v>9779.0500000000011</v>
      </c>
      <c r="N82" s="4">
        <f t="shared" ca="1" si="20"/>
        <v>98</v>
      </c>
      <c r="O82" s="4">
        <f t="shared" ca="1" si="21"/>
        <v>195581</v>
      </c>
      <c r="P82" s="4">
        <f t="shared" ca="1" si="22"/>
        <v>312929.59999999998</v>
      </c>
      <c r="Q82" s="4">
        <v>0</v>
      </c>
    </row>
    <row r="83" spans="1:17" x14ac:dyDescent="0.25">
      <c r="A83" s="4" t="str">
        <f t="shared" ca="1" si="14"/>
        <v>S202312140082</v>
      </c>
      <c r="B83" s="4" t="s">
        <v>96</v>
      </c>
      <c r="C83" s="4" t="str">
        <f t="shared" ca="1" si="23"/>
        <v>TG202312140023</v>
      </c>
      <c r="D83" s="4" t="str">
        <f t="shared" ca="1" si="24"/>
        <v>TL202312140003</v>
      </c>
      <c r="E83" s="5">
        <f t="shared" ca="1" si="15"/>
        <v>44915</v>
      </c>
      <c r="F83" s="4" t="str">
        <f t="shared" ca="1" si="25"/>
        <v>978-612-372-967-7</v>
      </c>
      <c r="G83" s="4">
        <f t="shared" ca="1" si="16"/>
        <v>946</v>
      </c>
      <c r="H83" s="4" t="str">
        <f t="shared" ca="1" si="27"/>
        <v>LSP202312140001</v>
      </c>
      <c r="I83" s="4" t="str">
        <f t="shared" ca="1" si="26"/>
        <v>NCC202312140012</v>
      </c>
      <c r="J83" s="4">
        <f t="shared" ca="1" si="17"/>
        <v>25</v>
      </c>
      <c r="K83" s="4" t="s">
        <v>206</v>
      </c>
      <c r="L83" s="4">
        <f t="shared" ca="1" si="18"/>
        <v>1</v>
      </c>
      <c r="M83" s="4">
        <f t="shared" ca="1" si="19"/>
        <v>10651.1</v>
      </c>
      <c r="N83" s="4">
        <f t="shared" ca="1" si="20"/>
        <v>70</v>
      </c>
      <c r="O83" s="4">
        <f t="shared" ca="1" si="21"/>
        <v>213022</v>
      </c>
      <c r="P83" s="4">
        <f t="shared" ca="1" si="22"/>
        <v>340835.19999999995</v>
      </c>
      <c r="Q83" s="4">
        <v>0</v>
      </c>
    </row>
    <row r="84" spans="1:17" x14ac:dyDescent="0.25">
      <c r="A84" s="4" t="str">
        <f t="shared" ca="1" si="14"/>
        <v>S202312140083</v>
      </c>
      <c r="B84" s="4" t="s">
        <v>97</v>
      </c>
      <c r="C84" s="4" t="str">
        <f t="shared" ca="1" si="23"/>
        <v>TG202312140008</v>
      </c>
      <c r="D84" s="4" t="str">
        <f t="shared" ca="1" si="24"/>
        <v>TL202312140016</v>
      </c>
      <c r="E84" s="5">
        <f t="shared" ca="1" si="15"/>
        <v>37989</v>
      </c>
      <c r="F84" s="4" t="str">
        <f t="shared" ca="1" si="25"/>
        <v>978-621-305-293-6</v>
      </c>
      <c r="G84" s="4">
        <f t="shared" ca="1" si="16"/>
        <v>947</v>
      </c>
      <c r="H84" s="4" t="str">
        <f t="shared" ca="1" si="27"/>
        <v>LSP202312140001</v>
      </c>
      <c r="I84" s="4" t="str">
        <f t="shared" ca="1" si="26"/>
        <v>NCC202312140016</v>
      </c>
      <c r="J84" s="4">
        <f t="shared" ca="1" si="17"/>
        <v>27</v>
      </c>
      <c r="K84" s="4" t="s">
        <v>199</v>
      </c>
      <c r="L84" s="4">
        <f t="shared" ca="1" si="18"/>
        <v>1</v>
      </c>
      <c r="M84" s="4">
        <f t="shared" ca="1" si="19"/>
        <v>11560.5</v>
      </c>
      <c r="N84" s="4">
        <f t="shared" ca="1" si="20"/>
        <v>85</v>
      </c>
      <c r="O84" s="4">
        <f t="shared" ca="1" si="21"/>
        <v>231210</v>
      </c>
      <c r="P84" s="4">
        <f t="shared" ca="1" si="22"/>
        <v>369936</v>
      </c>
      <c r="Q84" s="4">
        <v>0</v>
      </c>
    </row>
    <row r="85" spans="1:17" x14ac:dyDescent="0.25">
      <c r="A85" s="4" t="str">
        <f t="shared" ca="1" si="14"/>
        <v>S202312140084</v>
      </c>
      <c r="B85" s="4" t="s">
        <v>98</v>
      </c>
      <c r="C85" s="4" t="str">
        <f t="shared" ca="1" si="23"/>
        <v>TG202312140023</v>
      </c>
      <c r="D85" s="4" t="str">
        <f t="shared" ca="1" si="24"/>
        <v>TL202312140001</v>
      </c>
      <c r="E85" s="5">
        <f t="shared" ca="1" si="15"/>
        <v>43452</v>
      </c>
      <c r="F85" s="4" t="str">
        <f t="shared" ca="1" si="25"/>
        <v>978-629-478-723-5</v>
      </c>
      <c r="G85" s="4">
        <f t="shared" ca="1" si="16"/>
        <v>525</v>
      </c>
      <c r="H85" s="4" t="str">
        <f t="shared" ca="1" si="27"/>
        <v>LSP202312140001</v>
      </c>
      <c r="I85" s="4" t="str">
        <f t="shared" ca="1" si="26"/>
        <v>NCC202312140008</v>
      </c>
      <c r="J85" s="4">
        <f t="shared" ca="1" si="17"/>
        <v>26</v>
      </c>
      <c r="K85" s="4" t="s">
        <v>195</v>
      </c>
      <c r="L85" s="4">
        <f t="shared" ca="1" si="18"/>
        <v>1</v>
      </c>
      <c r="M85" s="4">
        <f t="shared" ca="1" si="19"/>
        <v>4273.4000000000005</v>
      </c>
      <c r="N85" s="4">
        <f t="shared" ca="1" si="20"/>
        <v>24</v>
      </c>
      <c r="O85" s="4">
        <f t="shared" ca="1" si="21"/>
        <v>85468</v>
      </c>
      <c r="P85" s="4">
        <f t="shared" ca="1" si="22"/>
        <v>136748.79999999999</v>
      </c>
      <c r="Q85" s="4">
        <v>0</v>
      </c>
    </row>
    <row r="86" spans="1:17" x14ac:dyDescent="0.25">
      <c r="A86" s="4" t="str">
        <f t="shared" ca="1" si="14"/>
        <v>S202312140085</v>
      </c>
      <c r="B86" s="4" t="s">
        <v>99</v>
      </c>
      <c r="C86" s="4" t="str">
        <f t="shared" ca="1" si="23"/>
        <v>TG202312140026</v>
      </c>
      <c r="D86" s="4" t="str">
        <f t="shared" ca="1" si="24"/>
        <v>TL202312140020</v>
      </c>
      <c r="E86" s="5">
        <f t="shared" ca="1" si="15"/>
        <v>43700</v>
      </c>
      <c r="F86" s="4" t="str">
        <f t="shared" ca="1" si="25"/>
        <v>978-975-258-491-5</v>
      </c>
      <c r="G86" s="4">
        <f t="shared" ca="1" si="16"/>
        <v>188</v>
      </c>
      <c r="H86" s="4" t="str">
        <f t="shared" ca="1" si="27"/>
        <v>LSP202312140001</v>
      </c>
      <c r="I86" s="4" t="str">
        <f t="shared" ca="1" si="26"/>
        <v>NCC202312140011</v>
      </c>
      <c r="J86" s="4">
        <f t="shared" ca="1" si="17"/>
        <v>33</v>
      </c>
      <c r="K86" s="4" t="s">
        <v>198</v>
      </c>
      <c r="L86" s="4">
        <f t="shared" ca="1" si="18"/>
        <v>1</v>
      </c>
      <c r="M86" s="4">
        <f t="shared" ca="1" si="19"/>
        <v>12848.35</v>
      </c>
      <c r="N86" s="4">
        <f t="shared" ca="1" si="20"/>
        <v>90</v>
      </c>
      <c r="O86" s="4">
        <f t="shared" ca="1" si="21"/>
        <v>256967</v>
      </c>
      <c r="P86" s="4">
        <f t="shared" ca="1" si="22"/>
        <v>411147.19999999995</v>
      </c>
      <c r="Q86" s="4">
        <v>0</v>
      </c>
    </row>
    <row r="87" spans="1:17" x14ac:dyDescent="0.25">
      <c r="A87" s="4" t="str">
        <f t="shared" ca="1" si="14"/>
        <v>S202312140086</v>
      </c>
      <c r="B87" s="4" t="s">
        <v>100</v>
      </c>
      <c r="C87" s="4" t="str">
        <f t="shared" ca="1" si="23"/>
        <v>TG202312140011</v>
      </c>
      <c r="D87" s="4" t="str">
        <f t="shared" ca="1" si="24"/>
        <v>TL202312140024</v>
      </c>
      <c r="E87" s="5">
        <f t="shared" ca="1" si="15"/>
        <v>43362</v>
      </c>
      <c r="F87" s="4" t="str">
        <f t="shared" ca="1" si="25"/>
        <v>978-951-638-400-5</v>
      </c>
      <c r="G87" s="4">
        <f t="shared" ca="1" si="16"/>
        <v>361</v>
      </c>
      <c r="H87" s="4" t="str">
        <f t="shared" ca="1" si="27"/>
        <v>LSP202312140001</v>
      </c>
      <c r="I87" s="4" t="str">
        <f t="shared" ca="1" si="26"/>
        <v>NCC202312140019</v>
      </c>
      <c r="J87" s="4">
        <f t="shared" ca="1" si="17"/>
        <v>25</v>
      </c>
      <c r="K87" s="4" t="s">
        <v>196</v>
      </c>
      <c r="L87" s="4">
        <f t="shared" ca="1" si="18"/>
        <v>1</v>
      </c>
      <c r="M87" s="4">
        <f t="shared" ca="1" si="19"/>
        <v>6370.7000000000007</v>
      </c>
      <c r="N87" s="4">
        <f t="shared" ca="1" si="20"/>
        <v>28</v>
      </c>
      <c r="O87" s="4">
        <f t="shared" ca="1" si="21"/>
        <v>127414</v>
      </c>
      <c r="P87" s="4">
        <f t="shared" ca="1" si="22"/>
        <v>203862.40000000002</v>
      </c>
      <c r="Q87" s="4">
        <v>0</v>
      </c>
    </row>
    <row r="88" spans="1:17" x14ac:dyDescent="0.25">
      <c r="A88" s="4" t="str">
        <f t="shared" ca="1" si="14"/>
        <v>S202312140087</v>
      </c>
      <c r="B88" s="4" t="s">
        <v>101</v>
      </c>
      <c r="C88" s="4" t="str">
        <f t="shared" ca="1" si="23"/>
        <v>TG202312140020</v>
      </c>
      <c r="D88" s="4" t="str">
        <f t="shared" ca="1" si="24"/>
        <v>TL202312140004</v>
      </c>
      <c r="E88" s="5">
        <f t="shared" ca="1" si="15"/>
        <v>45028</v>
      </c>
      <c r="F88" s="4" t="str">
        <f t="shared" ca="1" si="25"/>
        <v>978-619-528-104-7</v>
      </c>
      <c r="G88" s="4">
        <f t="shared" ca="1" si="16"/>
        <v>650</v>
      </c>
      <c r="H88" s="4" t="str">
        <f t="shared" ca="1" si="27"/>
        <v>LSP202312140001</v>
      </c>
      <c r="I88" s="4" t="str">
        <f t="shared" ca="1" si="26"/>
        <v>NCC202312140020</v>
      </c>
      <c r="J88" s="4">
        <f t="shared" ca="1" si="17"/>
        <v>27</v>
      </c>
      <c r="K88" s="4" t="s">
        <v>207</v>
      </c>
      <c r="L88" s="4">
        <f t="shared" ca="1" si="18"/>
        <v>1</v>
      </c>
      <c r="M88" s="4">
        <f t="shared" ca="1" si="19"/>
        <v>21718.9</v>
      </c>
      <c r="N88" s="4">
        <f t="shared" ca="1" si="20"/>
        <v>77</v>
      </c>
      <c r="O88" s="4">
        <f t="shared" ca="1" si="21"/>
        <v>434378</v>
      </c>
      <c r="P88" s="4">
        <f t="shared" ca="1" si="22"/>
        <v>695004.8</v>
      </c>
      <c r="Q88" s="4">
        <v>0</v>
      </c>
    </row>
    <row r="89" spans="1:17" x14ac:dyDescent="0.25">
      <c r="A89" s="4" t="str">
        <f t="shared" ca="1" si="14"/>
        <v>S202312140088</v>
      </c>
      <c r="B89" s="4" t="s">
        <v>102</v>
      </c>
      <c r="C89" s="4" t="str">
        <f t="shared" ca="1" si="23"/>
        <v>TG202312140021</v>
      </c>
      <c r="D89" s="4" t="str">
        <f t="shared" ca="1" si="24"/>
        <v>TL202312140014</v>
      </c>
      <c r="E89" s="5">
        <f t="shared" ca="1" si="15"/>
        <v>36781</v>
      </c>
      <c r="F89" s="4" t="str">
        <f t="shared" ca="1" si="25"/>
        <v>978-980-583-370-4</v>
      </c>
      <c r="G89" s="4">
        <f t="shared" ca="1" si="16"/>
        <v>176</v>
      </c>
      <c r="H89" s="4" t="str">
        <f t="shared" ca="1" si="27"/>
        <v>LSP202312140001</v>
      </c>
      <c r="I89" s="4" t="str">
        <f t="shared" ca="1" si="26"/>
        <v>NCC202312140001</v>
      </c>
      <c r="J89" s="4">
        <f t="shared" ca="1" si="17"/>
        <v>24</v>
      </c>
      <c r="K89" s="4" t="s">
        <v>199</v>
      </c>
      <c r="L89" s="4">
        <f t="shared" ca="1" si="18"/>
        <v>1</v>
      </c>
      <c r="M89" s="4">
        <f t="shared" ca="1" si="19"/>
        <v>8953.4</v>
      </c>
      <c r="N89" s="4">
        <f t="shared" ca="1" si="20"/>
        <v>21</v>
      </c>
      <c r="O89" s="4">
        <f t="shared" ca="1" si="21"/>
        <v>179068</v>
      </c>
      <c r="P89" s="4">
        <f t="shared" ca="1" si="22"/>
        <v>286508.80000000005</v>
      </c>
      <c r="Q89" s="4">
        <v>0</v>
      </c>
    </row>
    <row r="90" spans="1:17" x14ac:dyDescent="0.25">
      <c r="A90" s="4" t="str">
        <f t="shared" ca="1" si="14"/>
        <v>S202312140089</v>
      </c>
      <c r="B90" s="4" t="s">
        <v>74</v>
      </c>
      <c r="C90" s="4" t="str">
        <f t="shared" ca="1" si="23"/>
        <v>TG202312140012</v>
      </c>
      <c r="D90" s="4" t="str">
        <f t="shared" ca="1" si="24"/>
        <v>TL202312140020</v>
      </c>
      <c r="E90" s="5">
        <f t="shared" ca="1" si="15"/>
        <v>43072</v>
      </c>
      <c r="F90" s="4" t="str">
        <f t="shared" ca="1" si="25"/>
        <v>978-982-130-939-3</v>
      </c>
      <c r="G90" s="4">
        <f t="shared" ca="1" si="16"/>
        <v>730</v>
      </c>
      <c r="H90" s="4" t="str">
        <f t="shared" ca="1" si="27"/>
        <v>LSP202312140001</v>
      </c>
      <c r="I90" s="4" t="str">
        <f t="shared" ca="1" si="26"/>
        <v>NCC202312140013</v>
      </c>
      <c r="J90" s="4">
        <f t="shared" ca="1" si="17"/>
        <v>35</v>
      </c>
      <c r="K90" s="4" t="s">
        <v>208</v>
      </c>
      <c r="L90" s="4">
        <f t="shared" ca="1" si="18"/>
        <v>0</v>
      </c>
      <c r="M90" s="4">
        <f t="shared" ca="1" si="19"/>
        <v>11744.800000000001</v>
      </c>
      <c r="N90" s="4">
        <f t="shared" ca="1" si="20"/>
        <v>36</v>
      </c>
      <c r="O90" s="4">
        <f t="shared" ca="1" si="21"/>
        <v>234896</v>
      </c>
      <c r="P90" s="4">
        <f t="shared" ca="1" si="22"/>
        <v>375833.60000000003</v>
      </c>
      <c r="Q90" s="4">
        <v>0</v>
      </c>
    </row>
    <row r="91" spans="1:17" x14ac:dyDescent="0.25">
      <c r="A91" s="4" t="str">
        <f t="shared" ca="1" si="14"/>
        <v>S202312140090</v>
      </c>
      <c r="B91" s="4" t="s">
        <v>103</v>
      </c>
      <c r="C91" s="4" t="str">
        <f t="shared" ca="1" si="23"/>
        <v>TG202312140013</v>
      </c>
      <c r="D91" s="4" t="str">
        <f t="shared" ca="1" si="24"/>
        <v>TL202312140003</v>
      </c>
      <c r="E91" s="5">
        <f t="shared" ca="1" si="15"/>
        <v>41086</v>
      </c>
      <c r="F91" s="4" t="str">
        <f t="shared" ca="1" si="25"/>
        <v>978-962-958-571-2</v>
      </c>
      <c r="G91" s="4">
        <f t="shared" ca="1" si="16"/>
        <v>109</v>
      </c>
      <c r="H91" s="4" t="str">
        <f t="shared" ca="1" si="27"/>
        <v>LSP202312140001</v>
      </c>
      <c r="I91" s="4" t="str">
        <f t="shared" ca="1" si="26"/>
        <v>NCC202312140022</v>
      </c>
      <c r="J91" s="4">
        <f t="shared" ca="1" si="17"/>
        <v>21</v>
      </c>
      <c r="K91" s="4" t="s">
        <v>201</v>
      </c>
      <c r="L91" s="4">
        <f t="shared" ca="1" si="18"/>
        <v>1</v>
      </c>
      <c r="M91" s="4">
        <f t="shared" ca="1" si="19"/>
        <v>15616.25</v>
      </c>
      <c r="N91" s="4">
        <f t="shared" ca="1" si="20"/>
        <v>29</v>
      </c>
      <c r="O91" s="4">
        <f t="shared" ca="1" si="21"/>
        <v>312325</v>
      </c>
      <c r="P91" s="4">
        <f t="shared" ca="1" si="22"/>
        <v>499720</v>
      </c>
      <c r="Q91" s="4">
        <v>0</v>
      </c>
    </row>
    <row r="92" spans="1:17" x14ac:dyDescent="0.25">
      <c r="A92" s="4" t="str">
        <f t="shared" ca="1" si="14"/>
        <v>S202312140091</v>
      </c>
      <c r="B92" s="4" t="s">
        <v>104</v>
      </c>
      <c r="C92" s="4" t="str">
        <f t="shared" ca="1" si="23"/>
        <v>TG202312140022</v>
      </c>
      <c r="D92" s="4" t="str">
        <f t="shared" ca="1" si="24"/>
        <v>TL202312140019</v>
      </c>
      <c r="E92" s="5">
        <f t="shared" ca="1" si="15"/>
        <v>41048</v>
      </c>
      <c r="F92" s="4" t="str">
        <f t="shared" ca="1" si="25"/>
        <v>978-631-444-722-7</v>
      </c>
      <c r="G92" s="4">
        <f t="shared" ca="1" si="16"/>
        <v>428</v>
      </c>
      <c r="H92" s="4" t="str">
        <f t="shared" ca="1" si="27"/>
        <v>LSP202312140001</v>
      </c>
      <c r="I92" s="4" t="str">
        <f t="shared" ca="1" si="26"/>
        <v>NCC202312140019</v>
      </c>
      <c r="J92" s="4">
        <f t="shared" ca="1" si="17"/>
        <v>30</v>
      </c>
      <c r="K92" s="4" t="s">
        <v>199</v>
      </c>
      <c r="L92" s="4">
        <f t="shared" ca="1" si="18"/>
        <v>1</v>
      </c>
      <c r="M92" s="4">
        <f t="shared" ca="1" si="19"/>
        <v>11994.75</v>
      </c>
      <c r="N92" s="4">
        <f t="shared" ca="1" si="20"/>
        <v>72</v>
      </c>
      <c r="O92" s="4">
        <f t="shared" ca="1" si="21"/>
        <v>239895</v>
      </c>
      <c r="P92" s="4">
        <f t="shared" ca="1" si="22"/>
        <v>383832</v>
      </c>
      <c r="Q92" s="4">
        <v>0</v>
      </c>
    </row>
    <row r="93" spans="1:17" x14ac:dyDescent="0.25">
      <c r="A93" s="4" t="str">
        <f t="shared" ca="1" si="14"/>
        <v>S202312140092</v>
      </c>
      <c r="B93" s="4" t="s">
        <v>105</v>
      </c>
      <c r="C93" s="4" t="str">
        <f t="shared" ca="1" si="23"/>
        <v>TG202312140018</v>
      </c>
      <c r="D93" s="4" t="str">
        <f t="shared" ca="1" si="24"/>
        <v>TL202312140021</v>
      </c>
      <c r="E93" s="5">
        <f t="shared" ca="1" si="15"/>
        <v>42783</v>
      </c>
      <c r="F93" s="4" t="str">
        <f t="shared" ca="1" si="25"/>
        <v>978-979-428-827-1</v>
      </c>
      <c r="G93" s="4">
        <f t="shared" ca="1" si="16"/>
        <v>272</v>
      </c>
      <c r="H93" s="4" t="str">
        <f t="shared" ca="1" si="27"/>
        <v>LSP202312140001</v>
      </c>
      <c r="I93" s="4" t="str">
        <f t="shared" ca="1" si="26"/>
        <v>NCC202312140014</v>
      </c>
      <c r="J93" s="4">
        <f t="shared" ca="1" si="17"/>
        <v>33</v>
      </c>
      <c r="K93" s="4" t="s">
        <v>203</v>
      </c>
      <c r="L93" s="4">
        <f t="shared" ca="1" si="18"/>
        <v>1</v>
      </c>
      <c r="M93" s="4">
        <f t="shared" ca="1" si="19"/>
        <v>8290.0500000000011</v>
      </c>
      <c r="N93" s="4">
        <f t="shared" ca="1" si="20"/>
        <v>92</v>
      </c>
      <c r="O93" s="4">
        <f t="shared" ca="1" si="21"/>
        <v>165801</v>
      </c>
      <c r="P93" s="4">
        <f t="shared" ca="1" si="22"/>
        <v>265281.59999999998</v>
      </c>
      <c r="Q93" s="4">
        <v>0</v>
      </c>
    </row>
    <row r="94" spans="1:17" x14ac:dyDescent="0.25">
      <c r="A94" s="4" t="str">
        <f t="shared" ca="1" si="14"/>
        <v>S202312140093</v>
      </c>
      <c r="B94" s="4" t="s">
        <v>106</v>
      </c>
      <c r="C94" s="4" t="str">
        <f t="shared" ca="1" si="23"/>
        <v>TG202312140016</v>
      </c>
      <c r="D94" s="4" t="str">
        <f t="shared" ca="1" si="24"/>
        <v>TL202312140017</v>
      </c>
      <c r="E94" s="5">
        <f t="shared" ca="1" si="15"/>
        <v>44326</v>
      </c>
      <c r="F94" s="4" t="str">
        <f t="shared" ca="1" si="25"/>
        <v>978-983-214-229-8</v>
      </c>
      <c r="G94" s="4">
        <f t="shared" ca="1" si="16"/>
        <v>356</v>
      </c>
      <c r="H94" s="4" t="str">
        <f t="shared" ca="1" si="27"/>
        <v>LSP202312140001</v>
      </c>
      <c r="I94" s="4" t="str">
        <f t="shared" ca="1" si="26"/>
        <v>NCC202312140001</v>
      </c>
      <c r="J94" s="4">
        <f t="shared" ca="1" si="17"/>
        <v>23</v>
      </c>
      <c r="K94" s="4" t="s">
        <v>198</v>
      </c>
      <c r="L94" s="4">
        <f t="shared" ca="1" si="18"/>
        <v>1</v>
      </c>
      <c r="M94" s="4">
        <f t="shared" ca="1" si="19"/>
        <v>1995.7</v>
      </c>
      <c r="N94" s="4">
        <f t="shared" ca="1" si="20"/>
        <v>65</v>
      </c>
      <c r="O94" s="4">
        <f t="shared" ca="1" si="21"/>
        <v>39914</v>
      </c>
      <c r="P94" s="4">
        <f t="shared" ca="1" si="22"/>
        <v>63862.399999999994</v>
      </c>
      <c r="Q94" s="4">
        <v>0</v>
      </c>
    </row>
    <row r="95" spans="1:17" x14ac:dyDescent="0.25">
      <c r="A95" s="4" t="str">
        <f t="shared" ca="1" si="14"/>
        <v>S202312140094</v>
      </c>
      <c r="B95" s="4" t="s">
        <v>107</v>
      </c>
      <c r="C95" s="4" t="str">
        <f t="shared" ca="1" si="23"/>
        <v>TG202312140004</v>
      </c>
      <c r="D95" s="4" t="str">
        <f t="shared" ca="1" si="24"/>
        <v>TL202312140002</v>
      </c>
      <c r="E95" s="5">
        <f t="shared" ca="1" si="15"/>
        <v>41162</v>
      </c>
      <c r="F95" s="4" t="str">
        <f t="shared" ca="1" si="25"/>
        <v>978-619-728-751-7</v>
      </c>
      <c r="G95" s="4">
        <f t="shared" ca="1" si="16"/>
        <v>844</v>
      </c>
      <c r="H95" s="4" t="str">
        <f t="shared" ca="1" si="27"/>
        <v>LSP202312140001</v>
      </c>
      <c r="I95" s="4" t="str">
        <f t="shared" ca="1" si="26"/>
        <v>NCC202312140019</v>
      </c>
      <c r="J95" s="4">
        <f t="shared" ca="1" si="17"/>
        <v>25</v>
      </c>
      <c r="K95" s="4" t="s">
        <v>201</v>
      </c>
      <c r="L95" s="4">
        <f t="shared" ca="1" si="18"/>
        <v>1</v>
      </c>
      <c r="M95" s="4">
        <f t="shared" ca="1" si="19"/>
        <v>4330.3</v>
      </c>
      <c r="N95" s="4">
        <f t="shared" ca="1" si="20"/>
        <v>30</v>
      </c>
      <c r="O95" s="4">
        <f t="shared" ca="1" si="21"/>
        <v>86606</v>
      </c>
      <c r="P95" s="4">
        <f t="shared" ca="1" si="22"/>
        <v>138569.59999999998</v>
      </c>
      <c r="Q95" s="4">
        <v>0</v>
      </c>
    </row>
    <row r="96" spans="1:17" x14ac:dyDescent="0.25">
      <c r="A96" s="4" t="str">
        <f t="shared" ca="1" si="14"/>
        <v>S202312140095</v>
      </c>
      <c r="B96" s="4" t="s">
        <v>108</v>
      </c>
      <c r="C96" s="4" t="str">
        <f t="shared" ca="1" si="23"/>
        <v>TG202312140017</v>
      </c>
      <c r="D96" s="4" t="str">
        <f t="shared" ca="1" si="24"/>
        <v>TL202312140015</v>
      </c>
      <c r="E96" s="5">
        <f t="shared" ca="1" si="15"/>
        <v>41503</v>
      </c>
      <c r="F96" s="4" t="str">
        <f t="shared" ca="1" si="25"/>
        <v>978-609-829-818-4</v>
      </c>
      <c r="G96" s="4">
        <f t="shared" ca="1" si="16"/>
        <v>736</v>
      </c>
      <c r="H96" s="4" t="str">
        <f t="shared" ca="1" si="27"/>
        <v>LSP202312140001</v>
      </c>
      <c r="I96" s="4" t="str">
        <f t="shared" ca="1" si="26"/>
        <v>NCC202312140003</v>
      </c>
      <c r="J96" s="4">
        <f t="shared" ca="1" si="17"/>
        <v>23</v>
      </c>
      <c r="K96" s="4" t="s">
        <v>200</v>
      </c>
      <c r="L96" s="4">
        <f t="shared" ca="1" si="18"/>
        <v>1</v>
      </c>
      <c r="M96" s="4">
        <f t="shared" ca="1" si="19"/>
        <v>6114.9000000000005</v>
      </c>
      <c r="N96" s="4">
        <f t="shared" ca="1" si="20"/>
        <v>26</v>
      </c>
      <c r="O96" s="4">
        <f t="shared" ca="1" si="21"/>
        <v>122298</v>
      </c>
      <c r="P96" s="4">
        <f t="shared" ca="1" si="22"/>
        <v>195676.80000000002</v>
      </c>
      <c r="Q96" s="4">
        <v>0</v>
      </c>
    </row>
    <row r="97" spans="1:17" x14ac:dyDescent="0.25">
      <c r="A97" s="4" t="str">
        <f t="shared" ca="1" si="14"/>
        <v>S202312140096</v>
      </c>
      <c r="B97" s="4" t="s">
        <v>109</v>
      </c>
      <c r="C97" s="4" t="str">
        <f t="shared" ca="1" si="23"/>
        <v>TG202312140012</v>
      </c>
      <c r="D97" s="4" t="str">
        <f t="shared" ca="1" si="24"/>
        <v>TL202312140007</v>
      </c>
      <c r="E97" s="5">
        <f t="shared" ca="1" si="15"/>
        <v>37188</v>
      </c>
      <c r="F97" s="4" t="str">
        <f t="shared" ca="1" si="25"/>
        <v>978-616-204-438-2</v>
      </c>
      <c r="G97" s="4">
        <f t="shared" ca="1" si="16"/>
        <v>515</v>
      </c>
      <c r="H97" s="4" t="str">
        <f t="shared" ca="1" si="27"/>
        <v>LSP202312140001</v>
      </c>
      <c r="I97" s="4" t="str">
        <f t="shared" ca="1" si="26"/>
        <v>NCC202312140005</v>
      </c>
      <c r="J97" s="4">
        <f t="shared" ca="1" si="17"/>
        <v>34</v>
      </c>
      <c r="K97" s="4" t="s">
        <v>196</v>
      </c>
      <c r="L97" s="4">
        <f t="shared" ca="1" si="18"/>
        <v>1</v>
      </c>
      <c r="M97" s="4">
        <f t="shared" ca="1" si="19"/>
        <v>13876</v>
      </c>
      <c r="N97" s="4">
        <f t="shared" ca="1" si="20"/>
        <v>10</v>
      </c>
      <c r="O97" s="4">
        <f t="shared" ca="1" si="21"/>
        <v>277520</v>
      </c>
      <c r="P97" s="4">
        <f t="shared" ca="1" si="22"/>
        <v>444032</v>
      </c>
      <c r="Q97" s="4">
        <v>0</v>
      </c>
    </row>
    <row r="98" spans="1:17" x14ac:dyDescent="0.25">
      <c r="A98" s="4" t="str">
        <f t="shared" ca="1" si="14"/>
        <v>S202312140097</v>
      </c>
      <c r="B98" s="4" t="s">
        <v>110</v>
      </c>
      <c r="C98" s="4" t="str">
        <f t="shared" ca="1" si="23"/>
        <v>TG202312140003</v>
      </c>
      <c r="D98" s="4" t="str">
        <f t="shared" ca="1" si="24"/>
        <v>TL202312140004</v>
      </c>
      <c r="E98" s="5">
        <f t="shared" ca="1" si="15"/>
        <v>37233</v>
      </c>
      <c r="F98" s="4" t="str">
        <f t="shared" ca="1" si="25"/>
        <v>978-950-194-353-7</v>
      </c>
      <c r="G98" s="4">
        <f t="shared" ca="1" si="16"/>
        <v>993</v>
      </c>
      <c r="H98" s="4" t="str">
        <f t="shared" ca="1" si="27"/>
        <v>LSP202312140001</v>
      </c>
      <c r="I98" s="4" t="str">
        <f t="shared" ca="1" si="26"/>
        <v>NCC202312140018</v>
      </c>
      <c r="J98" s="4">
        <f t="shared" ca="1" si="17"/>
        <v>28</v>
      </c>
      <c r="K98" s="4" t="s">
        <v>196</v>
      </c>
      <c r="L98" s="4">
        <f t="shared" ca="1" si="18"/>
        <v>1</v>
      </c>
      <c r="M98" s="4">
        <f t="shared" ca="1" si="19"/>
        <v>21506.7</v>
      </c>
      <c r="N98" s="4">
        <f t="shared" ca="1" si="20"/>
        <v>56</v>
      </c>
      <c r="O98" s="4">
        <f t="shared" ca="1" si="21"/>
        <v>430134</v>
      </c>
      <c r="P98" s="4">
        <f t="shared" ca="1" si="22"/>
        <v>688214.39999999991</v>
      </c>
      <c r="Q98" s="4">
        <v>0</v>
      </c>
    </row>
    <row r="99" spans="1:17" x14ac:dyDescent="0.25">
      <c r="A99" s="4" t="str">
        <f t="shared" ca="1" si="14"/>
        <v>S202312140098</v>
      </c>
      <c r="B99" s="4" t="s">
        <v>111</v>
      </c>
      <c r="C99" s="4" t="str">
        <f t="shared" ca="1" si="23"/>
        <v>TG202312140027</v>
      </c>
      <c r="D99" s="4" t="str">
        <f t="shared" ca="1" si="24"/>
        <v>TL202312140019</v>
      </c>
      <c r="E99" s="5">
        <f t="shared" ca="1" si="15"/>
        <v>42480</v>
      </c>
      <c r="F99" s="4" t="str">
        <f t="shared" ca="1" si="25"/>
        <v>978-958-311-461-4</v>
      </c>
      <c r="G99" s="4">
        <f t="shared" ca="1" si="16"/>
        <v>885</v>
      </c>
      <c r="H99" s="4" t="str">
        <f t="shared" ca="1" si="27"/>
        <v>LSP202312140001</v>
      </c>
      <c r="I99" s="4" t="str">
        <f t="shared" ca="1" si="26"/>
        <v>NCC202312140022</v>
      </c>
      <c r="J99" s="4">
        <f t="shared" ca="1" si="17"/>
        <v>24</v>
      </c>
      <c r="K99" s="4" t="s">
        <v>203</v>
      </c>
      <c r="L99" s="4">
        <f t="shared" ca="1" si="18"/>
        <v>1</v>
      </c>
      <c r="M99" s="4">
        <f t="shared" ca="1" si="19"/>
        <v>20246.850000000002</v>
      </c>
      <c r="N99" s="4">
        <f t="shared" ca="1" si="20"/>
        <v>60</v>
      </c>
      <c r="O99" s="4">
        <f t="shared" ca="1" si="21"/>
        <v>404937</v>
      </c>
      <c r="P99" s="4">
        <f t="shared" ca="1" si="22"/>
        <v>647899.19999999995</v>
      </c>
      <c r="Q99" s="4">
        <v>0</v>
      </c>
    </row>
    <row r="100" spans="1:17" x14ac:dyDescent="0.25">
      <c r="A100" s="4" t="str">
        <f t="shared" ca="1" si="14"/>
        <v>S202312140099</v>
      </c>
      <c r="B100" s="4" t="s">
        <v>112</v>
      </c>
      <c r="C100" s="4" t="str">
        <f t="shared" ca="1" si="23"/>
        <v>TG202312140018</v>
      </c>
      <c r="D100" s="4" t="str">
        <f t="shared" ca="1" si="24"/>
        <v>TL202312140017</v>
      </c>
      <c r="E100" s="5">
        <f t="shared" ca="1" si="15"/>
        <v>39762</v>
      </c>
      <c r="F100" s="4" t="str">
        <f t="shared" ca="1" si="25"/>
        <v>978-625-908-851-3</v>
      </c>
      <c r="G100" s="4">
        <f t="shared" ca="1" si="16"/>
        <v>567</v>
      </c>
      <c r="H100" s="4" t="str">
        <f t="shared" ca="1" si="27"/>
        <v>LSP202312140001</v>
      </c>
      <c r="I100" s="4" t="str">
        <f t="shared" ca="1" si="26"/>
        <v>NCC202312140018</v>
      </c>
      <c r="J100" s="4">
        <f t="shared" ca="1" si="17"/>
        <v>21</v>
      </c>
      <c r="K100" s="4" t="s">
        <v>199</v>
      </c>
      <c r="L100" s="4">
        <f t="shared" ca="1" si="18"/>
        <v>1</v>
      </c>
      <c r="M100" s="4">
        <f t="shared" ca="1" si="19"/>
        <v>16768.150000000001</v>
      </c>
      <c r="N100" s="4">
        <f t="shared" ca="1" si="20"/>
        <v>74</v>
      </c>
      <c r="O100" s="4">
        <f t="shared" ca="1" si="21"/>
        <v>335363</v>
      </c>
      <c r="P100" s="4">
        <f t="shared" ca="1" si="22"/>
        <v>536580.80000000005</v>
      </c>
      <c r="Q100" s="4">
        <v>0</v>
      </c>
    </row>
    <row r="101" spans="1:17" x14ac:dyDescent="0.25">
      <c r="A101" s="4" t="str">
        <f t="shared" ca="1" si="14"/>
        <v>S202312140100</v>
      </c>
      <c r="B101" s="4" t="s">
        <v>113</v>
      </c>
      <c r="C101" s="4" t="str">
        <f t="shared" ca="1" si="23"/>
        <v>TG202312140004</v>
      </c>
      <c r="D101" s="4" t="str">
        <f t="shared" ca="1" si="24"/>
        <v>TL202312140010</v>
      </c>
      <c r="E101" s="5">
        <f t="shared" ca="1" si="15"/>
        <v>40855</v>
      </c>
      <c r="F101" s="4" t="str">
        <f t="shared" ca="1" si="25"/>
        <v>978-986-208-591-9</v>
      </c>
      <c r="G101" s="4">
        <f t="shared" ca="1" si="16"/>
        <v>600</v>
      </c>
      <c r="H101" s="4" t="str">
        <f t="shared" ca="1" si="27"/>
        <v>LSP202312140001</v>
      </c>
      <c r="I101" s="4" t="str">
        <f t="shared" ca="1" si="26"/>
        <v>NCC202312140016</v>
      </c>
      <c r="J101" s="4">
        <f t="shared" ca="1" si="17"/>
        <v>30</v>
      </c>
      <c r="K101" s="4" t="s">
        <v>201</v>
      </c>
      <c r="L101" s="4">
        <f t="shared" ca="1" si="18"/>
        <v>1</v>
      </c>
      <c r="M101" s="4">
        <f t="shared" ca="1" si="19"/>
        <v>19413.850000000002</v>
      </c>
      <c r="N101" s="4">
        <f t="shared" ca="1" si="20"/>
        <v>56</v>
      </c>
      <c r="O101" s="4">
        <f t="shared" ca="1" si="21"/>
        <v>388277</v>
      </c>
      <c r="P101" s="4">
        <f t="shared" ca="1" si="22"/>
        <v>621243.19999999995</v>
      </c>
      <c r="Q101" s="4">
        <v>0</v>
      </c>
    </row>
    <row r="102" spans="1:17" x14ac:dyDescent="0.25">
      <c r="A102" s="4" t="str">
        <f t="shared" ca="1" si="14"/>
        <v>S202312140101</v>
      </c>
      <c r="B102" s="4" t="s">
        <v>114</v>
      </c>
      <c r="C102" s="4" t="str">
        <f t="shared" ca="1" si="23"/>
        <v>TG202312140016</v>
      </c>
      <c r="D102" s="4" t="str">
        <f t="shared" ca="1" si="24"/>
        <v>TL202312140002</v>
      </c>
      <c r="E102" s="5">
        <f t="shared" ca="1" si="15"/>
        <v>38500</v>
      </c>
      <c r="F102" s="4" t="str">
        <f t="shared" ca="1" si="25"/>
        <v>978-619-889-537-2</v>
      </c>
      <c r="G102" s="4">
        <f t="shared" ca="1" si="16"/>
        <v>110</v>
      </c>
      <c r="H102" s="4" t="str">
        <f t="shared" ca="1" si="27"/>
        <v>LSP202312140001</v>
      </c>
      <c r="I102" s="4" t="str">
        <f t="shared" ca="1" si="26"/>
        <v>NCC202312140021</v>
      </c>
      <c r="J102" s="4">
        <f t="shared" ca="1" si="17"/>
        <v>20</v>
      </c>
      <c r="K102" s="4" t="s">
        <v>198</v>
      </c>
      <c r="L102" s="4">
        <f t="shared" ca="1" si="18"/>
        <v>1</v>
      </c>
      <c r="M102" s="4">
        <f t="shared" ca="1" si="19"/>
        <v>20569.350000000002</v>
      </c>
      <c r="N102" s="4">
        <f t="shared" ca="1" si="20"/>
        <v>25</v>
      </c>
      <c r="O102" s="4">
        <f t="shared" ca="1" si="21"/>
        <v>411387</v>
      </c>
      <c r="P102" s="4">
        <f t="shared" ca="1" si="22"/>
        <v>658219.19999999995</v>
      </c>
      <c r="Q102" s="4">
        <v>0</v>
      </c>
    </row>
    <row r="103" spans="1:17" x14ac:dyDescent="0.25">
      <c r="A103" s="4" t="str">
        <f t="shared" ca="1" si="14"/>
        <v>S202312140102</v>
      </c>
      <c r="B103" s="4" t="s">
        <v>116</v>
      </c>
      <c r="C103" s="4" t="str">
        <f t="shared" ca="1" si="23"/>
        <v>TG202312140019</v>
      </c>
      <c r="D103" s="4" t="str">
        <f t="shared" ca="1" si="24"/>
        <v>TL202312140006</v>
      </c>
      <c r="E103" s="5">
        <f t="shared" ca="1" si="15"/>
        <v>42531</v>
      </c>
      <c r="F103" s="4" t="str">
        <f t="shared" ca="1" si="25"/>
        <v>978-953-493-429-4</v>
      </c>
      <c r="G103" s="4">
        <f t="shared" ca="1" si="16"/>
        <v>185</v>
      </c>
      <c r="H103" s="4" t="str">
        <f t="shared" ca="1" si="27"/>
        <v>LSP202312140001</v>
      </c>
      <c r="I103" s="4" t="str">
        <f t="shared" ca="1" si="26"/>
        <v>NCC202312140006</v>
      </c>
      <c r="J103" s="4">
        <f t="shared" ca="1" si="17"/>
        <v>32</v>
      </c>
      <c r="K103" s="4" t="s">
        <v>199</v>
      </c>
      <c r="L103" s="4">
        <f t="shared" ca="1" si="18"/>
        <v>1</v>
      </c>
      <c r="M103" s="4">
        <f t="shared" ca="1" si="19"/>
        <v>10907.35</v>
      </c>
      <c r="N103" s="4">
        <f t="shared" ca="1" si="20"/>
        <v>30</v>
      </c>
      <c r="O103" s="4">
        <f t="shared" ca="1" si="21"/>
        <v>218147</v>
      </c>
      <c r="P103" s="4">
        <f t="shared" ca="1" si="22"/>
        <v>349035.19999999995</v>
      </c>
      <c r="Q103" s="4">
        <v>0</v>
      </c>
    </row>
    <row r="104" spans="1:17" x14ac:dyDescent="0.25">
      <c r="A104" s="4" t="str">
        <f t="shared" ca="1" si="14"/>
        <v>S202312140103</v>
      </c>
      <c r="B104" s="4" t="s">
        <v>117</v>
      </c>
      <c r="C104" s="4" t="str">
        <f t="shared" ca="1" si="23"/>
        <v>TG202312140015</v>
      </c>
      <c r="D104" s="4" t="str">
        <f t="shared" ca="1" si="24"/>
        <v>TL202312140017</v>
      </c>
      <c r="E104" s="5">
        <f t="shared" ca="1" si="15"/>
        <v>45097</v>
      </c>
      <c r="F104" s="4" t="str">
        <f t="shared" ca="1" si="25"/>
        <v>978-607-540-127-9</v>
      </c>
      <c r="G104" s="4">
        <f t="shared" ca="1" si="16"/>
        <v>515</v>
      </c>
      <c r="H104" s="4" t="str">
        <f t="shared" ca="1" si="27"/>
        <v>LSP202312140001</v>
      </c>
      <c r="I104" s="4" t="str">
        <f t="shared" ca="1" si="26"/>
        <v>NCC202312140022</v>
      </c>
      <c r="J104" s="4">
        <f t="shared" ca="1" si="17"/>
        <v>21</v>
      </c>
      <c r="K104" s="4" t="s">
        <v>201</v>
      </c>
      <c r="L104" s="4">
        <f t="shared" ca="1" si="18"/>
        <v>1</v>
      </c>
      <c r="M104" s="4">
        <f t="shared" ca="1" si="19"/>
        <v>19140.350000000002</v>
      </c>
      <c r="N104" s="4">
        <f t="shared" ca="1" si="20"/>
        <v>95</v>
      </c>
      <c r="O104" s="4">
        <f t="shared" ca="1" si="21"/>
        <v>382807</v>
      </c>
      <c r="P104" s="4">
        <f t="shared" ca="1" si="22"/>
        <v>612491.19999999995</v>
      </c>
      <c r="Q104" s="4">
        <v>0</v>
      </c>
    </row>
    <row r="105" spans="1:17" x14ac:dyDescent="0.25">
      <c r="A105" s="4" t="str">
        <f t="shared" ca="1" si="14"/>
        <v>S202312140104</v>
      </c>
      <c r="B105" s="4" t="s">
        <v>118</v>
      </c>
      <c r="C105" s="4" t="str">
        <f t="shared" ca="1" si="23"/>
        <v>TG202312140026</v>
      </c>
      <c r="D105" s="4" t="str">
        <f t="shared" ca="1" si="24"/>
        <v>TL202312140003</v>
      </c>
      <c r="E105" s="5">
        <f t="shared" ca="1" si="15"/>
        <v>44858</v>
      </c>
      <c r="F105" s="4" t="str">
        <f t="shared" ca="1" si="25"/>
        <v>978-978-178-916-1</v>
      </c>
      <c r="G105" s="4">
        <f t="shared" ca="1" si="16"/>
        <v>478</v>
      </c>
      <c r="H105" s="4" t="str">
        <f t="shared" ca="1" si="27"/>
        <v>LSP202312140001</v>
      </c>
      <c r="I105" s="4" t="str">
        <f t="shared" ca="1" si="26"/>
        <v>NCC202312140004</v>
      </c>
      <c r="J105" s="4">
        <f t="shared" ca="1" si="17"/>
        <v>23</v>
      </c>
      <c r="K105" s="4" t="s">
        <v>205</v>
      </c>
      <c r="L105" s="4">
        <f t="shared" ca="1" si="18"/>
        <v>1</v>
      </c>
      <c r="M105" s="4">
        <f t="shared" ca="1" si="19"/>
        <v>2923.1000000000004</v>
      </c>
      <c r="N105" s="4">
        <f t="shared" ca="1" si="20"/>
        <v>25</v>
      </c>
      <c r="O105" s="4">
        <f t="shared" ca="1" si="21"/>
        <v>58462</v>
      </c>
      <c r="P105" s="4">
        <f t="shared" ca="1" si="22"/>
        <v>93539.200000000012</v>
      </c>
      <c r="Q105" s="4">
        <v>0</v>
      </c>
    </row>
    <row r="106" spans="1:17" x14ac:dyDescent="0.25">
      <c r="A106" s="4" t="str">
        <f t="shared" ca="1" si="14"/>
        <v>S202312140105</v>
      </c>
      <c r="B106" s="4" t="s">
        <v>119</v>
      </c>
      <c r="C106" s="4" t="str">
        <f t="shared" ca="1" si="23"/>
        <v>TG202312140015</v>
      </c>
      <c r="D106" s="4" t="str">
        <f t="shared" ca="1" si="24"/>
        <v>TL202312140012</v>
      </c>
      <c r="E106" s="5">
        <f t="shared" ca="1" si="15"/>
        <v>36866</v>
      </c>
      <c r="F106" s="4" t="str">
        <f t="shared" ca="1" si="25"/>
        <v>978-630-749-864-5</v>
      </c>
      <c r="G106" s="4">
        <f t="shared" ca="1" si="16"/>
        <v>922</v>
      </c>
      <c r="H106" s="4" t="str">
        <f t="shared" ca="1" si="27"/>
        <v>LSP202312140001</v>
      </c>
      <c r="I106" s="4" t="str">
        <f t="shared" ca="1" si="26"/>
        <v>NCC202312140014</v>
      </c>
      <c r="J106" s="4">
        <f t="shared" ca="1" si="17"/>
        <v>25</v>
      </c>
      <c r="K106" s="4" t="s">
        <v>199</v>
      </c>
      <c r="L106" s="4">
        <f t="shared" ca="1" si="18"/>
        <v>1</v>
      </c>
      <c r="M106" s="4">
        <f t="shared" ca="1" si="19"/>
        <v>21784.2</v>
      </c>
      <c r="N106" s="4">
        <f t="shared" ca="1" si="20"/>
        <v>93</v>
      </c>
      <c r="O106" s="4">
        <f t="shared" ca="1" si="21"/>
        <v>435684</v>
      </c>
      <c r="P106" s="4">
        <f t="shared" ca="1" si="22"/>
        <v>697094.39999999991</v>
      </c>
      <c r="Q106" s="4">
        <v>0</v>
      </c>
    </row>
    <row r="107" spans="1:17" x14ac:dyDescent="0.25">
      <c r="A107" s="4" t="str">
        <f t="shared" ca="1" si="14"/>
        <v>S202312140106</v>
      </c>
      <c r="B107" s="4" t="s">
        <v>120</v>
      </c>
      <c r="C107" s="4" t="str">
        <f t="shared" ca="1" si="23"/>
        <v>TG202312140012</v>
      </c>
      <c r="D107" s="4" t="str">
        <f t="shared" ca="1" si="24"/>
        <v>TL202312140006</v>
      </c>
      <c r="E107" s="5">
        <f t="shared" ca="1" si="15"/>
        <v>40588</v>
      </c>
      <c r="F107" s="4" t="str">
        <f t="shared" ca="1" si="25"/>
        <v>978-953-824-914-3</v>
      </c>
      <c r="G107" s="4">
        <f t="shared" ca="1" si="16"/>
        <v>456</v>
      </c>
      <c r="H107" s="4" t="str">
        <f t="shared" ca="1" si="27"/>
        <v>LSP202312140001</v>
      </c>
      <c r="I107" s="4" t="str">
        <f t="shared" ca="1" si="26"/>
        <v>NCC202312140008</v>
      </c>
      <c r="J107" s="4">
        <f t="shared" ca="1" si="17"/>
        <v>33</v>
      </c>
      <c r="K107" s="4" t="s">
        <v>208</v>
      </c>
      <c r="L107" s="4">
        <f t="shared" ca="1" si="18"/>
        <v>1</v>
      </c>
      <c r="M107" s="4">
        <f t="shared" ca="1" si="19"/>
        <v>6802.1500000000005</v>
      </c>
      <c r="N107" s="4">
        <f t="shared" ca="1" si="20"/>
        <v>23</v>
      </c>
      <c r="O107" s="4">
        <f t="shared" ca="1" si="21"/>
        <v>136043</v>
      </c>
      <c r="P107" s="4">
        <f t="shared" ca="1" si="22"/>
        <v>217668.80000000002</v>
      </c>
      <c r="Q107" s="4">
        <v>0</v>
      </c>
    </row>
    <row r="108" spans="1:17" x14ac:dyDescent="0.25">
      <c r="A108" s="4" t="str">
        <f t="shared" ca="1" si="14"/>
        <v>S202312140107</v>
      </c>
      <c r="B108" s="4" t="s">
        <v>121</v>
      </c>
      <c r="C108" s="4" t="str">
        <f t="shared" ca="1" si="23"/>
        <v>TG202312140023</v>
      </c>
      <c r="D108" s="4" t="str">
        <f t="shared" ca="1" si="24"/>
        <v>TL202312140003</v>
      </c>
      <c r="E108" s="5">
        <f t="shared" ca="1" si="15"/>
        <v>39861</v>
      </c>
      <c r="F108" s="4" t="str">
        <f t="shared" ca="1" si="25"/>
        <v>978-620-424-331-6</v>
      </c>
      <c r="G108" s="4">
        <f t="shared" ca="1" si="16"/>
        <v>511</v>
      </c>
      <c r="H108" s="4" t="str">
        <f t="shared" ca="1" si="27"/>
        <v>LSP202312140001</v>
      </c>
      <c r="I108" s="4" t="str">
        <f t="shared" ca="1" si="26"/>
        <v>NCC202312140001</v>
      </c>
      <c r="J108" s="4">
        <f t="shared" ca="1" si="17"/>
        <v>21</v>
      </c>
      <c r="K108" s="4" t="s">
        <v>195</v>
      </c>
      <c r="L108" s="4">
        <f t="shared" ca="1" si="18"/>
        <v>0</v>
      </c>
      <c r="M108" s="4">
        <f t="shared" ca="1" si="19"/>
        <v>9750.5</v>
      </c>
      <c r="N108" s="4">
        <f t="shared" ca="1" si="20"/>
        <v>96</v>
      </c>
      <c r="O108" s="4">
        <f t="shared" ca="1" si="21"/>
        <v>195010</v>
      </c>
      <c r="P108" s="4">
        <f t="shared" ca="1" si="22"/>
        <v>312016</v>
      </c>
      <c r="Q108" s="4">
        <v>0</v>
      </c>
    </row>
    <row r="109" spans="1:17" x14ac:dyDescent="0.25">
      <c r="A109" s="4" t="str">
        <f t="shared" ca="1" si="14"/>
        <v>S202312140108</v>
      </c>
      <c r="B109" s="4" t="s">
        <v>123</v>
      </c>
      <c r="C109" s="4" t="str">
        <f t="shared" ca="1" si="23"/>
        <v>TG202312140028</v>
      </c>
      <c r="D109" s="4" t="str">
        <f t="shared" ca="1" si="24"/>
        <v>TL202312140002</v>
      </c>
      <c r="E109" s="5">
        <f t="shared" ca="1" si="15"/>
        <v>45229</v>
      </c>
      <c r="F109" s="4" t="str">
        <f t="shared" ca="1" si="25"/>
        <v>978-623-705-939-4</v>
      </c>
      <c r="G109" s="4">
        <f t="shared" ca="1" si="16"/>
        <v>900</v>
      </c>
      <c r="H109" s="4" t="str">
        <f t="shared" ca="1" si="27"/>
        <v>LSP202312140001</v>
      </c>
      <c r="I109" s="4" t="str">
        <f t="shared" ca="1" si="26"/>
        <v>NCC202312140002</v>
      </c>
      <c r="J109" s="4">
        <f t="shared" ca="1" si="17"/>
        <v>21</v>
      </c>
      <c r="K109" s="4" t="s">
        <v>201</v>
      </c>
      <c r="L109" s="4">
        <f t="shared" ca="1" si="18"/>
        <v>1</v>
      </c>
      <c r="M109" s="4">
        <f t="shared" ca="1" si="19"/>
        <v>5055.4000000000005</v>
      </c>
      <c r="N109" s="4">
        <f t="shared" ca="1" si="20"/>
        <v>27</v>
      </c>
      <c r="O109" s="4">
        <f t="shared" ca="1" si="21"/>
        <v>101108</v>
      </c>
      <c r="P109" s="4">
        <f t="shared" ca="1" si="22"/>
        <v>161772.79999999999</v>
      </c>
      <c r="Q109" s="4">
        <v>0</v>
      </c>
    </row>
    <row r="110" spans="1:17" x14ac:dyDescent="0.25">
      <c r="A110" s="4" t="str">
        <f t="shared" ca="1" si="14"/>
        <v>S202312140109</v>
      </c>
      <c r="B110" s="4" t="s">
        <v>124</v>
      </c>
      <c r="C110" s="4" t="str">
        <f t="shared" ca="1" si="23"/>
        <v>TG202312140026</v>
      </c>
      <c r="D110" s="4" t="str">
        <f t="shared" ca="1" si="24"/>
        <v>TL202312140005</v>
      </c>
      <c r="E110" s="5">
        <f t="shared" ca="1" si="15"/>
        <v>36609</v>
      </c>
      <c r="F110" s="4" t="str">
        <f t="shared" ca="1" si="25"/>
        <v>978-988-316-992-9</v>
      </c>
      <c r="G110" s="4">
        <f t="shared" ca="1" si="16"/>
        <v>360</v>
      </c>
      <c r="H110" s="4" t="str">
        <f t="shared" ca="1" si="27"/>
        <v>LSP202312140001</v>
      </c>
      <c r="I110" s="4" t="str">
        <f t="shared" ca="1" si="26"/>
        <v>NCC202312140011</v>
      </c>
      <c r="J110" s="4">
        <f t="shared" ca="1" si="17"/>
        <v>32</v>
      </c>
      <c r="K110" s="4" t="s">
        <v>199</v>
      </c>
      <c r="L110" s="4">
        <f t="shared" ca="1" si="18"/>
        <v>1</v>
      </c>
      <c r="M110" s="4">
        <f t="shared" ca="1" si="19"/>
        <v>11186.550000000001</v>
      </c>
      <c r="N110" s="4">
        <f t="shared" ca="1" si="20"/>
        <v>91</v>
      </c>
      <c r="O110" s="4">
        <f t="shared" ca="1" si="21"/>
        <v>223731</v>
      </c>
      <c r="P110" s="4">
        <f t="shared" ca="1" si="22"/>
        <v>357969.6</v>
      </c>
      <c r="Q110" s="4">
        <v>0</v>
      </c>
    </row>
    <row r="111" spans="1:17" x14ac:dyDescent="0.25">
      <c r="A111" s="4" t="str">
        <f t="shared" ca="1" si="14"/>
        <v>S202312140110</v>
      </c>
      <c r="B111" s="4" t="s">
        <v>125</v>
      </c>
      <c r="C111" s="4" t="str">
        <f t="shared" ca="1" si="23"/>
        <v>TG202312140005</v>
      </c>
      <c r="D111" s="4" t="str">
        <f t="shared" ca="1" si="24"/>
        <v>TL202312140021</v>
      </c>
      <c r="E111" s="5">
        <f t="shared" ca="1" si="15"/>
        <v>42147</v>
      </c>
      <c r="F111" s="4" t="str">
        <f t="shared" ca="1" si="25"/>
        <v>978-620-709-735-6</v>
      </c>
      <c r="G111" s="4">
        <f t="shared" ca="1" si="16"/>
        <v>895</v>
      </c>
      <c r="H111" s="4" t="str">
        <f t="shared" ca="1" si="27"/>
        <v>LSP202312140001</v>
      </c>
      <c r="I111" s="4" t="str">
        <f t="shared" ca="1" si="26"/>
        <v>NCC202312140017</v>
      </c>
      <c r="J111" s="4">
        <f t="shared" ca="1" si="17"/>
        <v>30</v>
      </c>
      <c r="K111" s="4" t="s">
        <v>199</v>
      </c>
      <c r="L111" s="4">
        <f t="shared" ca="1" si="18"/>
        <v>1</v>
      </c>
      <c r="M111" s="4">
        <f t="shared" ca="1" si="19"/>
        <v>14827.2</v>
      </c>
      <c r="N111" s="4">
        <f t="shared" ca="1" si="20"/>
        <v>94</v>
      </c>
      <c r="O111" s="4">
        <f t="shared" ca="1" si="21"/>
        <v>296544</v>
      </c>
      <c r="P111" s="4">
        <f t="shared" ca="1" si="22"/>
        <v>474470.40000000002</v>
      </c>
      <c r="Q111" s="4">
        <v>0</v>
      </c>
    </row>
    <row r="112" spans="1:17" x14ac:dyDescent="0.25">
      <c r="A112" s="4" t="str">
        <f t="shared" ca="1" si="14"/>
        <v>S202312140111</v>
      </c>
      <c r="B112" s="4" t="s">
        <v>126</v>
      </c>
      <c r="C112" s="4" t="str">
        <f t="shared" ca="1" si="23"/>
        <v>TG202312140003</v>
      </c>
      <c r="D112" s="4" t="str">
        <f t="shared" ca="1" si="24"/>
        <v>TL202312140021</v>
      </c>
      <c r="E112" s="5">
        <f t="shared" ca="1" si="15"/>
        <v>38581</v>
      </c>
      <c r="F112" s="4" t="str">
        <f t="shared" ca="1" si="25"/>
        <v>978-603-613-465-2</v>
      </c>
      <c r="G112" s="4">
        <f t="shared" ca="1" si="16"/>
        <v>761</v>
      </c>
      <c r="H112" s="4" t="str">
        <f t="shared" ca="1" si="27"/>
        <v>LSP202312140001</v>
      </c>
      <c r="I112" s="4" t="str">
        <f t="shared" ca="1" si="26"/>
        <v>NCC202312140002</v>
      </c>
      <c r="J112" s="4">
        <f t="shared" ca="1" si="17"/>
        <v>27</v>
      </c>
      <c r="K112" s="4" t="s">
        <v>196</v>
      </c>
      <c r="L112" s="4">
        <f t="shared" ca="1" si="18"/>
        <v>0</v>
      </c>
      <c r="M112" s="4">
        <f t="shared" ca="1" si="19"/>
        <v>6341.6500000000005</v>
      </c>
      <c r="N112" s="4">
        <f t="shared" ca="1" si="20"/>
        <v>11</v>
      </c>
      <c r="O112" s="4">
        <f t="shared" ca="1" si="21"/>
        <v>126833</v>
      </c>
      <c r="P112" s="4">
        <f t="shared" ca="1" si="22"/>
        <v>202932.80000000002</v>
      </c>
      <c r="Q112" s="4">
        <v>0</v>
      </c>
    </row>
    <row r="113" spans="1:17" x14ac:dyDescent="0.25">
      <c r="A113" s="4" t="str">
        <f t="shared" ca="1" si="14"/>
        <v>S202312140112</v>
      </c>
      <c r="B113" s="4" t="s">
        <v>127</v>
      </c>
      <c r="C113" s="4" t="str">
        <f t="shared" ca="1" si="23"/>
        <v>TG202312140004</v>
      </c>
      <c r="D113" s="4" t="str">
        <f t="shared" ca="1" si="24"/>
        <v>TL202312140004</v>
      </c>
      <c r="E113" s="5">
        <f t="shared" ca="1" si="15"/>
        <v>37410</v>
      </c>
      <c r="F113" s="4" t="str">
        <f t="shared" ca="1" si="25"/>
        <v>978-961-840-333-7</v>
      </c>
      <c r="G113" s="4">
        <f t="shared" ca="1" si="16"/>
        <v>896</v>
      </c>
      <c r="H113" s="4" t="str">
        <f t="shared" ca="1" si="27"/>
        <v>LSP202312140001</v>
      </c>
      <c r="I113" s="4" t="str">
        <f t="shared" ca="1" si="26"/>
        <v>NCC202312140006</v>
      </c>
      <c r="J113" s="4">
        <f t="shared" ca="1" si="17"/>
        <v>33</v>
      </c>
      <c r="K113" s="4" t="s">
        <v>203</v>
      </c>
      <c r="L113" s="4">
        <f t="shared" ca="1" si="18"/>
        <v>1</v>
      </c>
      <c r="M113" s="4">
        <f t="shared" ca="1" si="19"/>
        <v>20819.900000000001</v>
      </c>
      <c r="N113" s="4">
        <f t="shared" ca="1" si="20"/>
        <v>21</v>
      </c>
      <c r="O113" s="4">
        <f t="shared" ca="1" si="21"/>
        <v>416398</v>
      </c>
      <c r="P113" s="4">
        <f t="shared" ca="1" si="22"/>
        <v>666236.80000000005</v>
      </c>
      <c r="Q113" s="4">
        <v>0</v>
      </c>
    </row>
    <row r="114" spans="1:17" x14ac:dyDescent="0.25">
      <c r="A114" s="4" t="str">
        <f t="shared" ca="1" si="14"/>
        <v>S202312140113</v>
      </c>
      <c r="B114" s="4" t="s">
        <v>129</v>
      </c>
      <c r="C114" s="4" t="str">
        <f t="shared" ca="1" si="23"/>
        <v>TG202312140002</v>
      </c>
      <c r="D114" s="4" t="str">
        <f t="shared" ca="1" si="24"/>
        <v>TL202312140008</v>
      </c>
      <c r="E114" s="5">
        <f t="shared" ca="1" si="15"/>
        <v>39709</v>
      </c>
      <c r="F114" s="4" t="str">
        <f t="shared" ca="1" si="25"/>
        <v>978-610-933-823-8</v>
      </c>
      <c r="G114" s="4">
        <f t="shared" ca="1" si="16"/>
        <v>683</v>
      </c>
      <c r="H114" s="4" t="str">
        <f t="shared" ca="1" si="27"/>
        <v>LSP202312140001</v>
      </c>
      <c r="I114" s="4" t="str">
        <f t="shared" ca="1" si="26"/>
        <v>NCC202312140015</v>
      </c>
      <c r="J114" s="4">
        <f t="shared" ca="1" si="17"/>
        <v>23</v>
      </c>
      <c r="K114" s="4" t="s">
        <v>195</v>
      </c>
      <c r="L114" s="4">
        <f t="shared" ca="1" si="18"/>
        <v>0</v>
      </c>
      <c r="M114" s="4">
        <f t="shared" ca="1" si="19"/>
        <v>14621.1</v>
      </c>
      <c r="N114" s="4">
        <f t="shared" ca="1" si="20"/>
        <v>50</v>
      </c>
      <c r="O114" s="4">
        <f t="shared" ca="1" si="21"/>
        <v>292422</v>
      </c>
      <c r="P114" s="4">
        <f t="shared" ca="1" si="22"/>
        <v>467875.19999999995</v>
      </c>
      <c r="Q114" s="4">
        <v>0</v>
      </c>
    </row>
    <row r="115" spans="1:17" x14ac:dyDescent="0.25">
      <c r="A115" s="4" t="str">
        <f t="shared" ca="1" si="14"/>
        <v>S202312140114</v>
      </c>
      <c r="B115" s="4" t="s">
        <v>128</v>
      </c>
      <c r="C115" s="4" t="str">
        <f t="shared" ca="1" si="23"/>
        <v>TG202312140026</v>
      </c>
      <c r="D115" s="4" t="str">
        <f t="shared" ca="1" si="24"/>
        <v>TL202312140021</v>
      </c>
      <c r="E115" s="5">
        <f t="shared" ca="1" si="15"/>
        <v>42700</v>
      </c>
      <c r="F115" s="4" t="str">
        <f t="shared" ca="1" si="25"/>
        <v>978-983-180-902-2</v>
      </c>
      <c r="G115" s="4">
        <f t="shared" ca="1" si="16"/>
        <v>159</v>
      </c>
      <c r="H115" s="4" t="str">
        <f t="shared" ca="1" si="27"/>
        <v>LSP202312140001</v>
      </c>
      <c r="I115" s="4" t="str">
        <f t="shared" ca="1" si="26"/>
        <v>NCC202312140013</v>
      </c>
      <c r="J115" s="4">
        <f t="shared" ca="1" si="17"/>
        <v>34</v>
      </c>
      <c r="K115" s="4" t="s">
        <v>196</v>
      </c>
      <c r="L115" s="4">
        <f t="shared" ca="1" si="18"/>
        <v>1</v>
      </c>
      <c r="M115" s="4">
        <f t="shared" ca="1" si="19"/>
        <v>16954.3</v>
      </c>
      <c r="N115" s="4">
        <f t="shared" ca="1" si="20"/>
        <v>100</v>
      </c>
      <c r="O115" s="4">
        <f t="shared" ca="1" si="21"/>
        <v>339086</v>
      </c>
      <c r="P115" s="4">
        <f t="shared" ca="1" si="22"/>
        <v>542537.60000000009</v>
      </c>
      <c r="Q115" s="4">
        <v>0</v>
      </c>
    </row>
    <row r="116" spans="1:17" x14ac:dyDescent="0.25">
      <c r="A116" s="4" t="str">
        <f t="shared" ca="1" si="14"/>
        <v>S202312140115</v>
      </c>
      <c r="B116" s="4" t="s">
        <v>130</v>
      </c>
      <c r="C116" s="4" t="str">
        <f t="shared" ca="1" si="23"/>
        <v>TG202312140022</v>
      </c>
      <c r="D116" s="4" t="str">
        <f t="shared" ca="1" si="24"/>
        <v>TL202312140022</v>
      </c>
      <c r="E116" s="5">
        <f t="shared" ca="1" si="15"/>
        <v>41673</v>
      </c>
      <c r="F116" s="4" t="str">
        <f t="shared" ca="1" si="25"/>
        <v>978-978-657-393-7</v>
      </c>
      <c r="G116" s="4">
        <f t="shared" ca="1" si="16"/>
        <v>411</v>
      </c>
      <c r="H116" s="4" t="str">
        <f t="shared" ca="1" si="27"/>
        <v>LSP202312140001</v>
      </c>
      <c r="I116" s="4" t="str">
        <f t="shared" ca="1" si="26"/>
        <v>NCC202312140018</v>
      </c>
      <c r="J116" s="4">
        <f t="shared" ca="1" si="17"/>
        <v>26</v>
      </c>
      <c r="K116" s="4" t="s">
        <v>209</v>
      </c>
      <c r="L116" s="4">
        <f t="shared" ca="1" si="18"/>
        <v>1</v>
      </c>
      <c r="M116" s="4">
        <f t="shared" ca="1" si="19"/>
        <v>13159.1</v>
      </c>
      <c r="N116" s="4">
        <f t="shared" ca="1" si="20"/>
        <v>93</v>
      </c>
      <c r="O116" s="4">
        <f t="shared" ca="1" si="21"/>
        <v>263182</v>
      </c>
      <c r="P116" s="4">
        <f t="shared" ca="1" si="22"/>
        <v>421091.19999999995</v>
      </c>
      <c r="Q116" s="4">
        <v>0</v>
      </c>
    </row>
    <row r="117" spans="1:17" x14ac:dyDescent="0.25">
      <c r="A117" s="4" t="str">
        <f t="shared" ca="1" si="14"/>
        <v>S202312140116</v>
      </c>
      <c r="B117" s="4" t="s">
        <v>131</v>
      </c>
      <c r="C117" s="4" t="str">
        <f t="shared" ca="1" si="23"/>
        <v>TG202312140017</v>
      </c>
      <c r="D117" s="4" t="str">
        <f t="shared" ca="1" si="24"/>
        <v>TL202312140010</v>
      </c>
      <c r="E117" s="5">
        <f t="shared" ca="1" si="15"/>
        <v>42312</v>
      </c>
      <c r="F117" s="4" t="str">
        <f t="shared" ca="1" si="25"/>
        <v>978-600-341-362-2</v>
      </c>
      <c r="G117" s="4">
        <f t="shared" ca="1" si="16"/>
        <v>876</v>
      </c>
      <c r="H117" s="4" t="str">
        <f t="shared" ca="1" si="27"/>
        <v>LSP202312140001</v>
      </c>
      <c r="I117" s="4" t="str">
        <f t="shared" ca="1" si="26"/>
        <v>NCC202312140006</v>
      </c>
      <c r="J117" s="4">
        <f t="shared" ca="1" si="17"/>
        <v>21</v>
      </c>
      <c r="K117" s="4" t="s">
        <v>199</v>
      </c>
      <c r="L117" s="4">
        <f t="shared" ca="1" si="18"/>
        <v>1</v>
      </c>
      <c r="M117" s="4">
        <f t="shared" ca="1" si="19"/>
        <v>21355.65</v>
      </c>
      <c r="N117" s="4">
        <f t="shared" ca="1" si="20"/>
        <v>88</v>
      </c>
      <c r="O117" s="4">
        <f t="shared" ca="1" si="21"/>
        <v>427113</v>
      </c>
      <c r="P117" s="4">
        <f t="shared" ca="1" si="22"/>
        <v>683380.8</v>
      </c>
      <c r="Q117" s="4">
        <v>0</v>
      </c>
    </row>
    <row r="118" spans="1:17" x14ac:dyDescent="0.25">
      <c r="A118" s="4" t="str">
        <f t="shared" ca="1" si="14"/>
        <v>S202312140117</v>
      </c>
      <c r="B118" s="4" t="s">
        <v>78</v>
      </c>
      <c r="C118" s="4" t="str">
        <f t="shared" ca="1" si="23"/>
        <v>TG202312140016</v>
      </c>
      <c r="D118" s="4" t="str">
        <f ca="1">"TL" &amp; TEXT(TODAY(), "yyyyMMdd") &amp; TEXT(RANDBETWEEN(1, 24), "0000")</f>
        <v>TL202312140018</v>
      </c>
      <c r="E118" s="5">
        <f t="shared" ca="1" si="15"/>
        <v>45208</v>
      </c>
      <c r="F118" s="4" t="str">
        <f t="shared" ca="1" si="25"/>
        <v>978-607-323-760-4</v>
      </c>
      <c r="G118" s="4">
        <f t="shared" ca="1" si="16"/>
        <v>783</v>
      </c>
      <c r="H118" s="4" t="str">
        <f t="shared" ca="1" si="27"/>
        <v>LSP202312140001</v>
      </c>
      <c r="I118" s="4" t="str">
        <f t="shared" ca="1" si="26"/>
        <v>NCC202312140015</v>
      </c>
      <c r="J118" s="4">
        <f t="shared" ca="1" si="17"/>
        <v>29</v>
      </c>
      <c r="K118" s="4" t="s">
        <v>201</v>
      </c>
      <c r="L118" s="4">
        <f t="shared" ca="1" si="18"/>
        <v>1</v>
      </c>
      <c r="M118" s="4">
        <f t="shared" ca="1" si="19"/>
        <v>11452.2</v>
      </c>
      <c r="N118" s="4">
        <f t="shared" ca="1" si="20"/>
        <v>26</v>
      </c>
      <c r="O118" s="4">
        <f t="shared" ca="1" si="21"/>
        <v>229044</v>
      </c>
      <c r="P118" s="4">
        <f t="shared" ca="1" si="22"/>
        <v>366470.40000000002</v>
      </c>
      <c r="Q118" s="4">
        <v>0</v>
      </c>
    </row>
    <row r="119" spans="1:17" x14ac:dyDescent="0.25">
      <c r="A119" s="4" t="str">
        <f t="shared" ca="1" si="14"/>
        <v>S202312140118</v>
      </c>
      <c r="B119" s="4" t="s">
        <v>132</v>
      </c>
      <c r="C119" s="4" t="str">
        <f t="shared" ca="1" si="23"/>
        <v>TG202312140029</v>
      </c>
      <c r="D119" s="4" t="str">
        <f t="shared" ca="1" si="24"/>
        <v>TL202312140021</v>
      </c>
      <c r="E119" s="5">
        <f t="shared" ca="1" si="15"/>
        <v>42082</v>
      </c>
      <c r="F119" s="4" t="str">
        <f t="shared" ca="1" si="25"/>
        <v>978-973-450-353-8</v>
      </c>
      <c r="G119" s="4">
        <f t="shared" ca="1" si="16"/>
        <v>910</v>
      </c>
      <c r="H119" s="4" t="str">
        <f t="shared" ca="1" si="27"/>
        <v>LSP202312140001</v>
      </c>
      <c r="I119" s="4" t="str">
        <f t="shared" ca="1" si="26"/>
        <v>NCC202312140009</v>
      </c>
      <c r="J119" s="4">
        <f t="shared" ca="1" si="17"/>
        <v>24</v>
      </c>
      <c r="K119" s="4" t="s">
        <v>199</v>
      </c>
      <c r="L119" s="4">
        <f t="shared" ca="1" si="18"/>
        <v>1</v>
      </c>
      <c r="M119" s="4">
        <f t="shared" ca="1" si="19"/>
        <v>19937.300000000003</v>
      </c>
      <c r="N119" s="4">
        <f t="shared" ca="1" si="20"/>
        <v>58</v>
      </c>
      <c r="O119" s="4">
        <f t="shared" ca="1" si="21"/>
        <v>398746</v>
      </c>
      <c r="P119" s="4">
        <f t="shared" ca="1" si="22"/>
        <v>637993.60000000009</v>
      </c>
      <c r="Q119" s="4">
        <v>0</v>
      </c>
    </row>
    <row r="120" spans="1:17" x14ac:dyDescent="0.25">
      <c r="A120" s="4" t="str">
        <f t="shared" ca="1" si="14"/>
        <v>S202312140119</v>
      </c>
      <c r="B120" s="4" t="s">
        <v>133</v>
      </c>
      <c r="C120" s="4" t="str">
        <f t="shared" ca="1" si="23"/>
        <v>TG202312140018</v>
      </c>
      <c r="D120" s="4" t="str">
        <f t="shared" ca="1" si="24"/>
        <v>TL202312140001</v>
      </c>
      <c r="E120" s="5">
        <f t="shared" ca="1" si="15"/>
        <v>41489</v>
      </c>
      <c r="F120" s="4" t="str">
        <f t="shared" ca="1" si="25"/>
        <v>978-624-461-710-4</v>
      </c>
      <c r="G120" s="4">
        <f t="shared" ca="1" si="16"/>
        <v>799</v>
      </c>
      <c r="H120" s="4" t="str">
        <f t="shared" ca="1" si="27"/>
        <v>LSP202312140001</v>
      </c>
      <c r="I120" s="4" t="str">
        <f t="shared" ca="1" si="26"/>
        <v>NCC202312140020</v>
      </c>
      <c r="J120" s="4">
        <f t="shared" ca="1" si="17"/>
        <v>23</v>
      </c>
      <c r="K120" s="4" t="s">
        <v>200</v>
      </c>
      <c r="L120" s="4">
        <f t="shared" ca="1" si="18"/>
        <v>1</v>
      </c>
      <c r="M120" s="4">
        <f t="shared" ca="1" si="19"/>
        <v>21087.7</v>
      </c>
      <c r="N120" s="4">
        <f t="shared" ca="1" si="20"/>
        <v>97</v>
      </c>
      <c r="O120" s="4">
        <f t="shared" ca="1" si="21"/>
        <v>421754</v>
      </c>
      <c r="P120" s="4">
        <f t="shared" ca="1" si="22"/>
        <v>674806.39999999991</v>
      </c>
      <c r="Q120" s="4">
        <v>0</v>
      </c>
    </row>
    <row r="121" spans="1:17" x14ac:dyDescent="0.25">
      <c r="A121" s="4" t="str">
        <f t="shared" ca="1" si="14"/>
        <v>S202312140120</v>
      </c>
      <c r="B121" s="4" t="s">
        <v>134</v>
      </c>
      <c r="C121" s="4" t="str">
        <f t="shared" ca="1" si="23"/>
        <v>TG202312140010</v>
      </c>
      <c r="D121" s="4" t="str">
        <f t="shared" ca="1" si="24"/>
        <v>TL202312140006</v>
      </c>
      <c r="E121" s="5">
        <f t="shared" ca="1" si="15"/>
        <v>41291</v>
      </c>
      <c r="F121" s="4" t="str">
        <f t="shared" ca="1" si="25"/>
        <v>978-963-784-265-4</v>
      </c>
      <c r="G121" s="4">
        <f t="shared" ca="1" si="16"/>
        <v>959</v>
      </c>
      <c r="H121" s="4" t="str">
        <f t="shared" ca="1" si="27"/>
        <v>LSP202312140001</v>
      </c>
      <c r="I121" s="4" t="str">
        <f t="shared" ca="1" si="26"/>
        <v>NCC202312140020</v>
      </c>
      <c r="J121" s="4">
        <f t="shared" ca="1" si="17"/>
        <v>20</v>
      </c>
      <c r="K121" s="4" t="s">
        <v>196</v>
      </c>
      <c r="L121" s="4">
        <f t="shared" ca="1" si="18"/>
        <v>1</v>
      </c>
      <c r="M121" s="4">
        <f t="shared" ca="1" si="19"/>
        <v>10628.2</v>
      </c>
      <c r="N121" s="4">
        <f t="shared" ca="1" si="20"/>
        <v>88</v>
      </c>
      <c r="O121" s="4">
        <f t="shared" ca="1" si="21"/>
        <v>212564</v>
      </c>
      <c r="P121" s="4">
        <f t="shared" ca="1" si="22"/>
        <v>340102.40000000002</v>
      </c>
      <c r="Q121" s="4">
        <v>0</v>
      </c>
    </row>
    <row r="122" spans="1:17" x14ac:dyDescent="0.25">
      <c r="A122" s="4" t="str">
        <f t="shared" ca="1" si="14"/>
        <v>S202312140121</v>
      </c>
      <c r="B122" s="4" t="s">
        <v>135</v>
      </c>
      <c r="C122" s="4" t="str">
        <f t="shared" ca="1" si="23"/>
        <v>TG202312140019</v>
      </c>
      <c r="D122" s="4" t="str">
        <f t="shared" ca="1" si="24"/>
        <v>TL202312140003</v>
      </c>
      <c r="E122" s="5">
        <f t="shared" ca="1" si="15"/>
        <v>42972</v>
      </c>
      <c r="F122" s="4" t="str">
        <f t="shared" ca="1" si="25"/>
        <v>978-626-582-651-4</v>
      </c>
      <c r="G122" s="4">
        <f t="shared" ca="1" si="16"/>
        <v>314</v>
      </c>
      <c r="H122" s="4" t="str">
        <f t="shared" ca="1" si="27"/>
        <v>LSP202312140001</v>
      </c>
      <c r="I122" s="4" t="str">
        <f t="shared" ca="1" si="26"/>
        <v>NCC202312140005</v>
      </c>
      <c r="J122" s="4">
        <f t="shared" ca="1" si="17"/>
        <v>26</v>
      </c>
      <c r="K122" s="4" t="s">
        <v>195</v>
      </c>
      <c r="L122" s="4">
        <f t="shared" ca="1" si="18"/>
        <v>1</v>
      </c>
      <c r="M122" s="4">
        <f t="shared" ca="1" si="19"/>
        <v>3801</v>
      </c>
      <c r="N122" s="4">
        <f t="shared" ca="1" si="20"/>
        <v>39</v>
      </c>
      <c r="O122" s="4">
        <f t="shared" ca="1" si="21"/>
        <v>76020</v>
      </c>
      <c r="P122" s="4">
        <f t="shared" ca="1" si="22"/>
        <v>121632</v>
      </c>
      <c r="Q122" s="4">
        <v>0</v>
      </c>
    </row>
    <row r="123" spans="1:17" x14ac:dyDescent="0.25">
      <c r="A123" s="4" t="str">
        <f t="shared" ca="1" si="14"/>
        <v>S202312140122</v>
      </c>
      <c r="B123" s="4" t="s">
        <v>136</v>
      </c>
      <c r="C123" s="4" t="str">
        <f t="shared" ca="1" si="23"/>
        <v>TG202312140019</v>
      </c>
      <c r="D123" s="4" t="str">
        <f t="shared" ca="1" si="24"/>
        <v>TL202312140012</v>
      </c>
      <c r="E123" s="5">
        <f t="shared" ca="1" si="15"/>
        <v>37206</v>
      </c>
      <c r="F123" s="4" t="str">
        <f t="shared" ca="1" si="25"/>
        <v>978-951-172-363-7</v>
      </c>
      <c r="G123" s="4">
        <f t="shared" ca="1" si="16"/>
        <v>725</v>
      </c>
      <c r="H123" s="4" t="str">
        <f t="shared" ca="1" si="27"/>
        <v>LSP202312140001</v>
      </c>
      <c r="I123" s="4" t="str">
        <f t="shared" ca="1" si="26"/>
        <v>NCC202312140018</v>
      </c>
      <c r="J123" s="4">
        <f t="shared" ca="1" si="17"/>
        <v>34</v>
      </c>
      <c r="K123" s="4" t="s">
        <v>196</v>
      </c>
      <c r="L123" s="4">
        <f t="shared" ca="1" si="18"/>
        <v>1</v>
      </c>
      <c r="M123" s="4">
        <f t="shared" ca="1" si="19"/>
        <v>16415.5</v>
      </c>
      <c r="N123" s="4">
        <f t="shared" ca="1" si="20"/>
        <v>40</v>
      </c>
      <c r="O123" s="4">
        <f t="shared" ca="1" si="21"/>
        <v>328310</v>
      </c>
      <c r="P123" s="4">
        <f t="shared" ca="1" si="22"/>
        <v>525296</v>
      </c>
      <c r="Q123" s="4">
        <v>0</v>
      </c>
    </row>
    <row r="124" spans="1:17" x14ac:dyDescent="0.25">
      <c r="A124" s="4" t="str">
        <f t="shared" ca="1" si="14"/>
        <v>S202312140123</v>
      </c>
      <c r="B124" s="4" t="s">
        <v>137</v>
      </c>
      <c r="C124" s="4" t="str">
        <f t="shared" ca="1" si="23"/>
        <v>TG202312140022</v>
      </c>
      <c r="D124" s="4" t="str">
        <f t="shared" ca="1" si="24"/>
        <v>TL202312140005</v>
      </c>
      <c r="E124" s="5">
        <f t="shared" ca="1" si="15"/>
        <v>43684</v>
      </c>
      <c r="F124" s="4" t="str">
        <f t="shared" ca="1" si="25"/>
        <v>978-967-301-875-7</v>
      </c>
      <c r="G124" s="4">
        <f t="shared" ca="1" si="16"/>
        <v>649</v>
      </c>
      <c r="H124" s="4" t="str">
        <f t="shared" ca="1" si="27"/>
        <v>LSP202312140001</v>
      </c>
      <c r="I124" s="4" t="str">
        <f t="shared" ca="1" si="26"/>
        <v>NCC202312140008</v>
      </c>
      <c r="J124" s="4">
        <f t="shared" ca="1" si="17"/>
        <v>28</v>
      </c>
      <c r="K124" s="4" t="s">
        <v>197</v>
      </c>
      <c r="L124" s="4">
        <f t="shared" ca="1" si="18"/>
        <v>1</v>
      </c>
      <c r="M124" s="4">
        <f t="shared" ca="1" si="19"/>
        <v>20979.850000000002</v>
      </c>
      <c r="N124" s="4">
        <f t="shared" ca="1" si="20"/>
        <v>20</v>
      </c>
      <c r="O124" s="4">
        <f t="shared" ca="1" si="21"/>
        <v>419597</v>
      </c>
      <c r="P124" s="4">
        <f t="shared" ca="1" si="22"/>
        <v>671355.2</v>
      </c>
      <c r="Q124" s="4">
        <v>0</v>
      </c>
    </row>
    <row r="125" spans="1:17" x14ac:dyDescent="0.25">
      <c r="A125" s="4" t="str">
        <f t="shared" ca="1" si="14"/>
        <v>S202312140124</v>
      </c>
      <c r="B125" s="4" t="s">
        <v>138</v>
      </c>
      <c r="C125" s="4" t="str">
        <f t="shared" ca="1" si="23"/>
        <v>TG202312140026</v>
      </c>
      <c r="D125" s="4" t="str">
        <f t="shared" ca="1" si="24"/>
        <v>TL202312140017</v>
      </c>
      <c r="E125" s="5">
        <f t="shared" ca="1" si="15"/>
        <v>37635</v>
      </c>
      <c r="F125" s="4" t="str">
        <f t="shared" ca="1" si="25"/>
        <v>978-608-345-672-7</v>
      </c>
      <c r="G125" s="4">
        <f t="shared" ca="1" si="16"/>
        <v>478</v>
      </c>
      <c r="H125" s="4" t="str">
        <f t="shared" ca="1" si="27"/>
        <v>LSP202312140001</v>
      </c>
      <c r="I125" s="4" t="str">
        <f t="shared" ca="1" si="26"/>
        <v>NCC202312140019</v>
      </c>
      <c r="J125" s="4">
        <f t="shared" ca="1" si="17"/>
        <v>22</v>
      </c>
      <c r="K125" s="4" t="s">
        <v>198</v>
      </c>
      <c r="L125" s="4">
        <f t="shared" ca="1" si="18"/>
        <v>1</v>
      </c>
      <c r="M125" s="4">
        <f t="shared" ca="1" si="19"/>
        <v>7812.6</v>
      </c>
      <c r="N125" s="4">
        <f t="shared" ca="1" si="20"/>
        <v>69</v>
      </c>
      <c r="O125" s="4">
        <f t="shared" ca="1" si="21"/>
        <v>156252</v>
      </c>
      <c r="P125" s="4">
        <f t="shared" ca="1" si="22"/>
        <v>250003.20000000001</v>
      </c>
      <c r="Q125" s="4">
        <v>0</v>
      </c>
    </row>
    <row r="126" spans="1:17" x14ac:dyDescent="0.25">
      <c r="A126" s="4" t="str">
        <f t="shared" ca="1" si="14"/>
        <v>S202312140125</v>
      </c>
      <c r="B126" s="4" t="s">
        <v>139</v>
      </c>
      <c r="C126" s="4" t="str">
        <f t="shared" ca="1" si="23"/>
        <v>TG202312140014</v>
      </c>
      <c r="D126" s="4" t="str">
        <f t="shared" ca="1" si="24"/>
        <v>TL202312140010</v>
      </c>
      <c r="E126" s="5">
        <f t="shared" ca="1" si="15"/>
        <v>38203</v>
      </c>
      <c r="F126" s="4" t="str">
        <f t="shared" ca="1" si="25"/>
        <v>978-975-436-358-3</v>
      </c>
      <c r="G126" s="4">
        <f t="shared" ca="1" si="16"/>
        <v>941</v>
      </c>
      <c r="H126" s="4" t="str">
        <f t="shared" ca="1" si="27"/>
        <v>LSP202312140001</v>
      </c>
      <c r="I126" s="4" t="str">
        <f t="shared" ca="1" si="26"/>
        <v>NCC202312140017</v>
      </c>
      <c r="J126" s="4">
        <f t="shared" ca="1" si="17"/>
        <v>29</v>
      </c>
      <c r="K126" s="4" t="s">
        <v>199</v>
      </c>
      <c r="L126" s="4">
        <f t="shared" ca="1" si="18"/>
        <v>1</v>
      </c>
      <c r="M126" s="4">
        <f t="shared" ca="1" si="19"/>
        <v>4987.2000000000007</v>
      </c>
      <c r="N126" s="4">
        <f t="shared" ca="1" si="20"/>
        <v>72</v>
      </c>
      <c r="O126" s="4">
        <f t="shared" ca="1" si="21"/>
        <v>99744</v>
      </c>
      <c r="P126" s="4">
        <f t="shared" ca="1" si="22"/>
        <v>159590.40000000002</v>
      </c>
      <c r="Q126" s="4">
        <v>0</v>
      </c>
    </row>
    <row r="127" spans="1:17" x14ac:dyDescent="0.25">
      <c r="A127" s="4" t="str">
        <f t="shared" ca="1" si="14"/>
        <v>S202312140126</v>
      </c>
      <c r="B127" s="4" t="s">
        <v>141</v>
      </c>
      <c r="C127" s="4" t="str">
        <f t="shared" ca="1" si="23"/>
        <v>TG202312140012</v>
      </c>
      <c r="D127" s="4" t="str">
        <f t="shared" ca="1" si="24"/>
        <v>TL202312140012</v>
      </c>
      <c r="E127" s="5">
        <f t="shared" ca="1" si="15"/>
        <v>38564</v>
      </c>
      <c r="F127" s="4" t="str">
        <f t="shared" ca="1" si="25"/>
        <v>978-956-636-657-2</v>
      </c>
      <c r="G127" s="4">
        <f t="shared" ca="1" si="16"/>
        <v>127</v>
      </c>
      <c r="H127" s="4" t="str">
        <f t="shared" ca="1" si="27"/>
        <v>LSP202312140001</v>
      </c>
      <c r="I127" s="4" t="str">
        <f t="shared" ca="1" si="26"/>
        <v>NCC202312140017</v>
      </c>
      <c r="J127" s="4">
        <f t="shared" ca="1" si="17"/>
        <v>30</v>
      </c>
      <c r="K127" s="4" t="s">
        <v>200</v>
      </c>
      <c r="L127" s="4">
        <f t="shared" ca="1" si="18"/>
        <v>1</v>
      </c>
      <c r="M127" s="4">
        <f t="shared" ca="1" si="19"/>
        <v>21700</v>
      </c>
      <c r="N127" s="4">
        <f t="shared" ca="1" si="20"/>
        <v>22</v>
      </c>
      <c r="O127" s="4">
        <f t="shared" ca="1" si="21"/>
        <v>434000</v>
      </c>
      <c r="P127" s="4">
        <f t="shared" ca="1" si="22"/>
        <v>694400</v>
      </c>
      <c r="Q127" s="4">
        <v>0</v>
      </c>
    </row>
    <row r="128" spans="1:17" x14ac:dyDescent="0.25">
      <c r="A128" s="4" t="str">
        <f t="shared" ca="1" si="14"/>
        <v>S202312140127</v>
      </c>
      <c r="B128" s="4" t="s">
        <v>140</v>
      </c>
      <c r="C128" s="4" t="str">
        <f t="shared" ca="1" si="23"/>
        <v>TG202312140006</v>
      </c>
      <c r="D128" s="4" t="str">
        <f t="shared" ca="1" si="24"/>
        <v>TL202312140009</v>
      </c>
      <c r="E128" s="5">
        <f t="shared" ca="1" si="15"/>
        <v>40300</v>
      </c>
      <c r="F128" s="4" t="str">
        <f t="shared" ca="1" si="25"/>
        <v>978-969-243-911-8</v>
      </c>
      <c r="G128" s="4">
        <f t="shared" ca="1" si="16"/>
        <v>599</v>
      </c>
      <c r="H128" s="4" t="str">
        <f t="shared" ca="1" si="27"/>
        <v>LSP202312140001</v>
      </c>
      <c r="I128" s="4" t="str">
        <f t="shared" ca="1" si="26"/>
        <v>NCC202312140020</v>
      </c>
      <c r="J128" s="4">
        <f t="shared" ca="1" si="17"/>
        <v>22</v>
      </c>
      <c r="K128" s="4" t="s">
        <v>201</v>
      </c>
      <c r="L128" s="4">
        <f t="shared" ca="1" si="18"/>
        <v>1</v>
      </c>
      <c r="M128" s="4">
        <f t="shared" ca="1" si="19"/>
        <v>9835.0500000000011</v>
      </c>
      <c r="N128" s="4">
        <f t="shared" ca="1" si="20"/>
        <v>76</v>
      </c>
      <c r="O128" s="4">
        <f t="shared" ca="1" si="21"/>
        <v>196701</v>
      </c>
      <c r="P128" s="4">
        <f t="shared" ca="1" si="22"/>
        <v>314721.59999999998</v>
      </c>
      <c r="Q128" s="4">
        <v>0</v>
      </c>
    </row>
    <row r="129" spans="1:17" x14ac:dyDescent="0.25">
      <c r="A129" s="4" t="str">
        <f t="shared" ref="A129:A189" ca="1" si="28">"S" &amp; TEXT(TODAY(), "yyyyMMdd") &amp; TEXT(ROW(A128), "0000")</f>
        <v>S202312140128</v>
      </c>
      <c r="B129" s="4" t="s">
        <v>142</v>
      </c>
      <c r="C129" s="4" t="str">
        <f t="shared" ca="1" si="23"/>
        <v>TG202312140028</v>
      </c>
      <c r="D129" s="4" t="str">
        <f t="shared" ca="1" si="24"/>
        <v>TL202312140024</v>
      </c>
      <c r="E129" s="5">
        <f t="shared" ref="E129:E188" ca="1" si="29">RANDBETWEEN(DATE(2000, 1,1), TODAY())</f>
        <v>39829</v>
      </c>
      <c r="F129" s="4" t="str">
        <f t="shared" ca="1" si="25"/>
        <v>978-984-782-759-6</v>
      </c>
      <c r="G129" s="4">
        <f t="shared" ref="G129:G189" ca="1" si="30">INT(RAND() * (1000 - 100 + 1) + 100)</f>
        <v>254</v>
      </c>
      <c r="H129" s="4" t="str">
        <f t="shared" ca="1" si="27"/>
        <v>LSP202312140001</v>
      </c>
      <c r="I129" s="4" t="str">
        <f t="shared" ca="1" si="26"/>
        <v>NCC202312140021</v>
      </c>
      <c r="J129" s="4">
        <f t="shared" ref="J129:J189" ca="1" si="31">RANDBETWEEN(20, 35)</f>
        <v>21</v>
      </c>
      <c r="K129" s="4" t="s">
        <v>199</v>
      </c>
      <c r="L129" s="4">
        <f t="shared" ref="L129:L189" ca="1" si="32">IF(RAND() &lt;= 0.89, 1, 0)</f>
        <v>1</v>
      </c>
      <c r="M129" s="4">
        <f t="shared" ref="M129:M189" ca="1" si="33">O129*0.05</f>
        <v>16909.650000000001</v>
      </c>
      <c r="N129" s="4">
        <f t="shared" ref="N129:N189" ca="1" si="34">RANDBETWEEN(10,100)</f>
        <v>29</v>
      </c>
      <c r="O129" s="4">
        <f t="shared" ref="O129:O189" ca="1" si="35">RANDBETWEEN(30000, 450000)</f>
        <v>338193</v>
      </c>
      <c r="P129" s="4">
        <f t="shared" ref="P129:P189" ca="1" si="36">O129+(O129*0.55) +M129</f>
        <v>541108.80000000005</v>
      </c>
      <c r="Q129" s="4">
        <v>0</v>
      </c>
    </row>
    <row r="130" spans="1:17" x14ac:dyDescent="0.25">
      <c r="A130" s="4" t="str">
        <f t="shared" ca="1" si="28"/>
        <v>S202312140129</v>
      </c>
      <c r="B130" s="4" t="s">
        <v>143</v>
      </c>
      <c r="C130" s="4" t="str">
        <f t="shared" ca="1" si="23"/>
        <v>TG202312140010</v>
      </c>
      <c r="D130" s="4" t="str">
        <f t="shared" ca="1" si="24"/>
        <v>TL202312140006</v>
      </c>
      <c r="E130" s="5">
        <f t="shared" ca="1" si="29"/>
        <v>40773</v>
      </c>
      <c r="F130" s="4" t="str">
        <f t="shared" ca="1" si="25"/>
        <v>978-963-304-893-6</v>
      </c>
      <c r="G130" s="4">
        <f t="shared" ca="1" si="30"/>
        <v>350</v>
      </c>
      <c r="H130" s="4" t="str">
        <f ca="1">"LSP" &amp; TEXT(TODAY(), "YYYYMMDD") &amp; TEXT(1,"0000")</f>
        <v>LSP202312140001</v>
      </c>
      <c r="I130" s="4" t="str">
        <f t="shared" ca="1" si="26"/>
        <v>NCC202312140020</v>
      </c>
      <c r="J130" s="4">
        <f t="shared" ca="1" si="31"/>
        <v>28</v>
      </c>
      <c r="K130" s="4" t="s">
        <v>202</v>
      </c>
      <c r="L130" s="4">
        <f t="shared" ca="1" si="32"/>
        <v>1</v>
      </c>
      <c r="M130" s="4">
        <f t="shared" ca="1" si="33"/>
        <v>11533.900000000001</v>
      </c>
      <c r="N130" s="4">
        <f t="shared" ca="1" si="34"/>
        <v>51</v>
      </c>
      <c r="O130" s="4">
        <f t="shared" ca="1" si="35"/>
        <v>230678</v>
      </c>
      <c r="P130" s="4">
        <f t="shared" ca="1" si="36"/>
        <v>369084.80000000005</v>
      </c>
      <c r="Q130" s="4">
        <v>0</v>
      </c>
    </row>
    <row r="131" spans="1:17" x14ac:dyDescent="0.25">
      <c r="A131" s="4" t="str">
        <f t="shared" ca="1" si="28"/>
        <v>S202312140130</v>
      </c>
      <c r="B131" s="4" t="s">
        <v>144</v>
      </c>
      <c r="C131" s="4" t="str">
        <f t="shared" ref="C131:C189" ca="1" si="37">"TG" &amp; TEXT(TODAY(), "yyyyMMdd") &amp; TEXT(RANDBETWEEN(1, 29), "0000")</f>
        <v>TG202312140022</v>
      </c>
      <c r="D131" s="4" t="str">
        <f t="shared" ref="D131:D189" ca="1" si="38">"TL" &amp; TEXT(TODAY(), "yyyyMMdd") &amp; TEXT(RANDBETWEEN(1, 24), "0000")</f>
        <v>TL202312140011</v>
      </c>
      <c r="E131" s="5">
        <f t="shared" ca="1" si="29"/>
        <v>43568</v>
      </c>
      <c r="F131" s="4" t="str">
        <f t="shared" ref="F131:F189" ca="1" si="39">"978-" &amp; IF(RANDBETWEEN(0,1)=0,TEXT(RANDBETWEEN(600,631),"000"), TEXT(RANDBETWEEN(950,989),"000")) &amp; "-" &amp; TEXT(RANDBETWEEN(100,999),"000") &amp; "-" &amp; TEXT(RANDBETWEEN(100,999),"000") &amp; "-" &amp; RANDBETWEEN(1,9)</f>
        <v>978-621-240-812-3</v>
      </c>
      <c r="G131" s="4">
        <f t="shared" ca="1" si="30"/>
        <v>314</v>
      </c>
      <c r="H131" s="4" t="str">
        <f ca="1">"LSP" &amp; TEXT(TODAY(), "YYYYMMDD") &amp; TEXT(1,"0000")</f>
        <v>LSP202312140001</v>
      </c>
      <c r="I131" s="4" t="str">
        <f t="shared" ref="I131:I189" ca="1" si="40">"NCC" &amp; TEXT(TODAY(), "yyyyMMdd") &amp; TEXT(RANDBETWEEN(1, 23), "0000")</f>
        <v>NCC202312140009</v>
      </c>
      <c r="J131" s="4">
        <f t="shared" ca="1" si="31"/>
        <v>33</v>
      </c>
      <c r="K131" s="4" t="s">
        <v>201</v>
      </c>
      <c r="L131" s="4">
        <f t="shared" ca="1" si="32"/>
        <v>1</v>
      </c>
      <c r="M131" s="4">
        <f t="shared" ca="1" si="33"/>
        <v>5071</v>
      </c>
      <c r="N131" s="4">
        <f t="shared" ca="1" si="34"/>
        <v>68</v>
      </c>
      <c r="O131" s="4">
        <f t="shared" ca="1" si="35"/>
        <v>101420</v>
      </c>
      <c r="P131" s="4">
        <f t="shared" ca="1" si="36"/>
        <v>162272</v>
      </c>
      <c r="Q131" s="4">
        <v>0</v>
      </c>
    </row>
    <row r="132" spans="1:17" x14ac:dyDescent="0.25">
      <c r="A132" s="4" t="str">
        <f t="shared" ca="1" si="28"/>
        <v>S202312140131</v>
      </c>
      <c r="B132" s="4" t="s">
        <v>145</v>
      </c>
      <c r="C132" s="4" t="str">
        <f t="shared" ca="1" si="37"/>
        <v>TG202312140007</v>
      </c>
      <c r="D132" s="4" t="str">
        <f t="shared" ca="1" si="38"/>
        <v>TL202312140019</v>
      </c>
      <c r="E132" s="5">
        <f t="shared" ca="1" si="29"/>
        <v>39823</v>
      </c>
      <c r="F132" s="4" t="str">
        <f t="shared" ca="1" si="39"/>
        <v>978-981-237-648-5</v>
      </c>
      <c r="G132" s="4">
        <f t="shared" ca="1" si="30"/>
        <v>216</v>
      </c>
      <c r="H132" s="4" t="str">
        <f t="shared" ref="H132:H189" ca="1" si="41">"LSP" &amp; TEXT(TODAY(), "YYYYMMDD") &amp; TEXT(1,"0000")</f>
        <v>LSP202312140001</v>
      </c>
      <c r="I132" s="4" t="str">
        <f t="shared" ca="1" si="40"/>
        <v>NCC202312140010</v>
      </c>
      <c r="J132" s="4">
        <f t="shared" ca="1" si="31"/>
        <v>27</v>
      </c>
      <c r="K132" s="4" t="s">
        <v>203</v>
      </c>
      <c r="L132" s="4">
        <f t="shared" ca="1" si="32"/>
        <v>1</v>
      </c>
      <c r="M132" s="4">
        <f t="shared" ca="1" si="33"/>
        <v>6014.5</v>
      </c>
      <c r="N132" s="4">
        <f t="shared" ca="1" si="34"/>
        <v>21</v>
      </c>
      <c r="O132" s="4">
        <f t="shared" ca="1" si="35"/>
        <v>120290</v>
      </c>
      <c r="P132" s="4">
        <f t="shared" ca="1" si="36"/>
        <v>192464</v>
      </c>
      <c r="Q132" s="4">
        <v>0</v>
      </c>
    </row>
    <row r="133" spans="1:17" x14ac:dyDescent="0.25">
      <c r="A133" s="4" t="str">
        <f t="shared" ca="1" si="28"/>
        <v>S202312140132</v>
      </c>
      <c r="B133" s="4" t="s">
        <v>87</v>
      </c>
      <c r="C133" s="4" t="str">
        <f t="shared" ca="1" si="37"/>
        <v>TG202312140009</v>
      </c>
      <c r="D133" s="4" t="str">
        <f t="shared" ca="1" si="38"/>
        <v>TL202312140013</v>
      </c>
      <c r="E133" s="5">
        <f t="shared" ca="1" si="29"/>
        <v>44925</v>
      </c>
      <c r="F133" s="4" t="str">
        <f t="shared" ca="1" si="39"/>
        <v>978-956-936-601-8</v>
      </c>
      <c r="G133" s="4">
        <f t="shared" ca="1" si="30"/>
        <v>169</v>
      </c>
      <c r="H133" s="4" t="str">
        <f t="shared" ca="1" si="41"/>
        <v>LSP202312140001</v>
      </c>
      <c r="I133" s="4" t="str">
        <f t="shared" ca="1" si="40"/>
        <v>NCC202312140021</v>
      </c>
      <c r="J133" s="4">
        <f t="shared" ca="1" si="31"/>
        <v>35</v>
      </c>
      <c r="K133" s="4" t="s">
        <v>199</v>
      </c>
      <c r="L133" s="4">
        <f t="shared" ca="1" si="32"/>
        <v>1</v>
      </c>
      <c r="M133" s="4">
        <f t="shared" ca="1" si="33"/>
        <v>12741.1</v>
      </c>
      <c r="N133" s="4">
        <f t="shared" ca="1" si="34"/>
        <v>66</v>
      </c>
      <c r="O133" s="4">
        <f t="shared" ca="1" si="35"/>
        <v>254822</v>
      </c>
      <c r="P133" s="4">
        <f t="shared" ca="1" si="36"/>
        <v>407715.19999999995</v>
      </c>
      <c r="Q133" s="4">
        <v>0</v>
      </c>
    </row>
    <row r="134" spans="1:17" x14ac:dyDescent="0.25">
      <c r="A134" s="4" t="str">
        <f t="shared" ca="1" si="28"/>
        <v>S202312140133</v>
      </c>
      <c r="B134" s="4" t="s">
        <v>146</v>
      </c>
      <c r="C134" s="4" t="str">
        <f t="shared" ca="1" si="37"/>
        <v>TG202312140006</v>
      </c>
      <c r="D134" s="4" t="str">
        <f t="shared" ca="1" si="38"/>
        <v>TL202312140008</v>
      </c>
      <c r="E134" s="5">
        <f t="shared" ca="1" si="29"/>
        <v>43007</v>
      </c>
      <c r="F134" s="4" t="str">
        <f t="shared" ca="1" si="39"/>
        <v>978-961-101-190-4</v>
      </c>
      <c r="G134" s="4">
        <f t="shared" ca="1" si="30"/>
        <v>932</v>
      </c>
      <c r="H134" s="4" t="str">
        <f t="shared" ca="1" si="41"/>
        <v>LSP202312140001</v>
      </c>
      <c r="I134" s="4" t="str">
        <f t="shared" ca="1" si="40"/>
        <v>NCC202312140008</v>
      </c>
      <c r="J134" s="4">
        <f t="shared" ca="1" si="31"/>
        <v>28</v>
      </c>
      <c r="K134" s="4" t="s">
        <v>197</v>
      </c>
      <c r="L134" s="4">
        <f t="shared" ca="1" si="32"/>
        <v>1</v>
      </c>
      <c r="M134" s="4">
        <f t="shared" ca="1" si="33"/>
        <v>16590.900000000001</v>
      </c>
      <c r="N134" s="4">
        <f t="shared" ca="1" si="34"/>
        <v>86</v>
      </c>
      <c r="O134" s="4">
        <f t="shared" ca="1" si="35"/>
        <v>331818</v>
      </c>
      <c r="P134" s="4">
        <f t="shared" ca="1" si="36"/>
        <v>530908.80000000005</v>
      </c>
      <c r="Q134" s="4">
        <v>0</v>
      </c>
    </row>
    <row r="135" spans="1:17" x14ac:dyDescent="0.25">
      <c r="A135" s="4" t="str">
        <f t="shared" ca="1" si="28"/>
        <v>S202312140134</v>
      </c>
      <c r="B135" s="4" t="s">
        <v>147</v>
      </c>
      <c r="C135" s="4" t="str">
        <f t="shared" ca="1" si="37"/>
        <v>TG202312140026</v>
      </c>
      <c r="D135" s="4" t="str">
        <f t="shared" ca="1" si="38"/>
        <v>TL202312140017</v>
      </c>
      <c r="E135" s="5">
        <f t="shared" ca="1" si="29"/>
        <v>43627</v>
      </c>
      <c r="F135" s="4" t="str">
        <f t="shared" ca="1" si="39"/>
        <v>978-600-919-653-1</v>
      </c>
      <c r="G135" s="4">
        <f t="shared" ca="1" si="30"/>
        <v>759</v>
      </c>
      <c r="H135" s="4" t="str">
        <f t="shared" ca="1" si="41"/>
        <v>LSP202312140001</v>
      </c>
      <c r="I135" s="4" t="str">
        <f t="shared" ca="1" si="40"/>
        <v>NCC202312140001</v>
      </c>
      <c r="J135" s="4">
        <f t="shared" ca="1" si="31"/>
        <v>34</v>
      </c>
      <c r="K135" s="4" t="s">
        <v>204</v>
      </c>
      <c r="L135" s="4">
        <f t="shared" ca="1" si="32"/>
        <v>1</v>
      </c>
      <c r="M135" s="4">
        <f t="shared" ca="1" si="33"/>
        <v>11839.85</v>
      </c>
      <c r="N135" s="4">
        <f t="shared" ca="1" si="34"/>
        <v>15</v>
      </c>
      <c r="O135" s="4">
        <f t="shared" ca="1" si="35"/>
        <v>236797</v>
      </c>
      <c r="P135" s="4">
        <f t="shared" ca="1" si="36"/>
        <v>378875.19999999995</v>
      </c>
      <c r="Q135" s="4">
        <v>0</v>
      </c>
    </row>
    <row r="136" spans="1:17" x14ac:dyDescent="0.25">
      <c r="A136" s="4" t="str">
        <f t="shared" ca="1" si="28"/>
        <v>S202312140135</v>
      </c>
      <c r="B136" s="4" t="s">
        <v>148</v>
      </c>
      <c r="C136" s="4" t="str">
        <f t="shared" ca="1" si="37"/>
        <v>TG202312140029</v>
      </c>
      <c r="D136" s="4" t="str">
        <f t="shared" ca="1" si="38"/>
        <v>TL202312140015</v>
      </c>
      <c r="E136" s="5">
        <f t="shared" ca="1" si="29"/>
        <v>38906</v>
      </c>
      <c r="F136" s="4" t="str">
        <f t="shared" ca="1" si="39"/>
        <v>978-627-452-938-3</v>
      </c>
      <c r="G136" s="4">
        <f t="shared" ca="1" si="30"/>
        <v>659</v>
      </c>
      <c r="H136" s="4" t="str">
        <f t="shared" ca="1" si="41"/>
        <v>LSP202312140001</v>
      </c>
      <c r="I136" s="4" t="str">
        <f t="shared" ca="1" si="40"/>
        <v>NCC202312140008</v>
      </c>
      <c r="J136" s="4">
        <f t="shared" ca="1" si="31"/>
        <v>23</v>
      </c>
      <c r="K136" s="4" t="s">
        <v>196</v>
      </c>
      <c r="L136" s="4">
        <f t="shared" ca="1" si="32"/>
        <v>1</v>
      </c>
      <c r="M136" s="4">
        <f t="shared" ca="1" si="33"/>
        <v>16131.400000000001</v>
      </c>
      <c r="N136" s="4">
        <f t="shared" ca="1" si="34"/>
        <v>82</v>
      </c>
      <c r="O136" s="4">
        <f t="shared" ca="1" si="35"/>
        <v>322628</v>
      </c>
      <c r="P136" s="4">
        <f t="shared" ca="1" si="36"/>
        <v>516204.80000000005</v>
      </c>
      <c r="Q136" s="4">
        <v>0</v>
      </c>
    </row>
    <row r="137" spans="1:17" x14ac:dyDescent="0.25">
      <c r="A137" s="4" t="str">
        <f t="shared" ca="1" si="28"/>
        <v>S202312140136</v>
      </c>
      <c r="B137" s="4" t="s">
        <v>149</v>
      </c>
      <c r="C137" s="4" t="str">
        <f t="shared" ca="1" si="37"/>
        <v>TG202312140022</v>
      </c>
      <c r="D137" s="4" t="str">
        <f t="shared" ca="1" si="38"/>
        <v>TL202312140015</v>
      </c>
      <c r="E137" s="5">
        <f t="shared" ca="1" si="29"/>
        <v>40538</v>
      </c>
      <c r="F137" s="4" t="str">
        <f t="shared" ca="1" si="39"/>
        <v>978-987-678-452-7</v>
      </c>
      <c r="G137" s="4">
        <f t="shared" ca="1" si="30"/>
        <v>904</v>
      </c>
      <c r="H137" s="4" t="str">
        <f t="shared" ca="1" si="41"/>
        <v>LSP202312140001</v>
      </c>
      <c r="I137" s="4" t="str">
        <f t="shared" ca="1" si="40"/>
        <v>NCC202312140016</v>
      </c>
      <c r="J137" s="4">
        <f t="shared" ca="1" si="31"/>
        <v>28</v>
      </c>
      <c r="K137" s="4" t="s">
        <v>196</v>
      </c>
      <c r="L137" s="4">
        <f t="shared" ca="1" si="32"/>
        <v>1</v>
      </c>
      <c r="M137" s="4">
        <f t="shared" ca="1" si="33"/>
        <v>18259.05</v>
      </c>
      <c r="N137" s="4">
        <f t="shared" ca="1" si="34"/>
        <v>54</v>
      </c>
      <c r="O137" s="4">
        <f t="shared" ca="1" si="35"/>
        <v>365181</v>
      </c>
      <c r="P137" s="4">
        <f t="shared" ca="1" si="36"/>
        <v>584289.60000000009</v>
      </c>
      <c r="Q137" s="4">
        <v>0</v>
      </c>
    </row>
    <row r="138" spans="1:17" x14ac:dyDescent="0.25">
      <c r="A138" s="4" t="str">
        <f t="shared" ca="1" si="28"/>
        <v>S202312140137</v>
      </c>
      <c r="B138" s="4" t="s">
        <v>150</v>
      </c>
      <c r="C138" s="4" t="str">
        <f t="shared" ca="1" si="37"/>
        <v>TG202312140022</v>
      </c>
      <c r="D138" s="4" t="str">
        <f t="shared" ca="1" si="38"/>
        <v>TL202312140023</v>
      </c>
      <c r="E138" s="5">
        <f t="shared" ca="1" si="29"/>
        <v>38470</v>
      </c>
      <c r="F138" s="4" t="str">
        <f t="shared" ca="1" si="39"/>
        <v>978-605-381-529-4</v>
      </c>
      <c r="G138" s="4">
        <f t="shared" ca="1" si="30"/>
        <v>532</v>
      </c>
      <c r="H138" s="4" t="str">
        <f t="shared" ca="1" si="41"/>
        <v>LSP202312140001</v>
      </c>
      <c r="I138" s="4" t="str">
        <f t="shared" ca="1" si="40"/>
        <v>NCC202312140006</v>
      </c>
      <c r="J138" s="4">
        <f t="shared" ca="1" si="31"/>
        <v>30</v>
      </c>
      <c r="K138" s="4" t="s">
        <v>199</v>
      </c>
      <c r="L138" s="4">
        <f t="shared" ca="1" si="32"/>
        <v>1</v>
      </c>
      <c r="M138" s="4">
        <f t="shared" ca="1" si="33"/>
        <v>7335.05</v>
      </c>
      <c r="N138" s="4">
        <f t="shared" ca="1" si="34"/>
        <v>28</v>
      </c>
      <c r="O138" s="4">
        <f t="shared" ca="1" si="35"/>
        <v>146701</v>
      </c>
      <c r="P138" s="4">
        <f t="shared" ca="1" si="36"/>
        <v>234721.59999999998</v>
      </c>
      <c r="Q138" s="4">
        <v>0</v>
      </c>
    </row>
    <row r="139" spans="1:17" x14ac:dyDescent="0.25">
      <c r="A139" s="4" t="str">
        <f t="shared" ca="1" si="28"/>
        <v>S202312140138</v>
      </c>
      <c r="B139" s="4" t="s">
        <v>151</v>
      </c>
      <c r="C139" s="4" t="str">
        <f t="shared" ca="1" si="37"/>
        <v>TG202312140021</v>
      </c>
      <c r="D139" s="4" t="str">
        <f t="shared" ca="1" si="38"/>
        <v>TL202312140017</v>
      </c>
      <c r="E139" s="5">
        <f t="shared" ca="1" si="29"/>
        <v>38687</v>
      </c>
      <c r="F139" s="4" t="str">
        <f t="shared" ca="1" si="39"/>
        <v>978-607-318-654-7</v>
      </c>
      <c r="G139" s="4">
        <f t="shared" ca="1" si="30"/>
        <v>534</v>
      </c>
      <c r="H139" s="4" t="str">
        <f t="shared" ca="1" si="41"/>
        <v>LSP202312140001</v>
      </c>
      <c r="I139" s="4" t="str">
        <f t="shared" ca="1" si="40"/>
        <v>NCC202312140012</v>
      </c>
      <c r="J139" s="4">
        <f t="shared" ca="1" si="31"/>
        <v>33</v>
      </c>
      <c r="K139" s="4" t="s">
        <v>203</v>
      </c>
      <c r="L139" s="4">
        <f t="shared" ca="1" si="32"/>
        <v>1</v>
      </c>
      <c r="M139" s="4">
        <f t="shared" ca="1" si="33"/>
        <v>11113.85</v>
      </c>
      <c r="N139" s="4">
        <f t="shared" ca="1" si="34"/>
        <v>28</v>
      </c>
      <c r="O139" s="4">
        <f t="shared" ca="1" si="35"/>
        <v>222277</v>
      </c>
      <c r="P139" s="4">
        <f t="shared" ca="1" si="36"/>
        <v>355643.19999999995</v>
      </c>
      <c r="Q139" s="4">
        <v>0</v>
      </c>
    </row>
    <row r="140" spans="1:17" x14ac:dyDescent="0.25">
      <c r="A140" s="4" t="str">
        <f t="shared" ca="1" si="28"/>
        <v>S202312140139</v>
      </c>
      <c r="B140" s="4" t="s">
        <v>152</v>
      </c>
      <c r="C140" s="4" t="str">
        <f t="shared" ca="1" si="37"/>
        <v>TG202312140007</v>
      </c>
      <c r="D140" s="4" t="str">
        <f t="shared" ca="1" si="38"/>
        <v>TL202312140004</v>
      </c>
      <c r="E140" s="5">
        <f t="shared" ca="1" si="29"/>
        <v>44301</v>
      </c>
      <c r="F140" s="4" t="str">
        <f t="shared" ca="1" si="39"/>
        <v>978-979-420-352-1</v>
      </c>
      <c r="G140" s="4">
        <f t="shared" ca="1" si="30"/>
        <v>717</v>
      </c>
      <c r="H140" s="4" t="str">
        <f t="shared" ca="1" si="41"/>
        <v>LSP202312140001</v>
      </c>
      <c r="I140" s="4" t="str">
        <f t="shared" ca="1" si="40"/>
        <v>NCC202312140009</v>
      </c>
      <c r="J140" s="4">
        <f t="shared" ca="1" si="31"/>
        <v>34</v>
      </c>
      <c r="K140" s="4" t="s">
        <v>200</v>
      </c>
      <c r="L140" s="4">
        <f t="shared" ca="1" si="32"/>
        <v>1</v>
      </c>
      <c r="M140" s="4">
        <f t="shared" ca="1" si="33"/>
        <v>11239.300000000001</v>
      </c>
      <c r="N140" s="4">
        <f t="shared" ca="1" si="34"/>
        <v>47</v>
      </c>
      <c r="O140" s="4">
        <f t="shared" ca="1" si="35"/>
        <v>224786</v>
      </c>
      <c r="P140" s="4">
        <f t="shared" ca="1" si="36"/>
        <v>359657.6</v>
      </c>
      <c r="Q140" s="4">
        <v>0</v>
      </c>
    </row>
    <row r="141" spans="1:17" x14ac:dyDescent="0.25">
      <c r="A141" s="4" t="str">
        <f t="shared" ca="1" si="28"/>
        <v>S202312140140</v>
      </c>
      <c r="B141" s="4" t="s">
        <v>153</v>
      </c>
      <c r="C141" s="4" t="str">
        <f t="shared" ca="1" si="37"/>
        <v>TG202312140019</v>
      </c>
      <c r="D141" s="4" t="str">
        <f t="shared" ca="1" si="38"/>
        <v>TL202312140019</v>
      </c>
      <c r="E141" s="5">
        <f t="shared" ca="1" si="29"/>
        <v>42854</v>
      </c>
      <c r="F141" s="4" t="str">
        <f t="shared" ca="1" si="39"/>
        <v>978-963-480-218-5</v>
      </c>
      <c r="G141" s="4">
        <f t="shared" ca="1" si="30"/>
        <v>764</v>
      </c>
      <c r="H141" s="4" t="str">
        <f t="shared" ca="1" si="41"/>
        <v>LSP202312140001</v>
      </c>
      <c r="I141" s="4" t="str">
        <f t="shared" ca="1" si="40"/>
        <v>NCC202312140008</v>
      </c>
      <c r="J141" s="4">
        <f t="shared" ca="1" si="31"/>
        <v>28</v>
      </c>
      <c r="K141" s="4" t="s">
        <v>201</v>
      </c>
      <c r="L141" s="4">
        <f t="shared" ca="1" si="32"/>
        <v>1</v>
      </c>
      <c r="M141" s="4">
        <f t="shared" ca="1" si="33"/>
        <v>6801.9000000000005</v>
      </c>
      <c r="N141" s="4">
        <f t="shared" ca="1" si="34"/>
        <v>58</v>
      </c>
      <c r="O141" s="4">
        <f t="shared" ca="1" si="35"/>
        <v>136038</v>
      </c>
      <c r="P141" s="4">
        <f t="shared" ca="1" si="36"/>
        <v>217660.80000000002</v>
      </c>
      <c r="Q141" s="4">
        <v>0</v>
      </c>
    </row>
    <row r="142" spans="1:17" x14ac:dyDescent="0.25">
      <c r="A142" s="4" t="str">
        <f t="shared" ca="1" si="28"/>
        <v>S202312140141</v>
      </c>
      <c r="B142" s="4" t="s">
        <v>154</v>
      </c>
      <c r="C142" s="4" t="str">
        <f t="shared" ca="1" si="37"/>
        <v>TG202312140009</v>
      </c>
      <c r="D142" s="4" t="str">
        <f t="shared" ca="1" si="38"/>
        <v>TL202312140010</v>
      </c>
      <c r="E142" s="5">
        <f t="shared" ca="1" si="29"/>
        <v>43178</v>
      </c>
      <c r="F142" s="4" t="str">
        <f t="shared" ca="1" si="39"/>
        <v>978-607-236-539-9</v>
      </c>
      <c r="G142" s="4">
        <f t="shared" ca="1" si="30"/>
        <v>596</v>
      </c>
      <c r="H142" s="4" t="str">
        <f t="shared" ca="1" si="41"/>
        <v>LSP202312140001</v>
      </c>
      <c r="I142" s="4" t="str">
        <f t="shared" ca="1" si="40"/>
        <v>NCC202312140023</v>
      </c>
      <c r="J142" s="4">
        <f t="shared" ca="1" si="31"/>
        <v>28</v>
      </c>
      <c r="K142" s="4" t="s">
        <v>205</v>
      </c>
      <c r="L142" s="4">
        <f t="shared" ca="1" si="32"/>
        <v>1</v>
      </c>
      <c r="M142" s="4">
        <f t="shared" ca="1" si="33"/>
        <v>19398.100000000002</v>
      </c>
      <c r="N142" s="4">
        <f t="shared" ca="1" si="34"/>
        <v>52</v>
      </c>
      <c r="O142" s="4">
        <f t="shared" ca="1" si="35"/>
        <v>387962</v>
      </c>
      <c r="P142" s="4">
        <f t="shared" ca="1" si="36"/>
        <v>620739.19999999995</v>
      </c>
      <c r="Q142" s="4">
        <v>0</v>
      </c>
    </row>
    <row r="143" spans="1:17" x14ac:dyDescent="0.25">
      <c r="A143" s="4" t="str">
        <f t="shared" ca="1" si="28"/>
        <v>S202312140142</v>
      </c>
      <c r="B143" s="4" t="s">
        <v>155</v>
      </c>
      <c r="C143" s="4" t="str">
        <f t="shared" ca="1" si="37"/>
        <v>TG202312140006</v>
      </c>
      <c r="D143" s="4" t="str">
        <f t="shared" ca="1" si="38"/>
        <v>TL202312140010</v>
      </c>
      <c r="E143" s="5">
        <f t="shared" ca="1" si="29"/>
        <v>36848</v>
      </c>
      <c r="F143" s="4" t="str">
        <f t="shared" ca="1" si="39"/>
        <v>978-956-209-822-3</v>
      </c>
      <c r="G143" s="4">
        <f t="shared" ca="1" si="30"/>
        <v>587</v>
      </c>
      <c r="H143" s="4" t="str">
        <f t="shared" ca="1" si="41"/>
        <v>LSP202312140001</v>
      </c>
      <c r="I143" s="4" t="str">
        <f t="shared" ca="1" si="40"/>
        <v>NCC202312140019</v>
      </c>
      <c r="J143" s="4">
        <f t="shared" ca="1" si="31"/>
        <v>28</v>
      </c>
      <c r="K143" s="4" t="s">
        <v>206</v>
      </c>
      <c r="L143" s="4">
        <f t="shared" ca="1" si="32"/>
        <v>1</v>
      </c>
      <c r="M143" s="4">
        <f t="shared" ca="1" si="33"/>
        <v>13843.550000000001</v>
      </c>
      <c r="N143" s="4">
        <f t="shared" ca="1" si="34"/>
        <v>47</v>
      </c>
      <c r="O143" s="4">
        <f t="shared" ca="1" si="35"/>
        <v>276871</v>
      </c>
      <c r="P143" s="4">
        <f t="shared" ca="1" si="36"/>
        <v>442993.60000000003</v>
      </c>
      <c r="Q143" s="4">
        <v>0</v>
      </c>
    </row>
    <row r="144" spans="1:17" x14ac:dyDescent="0.25">
      <c r="A144" s="4" t="str">
        <f t="shared" ca="1" si="28"/>
        <v>S202312140143</v>
      </c>
      <c r="B144" s="4" t="s">
        <v>156</v>
      </c>
      <c r="C144" s="4" t="str">
        <f t="shared" ca="1" si="37"/>
        <v>TG202312140022</v>
      </c>
      <c r="D144" s="4" t="str">
        <f t="shared" ca="1" si="38"/>
        <v>TL202312140019</v>
      </c>
      <c r="E144" s="5">
        <f t="shared" ca="1" si="29"/>
        <v>43038</v>
      </c>
      <c r="F144" s="4" t="str">
        <f t="shared" ca="1" si="39"/>
        <v>978-612-605-894-8</v>
      </c>
      <c r="G144" s="4">
        <f t="shared" ca="1" si="30"/>
        <v>585</v>
      </c>
      <c r="H144" s="4" t="str">
        <f t="shared" ca="1" si="41"/>
        <v>LSP202312140001</v>
      </c>
      <c r="I144" s="4" t="str">
        <f t="shared" ca="1" si="40"/>
        <v>NCC202312140012</v>
      </c>
      <c r="J144" s="4">
        <f t="shared" ca="1" si="31"/>
        <v>22</v>
      </c>
      <c r="K144" s="4" t="s">
        <v>199</v>
      </c>
      <c r="L144" s="4">
        <f t="shared" ca="1" si="32"/>
        <v>1</v>
      </c>
      <c r="M144" s="4">
        <f t="shared" ca="1" si="33"/>
        <v>10958.300000000001</v>
      </c>
      <c r="N144" s="4">
        <f t="shared" ca="1" si="34"/>
        <v>13</v>
      </c>
      <c r="O144" s="4">
        <f t="shared" ca="1" si="35"/>
        <v>219166</v>
      </c>
      <c r="P144" s="4">
        <f t="shared" ca="1" si="36"/>
        <v>350665.6</v>
      </c>
      <c r="Q144" s="4">
        <v>0</v>
      </c>
    </row>
    <row r="145" spans="1:17" x14ac:dyDescent="0.25">
      <c r="A145" s="4" t="str">
        <f t="shared" ca="1" si="28"/>
        <v>S202312140144</v>
      </c>
      <c r="B145" s="4" t="s">
        <v>157</v>
      </c>
      <c r="C145" s="4" t="str">
        <f t="shared" ca="1" si="37"/>
        <v>TG202312140009</v>
      </c>
      <c r="D145" s="4" t="str">
        <f t="shared" ca="1" si="38"/>
        <v>TL202312140004</v>
      </c>
      <c r="E145" s="5">
        <f t="shared" ca="1" si="29"/>
        <v>43622</v>
      </c>
      <c r="F145" s="4" t="str">
        <f t="shared" ca="1" si="39"/>
        <v>978-956-956-364-7</v>
      </c>
      <c r="G145" s="4">
        <f t="shared" ca="1" si="30"/>
        <v>112</v>
      </c>
      <c r="H145" s="4" t="str">
        <f t="shared" ca="1" si="41"/>
        <v>LSP202312140001</v>
      </c>
      <c r="I145" s="4" t="str">
        <f t="shared" ca="1" si="40"/>
        <v>NCC202312140015</v>
      </c>
      <c r="J145" s="4">
        <f t="shared" ca="1" si="31"/>
        <v>25</v>
      </c>
      <c r="K145" s="4" t="s">
        <v>195</v>
      </c>
      <c r="L145" s="4">
        <f t="shared" ca="1" si="32"/>
        <v>1</v>
      </c>
      <c r="M145" s="4">
        <f t="shared" ca="1" si="33"/>
        <v>18752.2</v>
      </c>
      <c r="N145" s="4">
        <f t="shared" ca="1" si="34"/>
        <v>26</v>
      </c>
      <c r="O145" s="4">
        <f t="shared" ca="1" si="35"/>
        <v>375044</v>
      </c>
      <c r="P145" s="4">
        <f t="shared" ca="1" si="36"/>
        <v>600070.39999999991</v>
      </c>
      <c r="Q145" s="4">
        <v>0</v>
      </c>
    </row>
    <row r="146" spans="1:17" x14ac:dyDescent="0.25">
      <c r="A146" s="4" t="str">
        <f t="shared" ca="1" si="28"/>
        <v>S202312140145</v>
      </c>
      <c r="B146" s="4" t="s">
        <v>159</v>
      </c>
      <c r="C146" s="4" t="str">
        <f t="shared" ca="1" si="37"/>
        <v>TG202312140017</v>
      </c>
      <c r="D146" s="4" t="str">
        <f t="shared" ca="1" si="38"/>
        <v>TL202312140008</v>
      </c>
      <c r="E146" s="5">
        <f t="shared" ca="1" si="29"/>
        <v>41155</v>
      </c>
      <c r="F146" s="4" t="str">
        <f t="shared" ca="1" si="39"/>
        <v>978-975-761-312-5</v>
      </c>
      <c r="G146" s="4">
        <f t="shared" ca="1" si="30"/>
        <v>698</v>
      </c>
      <c r="H146" s="4" t="str">
        <f t="shared" ca="1" si="41"/>
        <v>LSP202312140001</v>
      </c>
      <c r="I146" s="4" t="str">
        <f t="shared" ca="1" si="40"/>
        <v>NCC202312140012</v>
      </c>
      <c r="J146" s="4">
        <f t="shared" ca="1" si="31"/>
        <v>21</v>
      </c>
      <c r="K146" s="4" t="s">
        <v>198</v>
      </c>
      <c r="L146" s="4">
        <f t="shared" ca="1" si="32"/>
        <v>1</v>
      </c>
      <c r="M146" s="4">
        <f t="shared" ca="1" si="33"/>
        <v>14682.85</v>
      </c>
      <c r="N146" s="4">
        <f t="shared" ca="1" si="34"/>
        <v>55</v>
      </c>
      <c r="O146" s="4">
        <f t="shared" ca="1" si="35"/>
        <v>293657</v>
      </c>
      <c r="P146" s="4">
        <f t="shared" ca="1" si="36"/>
        <v>469851.19999999995</v>
      </c>
      <c r="Q146" s="4">
        <v>0</v>
      </c>
    </row>
    <row r="147" spans="1:17" x14ac:dyDescent="0.25">
      <c r="A147" s="4" t="str">
        <f t="shared" ca="1" si="28"/>
        <v>S202312140146</v>
      </c>
      <c r="B147" s="4" t="s">
        <v>158</v>
      </c>
      <c r="C147" s="4" t="str">
        <f t="shared" ca="1" si="37"/>
        <v>TG202312140025</v>
      </c>
      <c r="D147" s="4" t="str">
        <f t="shared" ca="1" si="38"/>
        <v>TL202312140008</v>
      </c>
      <c r="E147" s="5">
        <f t="shared" ca="1" si="29"/>
        <v>42246</v>
      </c>
      <c r="F147" s="4" t="str">
        <f t="shared" ca="1" si="39"/>
        <v>978-969-138-190-9</v>
      </c>
      <c r="G147" s="4">
        <f t="shared" ca="1" si="30"/>
        <v>290</v>
      </c>
      <c r="H147" s="4" t="str">
        <f t="shared" ca="1" si="41"/>
        <v>LSP202312140001</v>
      </c>
      <c r="I147" s="4" t="str">
        <f t="shared" ca="1" si="40"/>
        <v>NCC202312140018</v>
      </c>
      <c r="J147" s="4">
        <f t="shared" ca="1" si="31"/>
        <v>34</v>
      </c>
      <c r="K147" s="4" t="s">
        <v>196</v>
      </c>
      <c r="L147" s="4">
        <f t="shared" ca="1" si="32"/>
        <v>1</v>
      </c>
      <c r="M147" s="4">
        <f t="shared" ca="1" si="33"/>
        <v>11285.25</v>
      </c>
      <c r="N147" s="4">
        <f t="shared" ca="1" si="34"/>
        <v>16</v>
      </c>
      <c r="O147" s="4">
        <f t="shared" ca="1" si="35"/>
        <v>225705</v>
      </c>
      <c r="P147" s="4">
        <f t="shared" ca="1" si="36"/>
        <v>361128</v>
      </c>
      <c r="Q147" s="4">
        <v>0</v>
      </c>
    </row>
    <row r="148" spans="1:17" x14ac:dyDescent="0.25">
      <c r="A148" s="4" t="str">
        <f t="shared" ca="1" si="28"/>
        <v>S202312140147</v>
      </c>
      <c r="B148" s="4" t="s">
        <v>160</v>
      </c>
      <c r="C148" s="4" t="str">
        <f t="shared" ca="1" si="37"/>
        <v>TG202312140002</v>
      </c>
      <c r="D148" s="4" t="str">
        <f t="shared" ca="1" si="38"/>
        <v>TL202312140012</v>
      </c>
      <c r="E148" s="5">
        <f t="shared" ca="1" si="29"/>
        <v>39025</v>
      </c>
      <c r="F148" s="4" t="str">
        <f t="shared" ca="1" si="39"/>
        <v>978-610-392-125-8</v>
      </c>
      <c r="G148" s="4">
        <f t="shared" ca="1" si="30"/>
        <v>431</v>
      </c>
      <c r="H148" s="4" t="str">
        <f t="shared" ca="1" si="41"/>
        <v>LSP202312140001</v>
      </c>
      <c r="I148" s="4" t="str">
        <f t="shared" ca="1" si="40"/>
        <v>NCC202312140023</v>
      </c>
      <c r="J148" s="4">
        <f t="shared" ca="1" si="31"/>
        <v>25</v>
      </c>
      <c r="K148" s="4" t="s">
        <v>207</v>
      </c>
      <c r="L148" s="4">
        <f t="shared" ca="1" si="32"/>
        <v>1</v>
      </c>
      <c r="M148" s="4">
        <f t="shared" ca="1" si="33"/>
        <v>18434.400000000001</v>
      </c>
      <c r="N148" s="4">
        <f t="shared" ca="1" si="34"/>
        <v>49</v>
      </c>
      <c r="O148" s="4">
        <f t="shared" ca="1" si="35"/>
        <v>368688</v>
      </c>
      <c r="P148" s="4">
        <f t="shared" ca="1" si="36"/>
        <v>589900.80000000005</v>
      </c>
      <c r="Q148" s="4">
        <v>0</v>
      </c>
    </row>
    <row r="149" spans="1:17" x14ac:dyDescent="0.25">
      <c r="A149" s="4" t="str">
        <f t="shared" ca="1" si="28"/>
        <v>S202312140148</v>
      </c>
      <c r="B149" s="4" t="s">
        <v>161</v>
      </c>
      <c r="C149" s="4" t="str">
        <f t="shared" ca="1" si="37"/>
        <v>TG202312140005</v>
      </c>
      <c r="D149" s="4" t="str">
        <f t="shared" ca="1" si="38"/>
        <v>TL202312140024</v>
      </c>
      <c r="E149" s="5">
        <f t="shared" ca="1" si="29"/>
        <v>42526</v>
      </c>
      <c r="F149" s="4" t="str">
        <f t="shared" ca="1" si="39"/>
        <v>978-621-307-464-6</v>
      </c>
      <c r="G149" s="4">
        <f t="shared" ca="1" si="30"/>
        <v>453</v>
      </c>
      <c r="H149" s="4" t="str">
        <f t="shared" ca="1" si="41"/>
        <v>LSP202312140001</v>
      </c>
      <c r="I149" s="4" t="str">
        <f t="shared" ca="1" si="40"/>
        <v>NCC202312140019</v>
      </c>
      <c r="J149" s="4">
        <f t="shared" ca="1" si="31"/>
        <v>31</v>
      </c>
      <c r="K149" s="4" t="s">
        <v>199</v>
      </c>
      <c r="L149" s="4">
        <f t="shared" ca="1" si="32"/>
        <v>1</v>
      </c>
      <c r="M149" s="4">
        <f t="shared" ca="1" si="33"/>
        <v>20833.850000000002</v>
      </c>
      <c r="N149" s="4">
        <f t="shared" ca="1" si="34"/>
        <v>24</v>
      </c>
      <c r="O149" s="4">
        <f t="shared" ca="1" si="35"/>
        <v>416677</v>
      </c>
      <c r="P149" s="4">
        <f t="shared" ca="1" si="36"/>
        <v>666683.19999999995</v>
      </c>
      <c r="Q149" s="4">
        <v>0</v>
      </c>
    </row>
    <row r="150" spans="1:17" x14ac:dyDescent="0.25">
      <c r="A150" s="4" t="str">
        <f t="shared" ca="1" si="28"/>
        <v>S202312140149</v>
      </c>
      <c r="B150" s="4" t="s">
        <v>74</v>
      </c>
      <c r="C150" s="4" t="str">
        <f t="shared" ca="1" si="37"/>
        <v>TG202312140019</v>
      </c>
      <c r="D150" s="4" t="str">
        <f t="shared" ca="1" si="38"/>
        <v>TL202312140016</v>
      </c>
      <c r="E150" s="5">
        <f t="shared" ca="1" si="29"/>
        <v>40082</v>
      </c>
      <c r="F150" s="4" t="str">
        <f t="shared" ca="1" si="39"/>
        <v>978-987-789-770-1</v>
      </c>
      <c r="G150" s="4">
        <f t="shared" ca="1" si="30"/>
        <v>583</v>
      </c>
      <c r="H150" s="4" t="str">
        <f t="shared" ca="1" si="41"/>
        <v>LSP202312140001</v>
      </c>
      <c r="I150" s="4" t="str">
        <f t="shared" ca="1" si="40"/>
        <v>NCC202312140022</v>
      </c>
      <c r="J150" s="4">
        <f t="shared" ca="1" si="31"/>
        <v>35</v>
      </c>
      <c r="K150" s="4" t="s">
        <v>208</v>
      </c>
      <c r="L150" s="4">
        <f t="shared" ca="1" si="32"/>
        <v>1</v>
      </c>
      <c r="M150" s="4">
        <f t="shared" ca="1" si="33"/>
        <v>19675.600000000002</v>
      </c>
      <c r="N150" s="4">
        <f t="shared" ca="1" si="34"/>
        <v>38</v>
      </c>
      <c r="O150" s="4">
        <f t="shared" ca="1" si="35"/>
        <v>393512</v>
      </c>
      <c r="P150" s="4">
        <f t="shared" ca="1" si="36"/>
        <v>629619.19999999995</v>
      </c>
      <c r="Q150" s="4">
        <v>0</v>
      </c>
    </row>
    <row r="151" spans="1:17" x14ac:dyDescent="0.25">
      <c r="A151" s="4" t="str">
        <f t="shared" ca="1" si="28"/>
        <v>S202312140150</v>
      </c>
      <c r="B151" s="4" t="s">
        <v>162</v>
      </c>
      <c r="C151" s="4" t="str">
        <f t="shared" ca="1" si="37"/>
        <v>TG202312140001</v>
      </c>
      <c r="D151" s="4" t="str">
        <f t="shared" ca="1" si="38"/>
        <v>TL202312140012</v>
      </c>
      <c r="E151" s="5">
        <f t="shared" ca="1" si="29"/>
        <v>43699</v>
      </c>
      <c r="F151" s="4" t="str">
        <f t="shared" ca="1" si="39"/>
        <v>978-975-146-601-1</v>
      </c>
      <c r="G151" s="4">
        <f t="shared" ca="1" si="30"/>
        <v>871</v>
      </c>
      <c r="H151" s="4" t="str">
        <f t="shared" ca="1" si="41"/>
        <v>LSP202312140001</v>
      </c>
      <c r="I151" s="4" t="str">
        <f t="shared" ca="1" si="40"/>
        <v>NCC202312140022</v>
      </c>
      <c r="J151" s="4">
        <f t="shared" ca="1" si="31"/>
        <v>24</v>
      </c>
      <c r="K151" s="4" t="s">
        <v>201</v>
      </c>
      <c r="L151" s="4">
        <f t="shared" ca="1" si="32"/>
        <v>1</v>
      </c>
      <c r="M151" s="4">
        <f t="shared" ca="1" si="33"/>
        <v>2968.55</v>
      </c>
      <c r="N151" s="4">
        <f t="shared" ca="1" si="34"/>
        <v>23</v>
      </c>
      <c r="O151" s="4">
        <f t="shared" ca="1" si="35"/>
        <v>59371</v>
      </c>
      <c r="P151" s="4">
        <f t="shared" ca="1" si="36"/>
        <v>94993.600000000006</v>
      </c>
      <c r="Q151" s="4">
        <v>0</v>
      </c>
    </row>
    <row r="152" spans="1:17" x14ac:dyDescent="0.25">
      <c r="A152" s="4" t="str">
        <f t="shared" ca="1" si="28"/>
        <v>S202312140151</v>
      </c>
      <c r="B152" s="4" t="s">
        <v>163</v>
      </c>
      <c r="C152" s="4" t="str">
        <f t="shared" ca="1" si="37"/>
        <v>TG202312140012</v>
      </c>
      <c r="D152" s="4" t="str">
        <f t="shared" ca="1" si="38"/>
        <v>TL202312140019</v>
      </c>
      <c r="E152" s="5">
        <f t="shared" ca="1" si="29"/>
        <v>43366</v>
      </c>
      <c r="F152" s="4" t="str">
        <f t="shared" ca="1" si="39"/>
        <v>978-976-744-400-4</v>
      </c>
      <c r="G152" s="4">
        <f t="shared" ca="1" si="30"/>
        <v>693</v>
      </c>
      <c r="H152" s="4" t="str">
        <f t="shared" ca="1" si="41"/>
        <v>LSP202312140001</v>
      </c>
      <c r="I152" s="4" t="str">
        <f t="shared" ca="1" si="40"/>
        <v>NCC202312140005</v>
      </c>
      <c r="J152" s="4">
        <f t="shared" ca="1" si="31"/>
        <v>32</v>
      </c>
      <c r="K152" s="4" t="s">
        <v>199</v>
      </c>
      <c r="L152" s="4">
        <f t="shared" ca="1" si="32"/>
        <v>1</v>
      </c>
      <c r="M152" s="4">
        <f t="shared" ca="1" si="33"/>
        <v>10689.75</v>
      </c>
      <c r="N152" s="4">
        <f t="shared" ca="1" si="34"/>
        <v>16</v>
      </c>
      <c r="O152" s="4">
        <f t="shared" ca="1" si="35"/>
        <v>213795</v>
      </c>
      <c r="P152" s="4">
        <f t="shared" ca="1" si="36"/>
        <v>342072</v>
      </c>
      <c r="Q152" s="4">
        <v>0</v>
      </c>
    </row>
    <row r="153" spans="1:17" x14ac:dyDescent="0.25">
      <c r="A153" s="4" t="str">
        <f t="shared" ca="1" si="28"/>
        <v>S202312140152</v>
      </c>
      <c r="B153" s="4" t="s">
        <v>164</v>
      </c>
      <c r="C153" s="4" t="str">
        <f t="shared" ca="1" si="37"/>
        <v>TG202312140004</v>
      </c>
      <c r="D153" s="4" t="str">
        <f t="shared" ca="1" si="38"/>
        <v>TL202312140020</v>
      </c>
      <c r="E153" s="5">
        <f t="shared" ca="1" si="29"/>
        <v>37707</v>
      </c>
      <c r="F153" s="4" t="str">
        <f t="shared" ca="1" si="39"/>
        <v>978-621-359-235-7</v>
      </c>
      <c r="G153" s="4">
        <f t="shared" ca="1" si="30"/>
        <v>626</v>
      </c>
      <c r="H153" s="4" t="str">
        <f t="shared" ca="1" si="41"/>
        <v>LSP202312140001</v>
      </c>
      <c r="I153" s="4" t="str">
        <f t="shared" ca="1" si="40"/>
        <v>NCC202312140007</v>
      </c>
      <c r="J153" s="4">
        <f t="shared" ca="1" si="31"/>
        <v>22</v>
      </c>
      <c r="K153" s="4" t="s">
        <v>203</v>
      </c>
      <c r="L153" s="4">
        <f t="shared" ca="1" si="32"/>
        <v>0</v>
      </c>
      <c r="M153" s="4">
        <f t="shared" ca="1" si="33"/>
        <v>8815.85</v>
      </c>
      <c r="N153" s="4">
        <f t="shared" ca="1" si="34"/>
        <v>74</v>
      </c>
      <c r="O153" s="4">
        <f t="shared" ca="1" si="35"/>
        <v>176317</v>
      </c>
      <c r="P153" s="4">
        <f t="shared" ca="1" si="36"/>
        <v>282107.19999999995</v>
      </c>
      <c r="Q153" s="4">
        <v>0</v>
      </c>
    </row>
    <row r="154" spans="1:17" x14ac:dyDescent="0.25">
      <c r="A154" s="4" t="str">
        <f t="shared" ca="1" si="28"/>
        <v>S202312140153</v>
      </c>
      <c r="B154" s="4" t="s">
        <v>165</v>
      </c>
      <c r="C154" s="4" t="str">
        <f t="shared" ca="1" si="37"/>
        <v>TG202312140009</v>
      </c>
      <c r="D154" s="4" t="str">
        <f t="shared" ca="1" si="38"/>
        <v>TL202312140010</v>
      </c>
      <c r="E154" s="5">
        <f t="shared" ca="1" si="29"/>
        <v>40171</v>
      </c>
      <c r="F154" s="4" t="str">
        <f t="shared" ca="1" si="39"/>
        <v>978-951-703-538-6</v>
      </c>
      <c r="G154" s="4">
        <f t="shared" ca="1" si="30"/>
        <v>960</v>
      </c>
      <c r="H154" s="4" t="str">
        <f t="shared" ca="1" si="41"/>
        <v>LSP202312140001</v>
      </c>
      <c r="I154" s="4" t="str">
        <f t="shared" ca="1" si="40"/>
        <v>NCC202312140013</v>
      </c>
      <c r="J154" s="4">
        <f t="shared" ca="1" si="31"/>
        <v>27</v>
      </c>
      <c r="K154" s="4" t="s">
        <v>198</v>
      </c>
      <c r="L154" s="4">
        <f t="shared" ca="1" si="32"/>
        <v>1</v>
      </c>
      <c r="M154" s="4">
        <f t="shared" ca="1" si="33"/>
        <v>18341</v>
      </c>
      <c r="N154" s="4">
        <f t="shared" ca="1" si="34"/>
        <v>12</v>
      </c>
      <c r="O154" s="4">
        <f t="shared" ca="1" si="35"/>
        <v>366820</v>
      </c>
      <c r="P154" s="4">
        <f t="shared" ca="1" si="36"/>
        <v>586912</v>
      </c>
      <c r="Q154" s="4">
        <v>0</v>
      </c>
    </row>
    <row r="155" spans="1:17" x14ac:dyDescent="0.25">
      <c r="A155" s="4" t="str">
        <f t="shared" ca="1" si="28"/>
        <v>S202312140154</v>
      </c>
      <c r="B155" s="4" t="s">
        <v>154</v>
      </c>
      <c r="C155" s="4" t="str">
        <f t="shared" ca="1" si="37"/>
        <v>TG202312140026</v>
      </c>
      <c r="D155" s="4" t="str">
        <f t="shared" ca="1" si="38"/>
        <v>TL202312140011</v>
      </c>
      <c r="E155" s="5">
        <f t="shared" ca="1" si="29"/>
        <v>37137</v>
      </c>
      <c r="F155" s="4" t="str">
        <f t="shared" ca="1" si="39"/>
        <v>978-603-978-960-9</v>
      </c>
      <c r="G155" s="4">
        <f t="shared" ca="1" si="30"/>
        <v>816</v>
      </c>
      <c r="H155" s="4" t="str">
        <f t="shared" ca="1" si="41"/>
        <v>LSP202312140001</v>
      </c>
      <c r="I155" s="4" t="str">
        <f t="shared" ca="1" si="40"/>
        <v>NCC202312140005</v>
      </c>
      <c r="J155" s="4">
        <f t="shared" ca="1" si="31"/>
        <v>31</v>
      </c>
      <c r="K155" s="4" t="s">
        <v>201</v>
      </c>
      <c r="L155" s="4">
        <f t="shared" ca="1" si="32"/>
        <v>1</v>
      </c>
      <c r="M155" s="4">
        <f t="shared" ca="1" si="33"/>
        <v>19775.100000000002</v>
      </c>
      <c r="N155" s="4">
        <f t="shared" ca="1" si="34"/>
        <v>98</v>
      </c>
      <c r="O155" s="4">
        <f t="shared" ca="1" si="35"/>
        <v>395502</v>
      </c>
      <c r="P155" s="4">
        <f t="shared" ca="1" si="36"/>
        <v>632803.19999999995</v>
      </c>
      <c r="Q155" s="4">
        <v>0</v>
      </c>
    </row>
    <row r="156" spans="1:17" x14ac:dyDescent="0.25">
      <c r="A156" s="4" t="str">
        <f t="shared" ca="1" si="28"/>
        <v>S202312140155</v>
      </c>
      <c r="B156" s="4" t="s">
        <v>166</v>
      </c>
      <c r="C156" s="4" t="str">
        <f t="shared" ca="1" si="37"/>
        <v>TG202312140010</v>
      </c>
      <c r="D156" s="4" t="str">
        <f t="shared" ca="1" si="38"/>
        <v>TL202312140024</v>
      </c>
      <c r="E156" s="5">
        <f t="shared" ca="1" si="29"/>
        <v>41174</v>
      </c>
      <c r="F156" s="4" t="str">
        <f t="shared" ca="1" si="39"/>
        <v>978-979-590-273-6</v>
      </c>
      <c r="G156" s="4">
        <f t="shared" ca="1" si="30"/>
        <v>584</v>
      </c>
      <c r="H156" s="4" t="str">
        <f t="shared" ca="1" si="41"/>
        <v>LSP202312140001</v>
      </c>
      <c r="I156" s="4" t="str">
        <f t="shared" ca="1" si="40"/>
        <v>NCC202312140016</v>
      </c>
      <c r="J156" s="4">
        <f t="shared" ca="1" si="31"/>
        <v>25</v>
      </c>
      <c r="K156" s="4" t="s">
        <v>200</v>
      </c>
      <c r="L156" s="4">
        <f t="shared" ca="1" si="32"/>
        <v>1</v>
      </c>
      <c r="M156" s="4">
        <f t="shared" ca="1" si="33"/>
        <v>3717.25</v>
      </c>
      <c r="N156" s="4">
        <f t="shared" ca="1" si="34"/>
        <v>57</v>
      </c>
      <c r="O156" s="4">
        <f t="shared" ca="1" si="35"/>
        <v>74345</v>
      </c>
      <c r="P156" s="4">
        <f t="shared" ca="1" si="36"/>
        <v>118952</v>
      </c>
      <c r="Q156" s="4">
        <v>0</v>
      </c>
    </row>
    <row r="157" spans="1:17" x14ac:dyDescent="0.25">
      <c r="A157" s="4" t="str">
        <f t="shared" ca="1" si="28"/>
        <v>S202312140156</v>
      </c>
      <c r="B157" s="4" t="s">
        <v>122</v>
      </c>
      <c r="C157" s="4" t="str">
        <f t="shared" ca="1" si="37"/>
        <v>TG202312140016</v>
      </c>
      <c r="D157" s="4" t="str">
        <f t="shared" ca="1" si="38"/>
        <v>TL202312140015</v>
      </c>
      <c r="E157" s="5">
        <f t="shared" ca="1" si="29"/>
        <v>44852</v>
      </c>
      <c r="F157" s="4" t="str">
        <f t="shared" ca="1" si="39"/>
        <v>978-964-713-601-7</v>
      </c>
      <c r="G157" s="4">
        <f t="shared" ca="1" si="30"/>
        <v>328</v>
      </c>
      <c r="H157" s="4" t="str">
        <f t="shared" ca="1" si="41"/>
        <v>LSP202312140001</v>
      </c>
      <c r="I157" s="4" t="str">
        <f t="shared" ca="1" si="40"/>
        <v>NCC202312140014</v>
      </c>
      <c r="J157" s="4">
        <f t="shared" ca="1" si="31"/>
        <v>32</v>
      </c>
      <c r="K157" s="4" t="s">
        <v>196</v>
      </c>
      <c r="L157" s="4">
        <f t="shared" ca="1" si="32"/>
        <v>0</v>
      </c>
      <c r="M157" s="4">
        <f t="shared" ca="1" si="33"/>
        <v>3040.25</v>
      </c>
      <c r="N157" s="4">
        <f t="shared" ca="1" si="34"/>
        <v>31</v>
      </c>
      <c r="O157" s="4">
        <f t="shared" ca="1" si="35"/>
        <v>60805</v>
      </c>
      <c r="P157" s="4">
        <f t="shared" ca="1" si="36"/>
        <v>97288</v>
      </c>
      <c r="Q157" s="4">
        <v>0</v>
      </c>
    </row>
    <row r="158" spans="1:17" x14ac:dyDescent="0.25">
      <c r="A158" s="4" t="str">
        <f t="shared" ca="1" si="28"/>
        <v>S202312140157</v>
      </c>
      <c r="B158" s="4" t="s">
        <v>115</v>
      </c>
      <c r="C158" s="4" t="str">
        <f t="shared" ca="1" si="37"/>
        <v>TG202312140029</v>
      </c>
      <c r="D158" s="4" t="str">
        <f t="shared" ca="1" si="38"/>
        <v>TL202312140021</v>
      </c>
      <c r="E158" s="5">
        <f t="shared" ca="1" si="29"/>
        <v>39553</v>
      </c>
      <c r="F158" s="4" t="str">
        <f t="shared" ca="1" si="39"/>
        <v>978-605-910-105-1</v>
      </c>
      <c r="G158" s="4">
        <f t="shared" ca="1" si="30"/>
        <v>147</v>
      </c>
      <c r="H158" s="4" t="str">
        <f t="shared" ca="1" si="41"/>
        <v>LSP202312140001</v>
      </c>
      <c r="I158" s="4" t="str">
        <f t="shared" ca="1" si="40"/>
        <v>NCC202312140008</v>
      </c>
      <c r="J158" s="4">
        <f t="shared" ca="1" si="31"/>
        <v>23</v>
      </c>
      <c r="K158" s="4" t="s">
        <v>196</v>
      </c>
      <c r="L158" s="4">
        <f t="shared" ca="1" si="32"/>
        <v>1</v>
      </c>
      <c r="M158" s="4">
        <f t="shared" ca="1" si="33"/>
        <v>10058.35</v>
      </c>
      <c r="N158" s="4">
        <f t="shared" ca="1" si="34"/>
        <v>37</v>
      </c>
      <c r="O158" s="4">
        <f t="shared" ca="1" si="35"/>
        <v>201167</v>
      </c>
      <c r="P158" s="4">
        <f t="shared" ca="1" si="36"/>
        <v>321867.19999999995</v>
      </c>
      <c r="Q158" s="4">
        <v>0</v>
      </c>
    </row>
    <row r="159" spans="1:17" x14ac:dyDescent="0.25">
      <c r="A159" s="4" t="str">
        <f t="shared" ca="1" si="28"/>
        <v>S202312140158</v>
      </c>
      <c r="B159" s="4" t="s">
        <v>167</v>
      </c>
      <c r="C159" s="4" t="str">
        <f t="shared" ca="1" si="37"/>
        <v>TG202312140015</v>
      </c>
      <c r="D159" s="4" t="str">
        <f t="shared" ca="1" si="38"/>
        <v>TL202312140018</v>
      </c>
      <c r="E159" s="5">
        <f t="shared" ca="1" si="29"/>
        <v>41490</v>
      </c>
      <c r="F159" s="4" t="str">
        <f t="shared" ca="1" si="39"/>
        <v>978-600-927-308-5</v>
      </c>
      <c r="G159" s="4">
        <f t="shared" ca="1" si="30"/>
        <v>440</v>
      </c>
      <c r="H159" s="4" t="str">
        <f t="shared" ca="1" si="41"/>
        <v>LSP202312140001</v>
      </c>
      <c r="I159" s="4" t="str">
        <f t="shared" ca="1" si="40"/>
        <v>NCC202312140001</v>
      </c>
      <c r="J159" s="4">
        <f t="shared" ca="1" si="31"/>
        <v>31</v>
      </c>
      <c r="K159" s="4" t="s">
        <v>203</v>
      </c>
      <c r="L159" s="4">
        <f t="shared" ca="1" si="32"/>
        <v>1</v>
      </c>
      <c r="M159" s="4">
        <f t="shared" ca="1" si="33"/>
        <v>9505.6</v>
      </c>
      <c r="N159" s="4">
        <f t="shared" ca="1" si="34"/>
        <v>74</v>
      </c>
      <c r="O159" s="4">
        <f t="shared" ca="1" si="35"/>
        <v>190112</v>
      </c>
      <c r="P159" s="4">
        <f t="shared" ca="1" si="36"/>
        <v>304179.19999999995</v>
      </c>
      <c r="Q159" s="4">
        <v>0</v>
      </c>
    </row>
    <row r="160" spans="1:17" x14ac:dyDescent="0.25">
      <c r="A160" s="4" t="str">
        <f t="shared" ca="1" si="28"/>
        <v>S202312140159</v>
      </c>
      <c r="B160" s="4" t="s">
        <v>168</v>
      </c>
      <c r="C160" s="4" t="str">
        <f t="shared" ca="1" si="37"/>
        <v>TG202312140004</v>
      </c>
      <c r="D160" s="4" t="str">
        <f t="shared" ca="1" si="38"/>
        <v>TL202312140012</v>
      </c>
      <c r="E160" s="5">
        <f t="shared" ca="1" si="29"/>
        <v>45122</v>
      </c>
      <c r="F160" s="4" t="str">
        <f t="shared" ca="1" si="39"/>
        <v>978-978-705-237-5</v>
      </c>
      <c r="G160" s="4">
        <f t="shared" ca="1" si="30"/>
        <v>260</v>
      </c>
      <c r="H160" s="4" t="str">
        <f t="shared" ca="1" si="41"/>
        <v>LSP202312140001</v>
      </c>
      <c r="I160" s="4" t="str">
        <f t="shared" ca="1" si="40"/>
        <v>NCC202312140015</v>
      </c>
      <c r="J160" s="4">
        <f t="shared" ca="1" si="31"/>
        <v>20</v>
      </c>
      <c r="K160" s="4" t="s">
        <v>199</v>
      </c>
      <c r="L160" s="4">
        <f t="shared" ca="1" si="32"/>
        <v>1</v>
      </c>
      <c r="M160" s="4">
        <f t="shared" ca="1" si="33"/>
        <v>17709.3</v>
      </c>
      <c r="N160" s="4">
        <f t="shared" ca="1" si="34"/>
        <v>21</v>
      </c>
      <c r="O160" s="4">
        <f t="shared" ca="1" si="35"/>
        <v>354186</v>
      </c>
      <c r="P160" s="4">
        <f t="shared" ca="1" si="36"/>
        <v>566697.60000000009</v>
      </c>
      <c r="Q160" s="4">
        <v>0</v>
      </c>
    </row>
    <row r="161" spans="1:17" x14ac:dyDescent="0.25">
      <c r="A161" s="4" t="str">
        <f t="shared" ca="1" si="28"/>
        <v>S202312140160</v>
      </c>
      <c r="B161" s="4" t="s">
        <v>169</v>
      </c>
      <c r="C161" s="4" t="str">
        <f t="shared" ca="1" si="37"/>
        <v>TG202312140027</v>
      </c>
      <c r="D161" s="4" t="str">
        <f t="shared" ca="1" si="38"/>
        <v>TL202312140004</v>
      </c>
      <c r="E161" s="5">
        <f t="shared" ca="1" si="29"/>
        <v>43592</v>
      </c>
      <c r="F161" s="4" t="str">
        <f t="shared" ca="1" si="39"/>
        <v>978-614-437-206-4</v>
      </c>
      <c r="G161" s="4">
        <f t="shared" ca="1" si="30"/>
        <v>562</v>
      </c>
      <c r="H161" s="4" t="str">
        <f t="shared" ca="1" si="41"/>
        <v>LSP202312140001</v>
      </c>
      <c r="I161" s="4" t="str">
        <f t="shared" ca="1" si="40"/>
        <v>NCC202312140011</v>
      </c>
      <c r="J161" s="4">
        <f t="shared" ca="1" si="31"/>
        <v>21</v>
      </c>
      <c r="K161" s="4" t="s">
        <v>201</v>
      </c>
      <c r="L161" s="4">
        <f t="shared" ca="1" si="32"/>
        <v>1</v>
      </c>
      <c r="M161" s="4">
        <f t="shared" ca="1" si="33"/>
        <v>5976.5</v>
      </c>
      <c r="N161" s="4">
        <f t="shared" ca="1" si="34"/>
        <v>80</v>
      </c>
      <c r="O161" s="4">
        <f t="shared" ca="1" si="35"/>
        <v>119530</v>
      </c>
      <c r="P161" s="4">
        <f t="shared" ca="1" si="36"/>
        <v>191248</v>
      </c>
      <c r="Q161" s="4">
        <v>0</v>
      </c>
    </row>
    <row r="162" spans="1:17" x14ac:dyDescent="0.25">
      <c r="A162" s="4" t="str">
        <f t="shared" ca="1" si="28"/>
        <v>S202312140161</v>
      </c>
      <c r="B162" s="4" t="s">
        <v>86</v>
      </c>
      <c r="C162" s="4" t="str">
        <f t="shared" ca="1" si="37"/>
        <v>TG202312140001</v>
      </c>
      <c r="D162" s="4" t="str">
        <f t="shared" ca="1" si="38"/>
        <v>TL202312140010</v>
      </c>
      <c r="E162" s="5">
        <f t="shared" ca="1" si="29"/>
        <v>44230</v>
      </c>
      <c r="F162" s="4" t="str">
        <f t="shared" ca="1" si="39"/>
        <v>978-600-778-709-4</v>
      </c>
      <c r="G162" s="4">
        <f t="shared" ca="1" si="30"/>
        <v>249</v>
      </c>
      <c r="H162" s="4" t="str">
        <f t="shared" ca="1" si="41"/>
        <v>LSP202312140001</v>
      </c>
      <c r="I162" s="4" t="str">
        <f t="shared" ca="1" si="40"/>
        <v>NCC202312140004</v>
      </c>
      <c r="J162" s="4">
        <f t="shared" ca="1" si="31"/>
        <v>32</v>
      </c>
      <c r="K162" s="4" t="s">
        <v>198</v>
      </c>
      <c r="L162" s="4">
        <f t="shared" ca="1" si="32"/>
        <v>1</v>
      </c>
      <c r="M162" s="4">
        <f t="shared" ca="1" si="33"/>
        <v>13301.400000000001</v>
      </c>
      <c r="N162" s="4">
        <f t="shared" ca="1" si="34"/>
        <v>24</v>
      </c>
      <c r="O162" s="4">
        <f t="shared" ca="1" si="35"/>
        <v>266028</v>
      </c>
      <c r="P162" s="4">
        <f t="shared" ca="1" si="36"/>
        <v>425644.80000000005</v>
      </c>
      <c r="Q162" s="4">
        <v>0</v>
      </c>
    </row>
    <row r="163" spans="1:17" x14ac:dyDescent="0.25">
      <c r="A163" s="4" t="str">
        <f t="shared" ca="1" si="28"/>
        <v>S202312140162</v>
      </c>
      <c r="B163" s="4" t="s">
        <v>170</v>
      </c>
      <c r="C163" s="4" t="str">
        <f t="shared" ca="1" si="37"/>
        <v>TG202312140003</v>
      </c>
      <c r="D163" s="4" t="str">
        <f t="shared" ca="1" si="38"/>
        <v>TL202312140011</v>
      </c>
      <c r="E163" s="5">
        <f t="shared" ca="1" si="29"/>
        <v>37841</v>
      </c>
      <c r="F163" s="4" t="str">
        <f t="shared" ca="1" si="39"/>
        <v>978-961-456-391-1</v>
      </c>
      <c r="G163" s="4">
        <f t="shared" ca="1" si="30"/>
        <v>590</v>
      </c>
      <c r="H163" s="4" t="str">
        <f t="shared" ca="1" si="41"/>
        <v>LSP202312140001</v>
      </c>
      <c r="I163" s="4" t="str">
        <f t="shared" ca="1" si="40"/>
        <v>NCC202312140007</v>
      </c>
      <c r="J163" s="4">
        <f t="shared" ca="1" si="31"/>
        <v>24</v>
      </c>
      <c r="K163" s="4" t="s">
        <v>199</v>
      </c>
      <c r="L163" s="4">
        <f t="shared" ca="1" si="32"/>
        <v>1</v>
      </c>
      <c r="M163" s="4">
        <f t="shared" ca="1" si="33"/>
        <v>3859</v>
      </c>
      <c r="N163" s="4">
        <f t="shared" ca="1" si="34"/>
        <v>19</v>
      </c>
      <c r="O163" s="4">
        <f t="shared" ca="1" si="35"/>
        <v>77180</v>
      </c>
      <c r="P163" s="4">
        <f t="shared" ca="1" si="36"/>
        <v>123488</v>
      </c>
      <c r="Q163" s="4">
        <v>0</v>
      </c>
    </row>
    <row r="164" spans="1:17" x14ac:dyDescent="0.25">
      <c r="A164" s="4" t="str">
        <f t="shared" ca="1" si="28"/>
        <v>S202312140163</v>
      </c>
      <c r="B164" s="4" t="s">
        <v>171</v>
      </c>
      <c r="C164" s="4" t="str">
        <f t="shared" ca="1" si="37"/>
        <v>TG202312140019</v>
      </c>
      <c r="D164" s="4" t="str">
        <f t="shared" ca="1" si="38"/>
        <v>TL202312140004</v>
      </c>
      <c r="E164" s="5">
        <f t="shared" ca="1" si="29"/>
        <v>36526</v>
      </c>
      <c r="F164" s="4" t="str">
        <f t="shared" ca="1" si="39"/>
        <v>978-955-632-959-7</v>
      </c>
      <c r="G164" s="4">
        <f t="shared" ca="1" si="30"/>
        <v>279</v>
      </c>
      <c r="H164" s="4" t="str">
        <f t="shared" ca="1" si="41"/>
        <v>LSP202312140001</v>
      </c>
      <c r="I164" s="4" t="str">
        <f t="shared" ca="1" si="40"/>
        <v>NCC202312140022</v>
      </c>
      <c r="J164" s="4">
        <f t="shared" ca="1" si="31"/>
        <v>20</v>
      </c>
      <c r="K164" s="4" t="s">
        <v>201</v>
      </c>
      <c r="L164" s="4">
        <f t="shared" ca="1" si="32"/>
        <v>1</v>
      </c>
      <c r="M164" s="4">
        <f t="shared" ca="1" si="33"/>
        <v>10718.85</v>
      </c>
      <c r="N164" s="4">
        <f t="shared" ca="1" si="34"/>
        <v>84</v>
      </c>
      <c r="O164" s="4">
        <f t="shared" ca="1" si="35"/>
        <v>214377</v>
      </c>
      <c r="P164" s="4">
        <f t="shared" ca="1" si="36"/>
        <v>343003.19999999995</v>
      </c>
      <c r="Q164" s="4">
        <v>0</v>
      </c>
    </row>
    <row r="165" spans="1:17" x14ac:dyDescent="0.25">
      <c r="A165" s="4" t="str">
        <f t="shared" ca="1" si="28"/>
        <v>S202312140164</v>
      </c>
      <c r="B165" s="4" t="s">
        <v>172</v>
      </c>
      <c r="C165" s="4" t="str">
        <f t="shared" ca="1" si="37"/>
        <v>TG202312140004</v>
      </c>
      <c r="D165" s="4" t="str">
        <f t="shared" ca="1" si="38"/>
        <v>TL202312140013</v>
      </c>
      <c r="E165" s="5">
        <f t="shared" ca="1" si="29"/>
        <v>44865</v>
      </c>
      <c r="F165" s="4" t="str">
        <f t="shared" ca="1" si="39"/>
        <v>978-956-292-860-9</v>
      </c>
      <c r="G165" s="4">
        <f t="shared" ca="1" si="30"/>
        <v>661</v>
      </c>
      <c r="H165" s="4" t="str">
        <f t="shared" ca="1" si="41"/>
        <v>LSP202312140001</v>
      </c>
      <c r="I165" s="4" t="str">
        <f t="shared" ca="1" si="40"/>
        <v>NCC202312140020</v>
      </c>
      <c r="J165" s="4">
        <f t="shared" ca="1" si="31"/>
        <v>30</v>
      </c>
      <c r="K165" s="4" t="s">
        <v>205</v>
      </c>
      <c r="L165" s="4">
        <f t="shared" ca="1" si="32"/>
        <v>0</v>
      </c>
      <c r="M165" s="4">
        <f t="shared" ca="1" si="33"/>
        <v>21861.15</v>
      </c>
      <c r="N165" s="4">
        <f t="shared" ca="1" si="34"/>
        <v>71</v>
      </c>
      <c r="O165" s="4">
        <f t="shared" ca="1" si="35"/>
        <v>437223</v>
      </c>
      <c r="P165" s="4">
        <f t="shared" ca="1" si="36"/>
        <v>699556.8</v>
      </c>
      <c r="Q165" s="4">
        <v>0</v>
      </c>
    </row>
    <row r="166" spans="1:17" x14ac:dyDescent="0.25">
      <c r="A166" s="4" t="str">
        <f t="shared" ca="1" si="28"/>
        <v>S202312140165</v>
      </c>
      <c r="B166" s="4" t="s">
        <v>173</v>
      </c>
      <c r="C166" s="4" t="str">
        <f t="shared" ca="1" si="37"/>
        <v>TG202312140003</v>
      </c>
      <c r="D166" s="4" t="str">
        <f t="shared" ca="1" si="38"/>
        <v>TL202312140018</v>
      </c>
      <c r="E166" s="5">
        <f t="shared" ca="1" si="29"/>
        <v>45187</v>
      </c>
      <c r="F166" s="4" t="str">
        <f t="shared" ca="1" si="39"/>
        <v>978-988-748-382-6</v>
      </c>
      <c r="G166" s="4">
        <f t="shared" ca="1" si="30"/>
        <v>232</v>
      </c>
      <c r="H166" s="4" t="str">
        <f t="shared" ca="1" si="41"/>
        <v>LSP202312140001</v>
      </c>
      <c r="I166" s="4" t="str">
        <f t="shared" ca="1" si="40"/>
        <v>NCC202312140006</v>
      </c>
      <c r="J166" s="4">
        <f t="shared" ca="1" si="31"/>
        <v>28</v>
      </c>
      <c r="K166" s="4" t="s">
        <v>199</v>
      </c>
      <c r="L166" s="4">
        <f t="shared" ca="1" si="32"/>
        <v>0</v>
      </c>
      <c r="M166" s="4">
        <f t="shared" ca="1" si="33"/>
        <v>7828</v>
      </c>
      <c r="N166" s="4">
        <f t="shared" ca="1" si="34"/>
        <v>71</v>
      </c>
      <c r="O166" s="4">
        <f t="shared" ca="1" si="35"/>
        <v>156560</v>
      </c>
      <c r="P166" s="4">
        <f t="shared" ca="1" si="36"/>
        <v>250496</v>
      </c>
      <c r="Q166" s="4">
        <v>0</v>
      </c>
    </row>
    <row r="167" spans="1:17" x14ac:dyDescent="0.25">
      <c r="A167" s="4" t="str">
        <f t="shared" ca="1" si="28"/>
        <v>S202312140166</v>
      </c>
      <c r="B167" s="4" t="s">
        <v>174</v>
      </c>
      <c r="C167" s="4" t="str">
        <f t="shared" ca="1" si="37"/>
        <v>TG202312140008</v>
      </c>
      <c r="D167" s="4" t="str">
        <f t="shared" ca="1" si="38"/>
        <v>TL202312140011</v>
      </c>
      <c r="E167" s="5">
        <f t="shared" ca="1" si="29"/>
        <v>40603</v>
      </c>
      <c r="F167" s="4" t="str">
        <f t="shared" ca="1" si="39"/>
        <v>978-985-745-694-6</v>
      </c>
      <c r="G167" s="4">
        <f t="shared" ca="1" si="30"/>
        <v>772</v>
      </c>
      <c r="H167" s="4" t="str">
        <f t="shared" ca="1" si="41"/>
        <v>LSP202312140001</v>
      </c>
      <c r="I167" s="4" t="str">
        <f t="shared" ca="1" si="40"/>
        <v>NCC202312140021</v>
      </c>
      <c r="J167" s="4">
        <f t="shared" ca="1" si="31"/>
        <v>24</v>
      </c>
      <c r="K167" s="4" t="s">
        <v>208</v>
      </c>
      <c r="L167" s="4">
        <f t="shared" ca="1" si="32"/>
        <v>1</v>
      </c>
      <c r="M167" s="4">
        <f t="shared" ca="1" si="33"/>
        <v>8830.5</v>
      </c>
      <c r="N167" s="4">
        <f t="shared" ca="1" si="34"/>
        <v>81</v>
      </c>
      <c r="O167" s="4">
        <f t="shared" ca="1" si="35"/>
        <v>176610</v>
      </c>
      <c r="P167" s="4">
        <f t="shared" ca="1" si="36"/>
        <v>282576</v>
      </c>
      <c r="Q167" s="4">
        <v>0</v>
      </c>
    </row>
    <row r="168" spans="1:17" x14ac:dyDescent="0.25">
      <c r="A168" s="4" t="str">
        <f t="shared" ca="1" si="28"/>
        <v>S202312140167</v>
      </c>
      <c r="B168" s="4" t="s">
        <v>175</v>
      </c>
      <c r="C168" s="4" t="str">
        <f t="shared" ca="1" si="37"/>
        <v>TG202312140006</v>
      </c>
      <c r="D168" s="4" t="str">
        <f t="shared" ca="1" si="38"/>
        <v>TL202312140014</v>
      </c>
      <c r="E168" s="5">
        <f t="shared" ca="1" si="29"/>
        <v>36845</v>
      </c>
      <c r="F168" s="4" t="str">
        <f t="shared" ca="1" si="39"/>
        <v>978-951-513-276-8</v>
      </c>
      <c r="G168" s="4">
        <f t="shared" ca="1" si="30"/>
        <v>769</v>
      </c>
      <c r="H168" s="4" t="str">
        <f t="shared" ca="1" si="41"/>
        <v>LSP202312140001</v>
      </c>
      <c r="I168" s="4" t="str">
        <f t="shared" ca="1" si="40"/>
        <v>NCC202312140019</v>
      </c>
      <c r="J168" s="4">
        <f t="shared" ca="1" si="31"/>
        <v>29</v>
      </c>
      <c r="K168" s="4" t="s">
        <v>195</v>
      </c>
      <c r="L168" s="4">
        <f t="shared" ca="1" si="32"/>
        <v>1</v>
      </c>
      <c r="M168" s="4">
        <f t="shared" ca="1" si="33"/>
        <v>16694.05</v>
      </c>
      <c r="N168" s="4">
        <f t="shared" ca="1" si="34"/>
        <v>82</v>
      </c>
      <c r="O168" s="4">
        <f t="shared" ca="1" si="35"/>
        <v>333881</v>
      </c>
      <c r="P168" s="4">
        <f t="shared" ca="1" si="36"/>
        <v>534209.60000000009</v>
      </c>
      <c r="Q168" s="4">
        <v>0</v>
      </c>
    </row>
    <row r="169" spans="1:17" x14ac:dyDescent="0.25">
      <c r="A169" s="4" t="str">
        <f t="shared" ca="1" si="28"/>
        <v>S202312140168</v>
      </c>
      <c r="B169" s="4" t="s">
        <v>176</v>
      </c>
      <c r="C169" s="4" t="str">
        <f t="shared" ca="1" si="37"/>
        <v>TG202312140005</v>
      </c>
      <c r="D169" s="4" t="str">
        <f t="shared" ca="1" si="38"/>
        <v>TL202312140018</v>
      </c>
      <c r="E169" s="5">
        <f t="shared" ca="1" si="29"/>
        <v>38212</v>
      </c>
      <c r="F169" s="4" t="str">
        <f t="shared" ca="1" si="39"/>
        <v>978-971-978-789-7</v>
      </c>
      <c r="G169" s="4">
        <f t="shared" ca="1" si="30"/>
        <v>730</v>
      </c>
      <c r="H169" s="4" t="str">
        <f t="shared" ca="1" si="41"/>
        <v>LSP202312140001</v>
      </c>
      <c r="I169" s="4" t="str">
        <f t="shared" ca="1" si="40"/>
        <v>NCC202312140005</v>
      </c>
      <c r="J169" s="4">
        <f t="shared" ca="1" si="31"/>
        <v>34</v>
      </c>
      <c r="K169" s="4" t="s">
        <v>201</v>
      </c>
      <c r="L169" s="4">
        <f t="shared" ca="1" si="32"/>
        <v>1</v>
      </c>
      <c r="M169" s="4">
        <f t="shared" ca="1" si="33"/>
        <v>14088.35</v>
      </c>
      <c r="N169" s="4">
        <f t="shared" ca="1" si="34"/>
        <v>81</v>
      </c>
      <c r="O169" s="4">
        <f t="shared" ca="1" si="35"/>
        <v>281767</v>
      </c>
      <c r="P169" s="4">
        <f t="shared" ca="1" si="36"/>
        <v>450827.19999999995</v>
      </c>
      <c r="Q169" s="4">
        <v>0</v>
      </c>
    </row>
    <row r="170" spans="1:17" x14ac:dyDescent="0.25">
      <c r="A170" s="4" t="str">
        <f t="shared" ca="1" si="28"/>
        <v>S202312140169</v>
      </c>
      <c r="B170" s="4" t="s">
        <v>177</v>
      </c>
      <c r="C170" s="4" t="str">
        <f t="shared" ca="1" si="37"/>
        <v>TG202312140007</v>
      </c>
      <c r="D170" s="4" t="str">
        <f t="shared" ca="1" si="38"/>
        <v>TL202312140004</v>
      </c>
      <c r="E170" s="5">
        <f t="shared" ca="1" si="29"/>
        <v>37449</v>
      </c>
      <c r="F170" s="4" t="str">
        <f t="shared" ca="1" si="39"/>
        <v>978-603-980-753-7</v>
      </c>
      <c r="G170" s="4">
        <f t="shared" ca="1" si="30"/>
        <v>611</v>
      </c>
      <c r="H170" s="4" t="str">
        <f t="shared" ca="1" si="41"/>
        <v>LSP202312140001</v>
      </c>
      <c r="I170" s="4" t="str">
        <f t="shared" ca="1" si="40"/>
        <v>NCC202312140008</v>
      </c>
      <c r="J170" s="4">
        <f t="shared" ca="1" si="31"/>
        <v>27</v>
      </c>
      <c r="K170" s="4" t="s">
        <v>199</v>
      </c>
      <c r="L170" s="4">
        <f t="shared" ca="1" si="32"/>
        <v>1</v>
      </c>
      <c r="M170" s="4">
        <f t="shared" ca="1" si="33"/>
        <v>15629.400000000001</v>
      </c>
      <c r="N170" s="4">
        <f t="shared" ca="1" si="34"/>
        <v>83</v>
      </c>
      <c r="O170" s="4">
        <f t="shared" ca="1" si="35"/>
        <v>312588</v>
      </c>
      <c r="P170" s="4">
        <f t="shared" ca="1" si="36"/>
        <v>500140.80000000005</v>
      </c>
      <c r="Q170" s="4">
        <v>0</v>
      </c>
    </row>
    <row r="171" spans="1:17" x14ac:dyDescent="0.25">
      <c r="A171" s="4" t="str">
        <f t="shared" ca="1" si="28"/>
        <v>S202312140170</v>
      </c>
      <c r="B171" s="4" t="s">
        <v>178</v>
      </c>
      <c r="C171" s="4" t="str">
        <f t="shared" ca="1" si="37"/>
        <v>TG202312140019</v>
      </c>
      <c r="D171" s="4" t="str">
        <f t="shared" ca="1" si="38"/>
        <v>TL202312140024</v>
      </c>
      <c r="E171" s="5">
        <f t="shared" ca="1" si="29"/>
        <v>37135</v>
      </c>
      <c r="F171" s="4" t="str">
        <f t="shared" ca="1" si="39"/>
        <v>978-631-175-568-2</v>
      </c>
      <c r="G171" s="4">
        <f t="shared" ca="1" si="30"/>
        <v>670</v>
      </c>
      <c r="H171" s="4" t="str">
        <f t="shared" ca="1" si="41"/>
        <v>LSP202312140001</v>
      </c>
      <c r="I171" s="4" t="str">
        <f t="shared" ca="1" si="40"/>
        <v>NCC202312140019</v>
      </c>
      <c r="J171" s="4">
        <f t="shared" ca="1" si="31"/>
        <v>33</v>
      </c>
      <c r="K171" s="4" t="s">
        <v>199</v>
      </c>
      <c r="L171" s="4">
        <f t="shared" ca="1" si="32"/>
        <v>1</v>
      </c>
      <c r="M171" s="4">
        <f t="shared" ca="1" si="33"/>
        <v>7802.85</v>
      </c>
      <c r="N171" s="4">
        <f t="shared" ca="1" si="34"/>
        <v>30</v>
      </c>
      <c r="O171" s="4">
        <f t="shared" ca="1" si="35"/>
        <v>156057</v>
      </c>
      <c r="P171" s="4">
        <f t="shared" ca="1" si="36"/>
        <v>249691.2</v>
      </c>
      <c r="Q171" s="4">
        <v>0</v>
      </c>
    </row>
    <row r="172" spans="1:17" x14ac:dyDescent="0.25">
      <c r="A172" s="4" t="str">
        <f t="shared" ca="1" si="28"/>
        <v>S202312140171</v>
      </c>
      <c r="B172" s="4" t="s">
        <v>179</v>
      </c>
      <c r="C172" s="4" t="str">
        <f t="shared" ca="1" si="37"/>
        <v>TG202312140020</v>
      </c>
      <c r="D172" s="4" t="str">
        <f t="shared" ca="1" si="38"/>
        <v>TL202312140022</v>
      </c>
      <c r="E172" s="5">
        <f t="shared" ca="1" si="29"/>
        <v>44362</v>
      </c>
      <c r="F172" s="4" t="str">
        <f t="shared" ca="1" si="39"/>
        <v>978-987-241-550-4</v>
      </c>
      <c r="G172" s="4">
        <f t="shared" ca="1" si="30"/>
        <v>933</v>
      </c>
      <c r="H172" s="4" t="str">
        <f t="shared" ca="1" si="41"/>
        <v>LSP202312140001</v>
      </c>
      <c r="I172" s="4" t="str">
        <f t="shared" ca="1" si="40"/>
        <v>NCC202312140011</v>
      </c>
      <c r="J172" s="4">
        <f t="shared" ca="1" si="31"/>
        <v>20</v>
      </c>
      <c r="K172" s="4" t="s">
        <v>196</v>
      </c>
      <c r="L172" s="4">
        <f t="shared" ca="1" si="32"/>
        <v>1</v>
      </c>
      <c r="M172" s="4">
        <f t="shared" ca="1" si="33"/>
        <v>5544.3</v>
      </c>
      <c r="N172" s="4">
        <f t="shared" ca="1" si="34"/>
        <v>10</v>
      </c>
      <c r="O172" s="4">
        <f t="shared" ca="1" si="35"/>
        <v>110886</v>
      </c>
      <c r="P172" s="4">
        <f t="shared" ca="1" si="36"/>
        <v>177417.59999999998</v>
      </c>
      <c r="Q172" s="4">
        <v>0</v>
      </c>
    </row>
    <row r="173" spans="1:17" x14ac:dyDescent="0.25">
      <c r="A173" s="4" t="str">
        <f t="shared" ca="1" si="28"/>
        <v>S202312140172</v>
      </c>
      <c r="B173" s="4" t="s">
        <v>180</v>
      </c>
      <c r="C173" s="4" t="str">
        <f t="shared" ca="1" si="37"/>
        <v>TG202312140014</v>
      </c>
      <c r="D173" s="4" t="str">
        <f t="shared" ca="1" si="38"/>
        <v>TL202312140021</v>
      </c>
      <c r="E173" s="5">
        <f t="shared" ca="1" si="29"/>
        <v>38591</v>
      </c>
      <c r="F173" s="4" t="str">
        <f t="shared" ca="1" si="39"/>
        <v>978-602-748-366-5</v>
      </c>
      <c r="G173" s="4">
        <f t="shared" ca="1" si="30"/>
        <v>536</v>
      </c>
      <c r="H173" s="4" t="str">
        <f t="shared" ca="1" si="41"/>
        <v>LSP202312140001</v>
      </c>
      <c r="I173" s="4" t="str">
        <f t="shared" ca="1" si="40"/>
        <v>NCC202312140004</v>
      </c>
      <c r="J173" s="4">
        <f t="shared" ca="1" si="31"/>
        <v>29</v>
      </c>
      <c r="K173" s="4" t="s">
        <v>203</v>
      </c>
      <c r="L173" s="4">
        <f t="shared" ca="1" si="32"/>
        <v>1</v>
      </c>
      <c r="M173" s="4">
        <f t="shared" ca="1" si="33"/>
        <v>1878.15</v>
      </c>
      <c r="N173" s="4">
        <f t="shared" ca="1" si="34"/>
        <v>62</v>
      </c>
      <c r="O173" s="4">
        <f t="shared" ca="1" si="35"/>
        <v>37563</v>
      </c>
      <c r="P173" s="4">
        <f t="shared" ca="1" si="36"/>
        <v>60100.800000000003</v>
      </c>
      <c r="Q173" s="4">
        <v>0</v>
      </c>
    </row>
    <row r="174" spans="1:17" x14ac:dyDescent="0.25">
      <c r="A174" s="4" t="str">
        <f t="shared" ca="1" si="28"/>
        <v>S202312140173</v>
      </c>
      <c r="B174" s="4" t="s">
        <v>181</v>
      </c>
      <c r="C174" s="4" t="str">
        <f t="shared" ca="1" si="37"/>
        <v>TG202312140023</v>
      </c>
      <c r="D174" s="4" t="str">
        <f t="shared" ca="1" si="38"/>
        <v>TL202312140010</v>
      </c>
      <c r="E174" s="5">
        <f t="shared" ca="1" si="29"/>
        <v>39184</v>
      </c>
      <c r="F174" s="4" t="str">
        <f t="shared" ca="1" si="39"/>
        <v>978-978-756-683-7</v>
      </c>
      <c r="G174" s="4">
        <f t="shared" ca="1" si="30"/>
        <v>994</v>
      </c>
      <c r="H174" s="4" t="str">
        <f t="shared" ca="1" si="41"/>
        <v>LSP202312140001</v>
      </c>
      <c r="I174" s="4" t="str">
        <f t="shared" ca="1" si="40"/>
        <v>NCC202312140016</v>
      </c>
      <c r="J174" s="4">
        <f t="shared" ca="1" si="31"/>
        <v>22</v>
      </c>
      <c r="K174" s="4" t="s">
        <v>199</v>
      </c>
      <c r="L174" s="4">
        <f t="shared" ca="1" si="32"/>
        <v>0</v>
      </c>
      <c r="M174" s="4">
        <f t="shared" ca="1" si="33"/>
        <v>15858.35</v>
      </c>
      <c r="N174" s="4">
        <f t="shared" ca="1" si="34"/>
        <v>63</v>
      </c>
      <c r="O174" s="4">
        <f t="shared" ca="1" si="35"/>
        <v>317167</v>
      </c>
      <c r="P174" s="4">
        <f t="shared" ca="1" si="36"/>
        <v>507467.19999999995</v>
      </c>
      <c r="Q174" s="4">
        <v>0</v>
      </c>
    </row>
    <row r="175" spans="1:17" x14ac:dyDescent="0.25">
      <c r="A175" s="4" t="str">
        <f t="shared" ca="1" si="28"/>
        <v>S202312140174</v>
      </c>
      <c r="B175" s="4" t="s">
        <v>182</v>
      </c>
      <c r="C175" s="4" t="str">
        <f ca="1">"TG" &amp; TEXT(TODAY(), "yyyyMMdd") &amp; TEXT(RANDBETWEEN(1, 29), "0000")</f>
        <v>TG202312140001</v>
      </c>
      <c r="D175" s="4" t="str">
        <f t="shared" ca="1" si="38"/>
        <v>TL202312140014</v>
      </c>
      <c r="E175" s="5">
        <f t="shared" ca="1" si="29"/>
        <v>36560</v>
      </c>
      <c r="F175" s="4" t="str">
        <f t="shared" ca="1" si="39"/>
        <v>978-955-654-140-3</v>
      </c>
      <c r="G175" s="4">
        <f t="shared" ca="1" si="30"/>
        <v>868</v>
      </c>
      <c r="H175" s="4" t="str">
        <f t="shared" ca="1" si="41"/>
        <v>LSP202312140001</v>
      </c>
      <c r="I175" s="4" t="str">
        <f t="shared" ca="1" si="40"/>
        <v>NCC202312140008</v>
      </c>
      <c r="J175" s="4">
        <f t="shared" ca="1" si="31"/>
        <v>31</v>
      </c>
      <c r="K175" s="4" t="s">
        <v>195</v>
      </c>
      <c r="L175" s="4">
        <f t="shared" ca="1" si="32"/>
        <v>1</v>
      </c>
      <c r="M175" s="4">
        <f t="shared" ca="1" si="33"/>
        <v>14881.400000000001</v>
      </c>
      <c r="N175" s="4">
        <f t="shared" ca="1" si="34"/>
        <v>48</v>
      </c>
      <c r="O175" s="4">
        <f t="shared" ca="1" si="35"/>
        <v>297628</v>
      </c>
      <c r="P175" s="4">
        <f t="shared" ca="1" si="36"/>
        <v>476204.80000000005</v>
      </c>
      <c r="Q175" s="4">
        <v>0</v>
      </c>
    </row>
    <row r="176" spans="1:17" x14ac:dyDescent="0.25">
      <c r="A176" s="4" t="str">
        <f t="shared" ca="1" si="28"/>
        <v>S202312140175</v>
      </c>
      <c r="B176" s="4" t="s">
        <v>183</v>
      </c>
      <c r="C176" s="4" t="str">
        <f t="shared" ca="1" si="37"/>
        <v>TG202312140024</v>
      </c>
      <c r="D176" s="4" t="str">
        <f t="shared" ca="1" si="38"/>
        <v>TL202312140009</v>
      </c>
      <c r="E176" s="5">
        <f t="shared" ca="1" si="29"/>
        <v>40899</v>
      </c>
      <c r="F176" s="4" t="str">
        <f t="shared" ca="1" si="39"/>
        <v>978-971-981-216-9</v>
      </c>
      <c r="G176" s="4">
        <f t="shared" ca="1" si="30"/>
        <v>233</v>
      </c>
      <c r="H176" s="4" t="str">
        <f t="shared" ca="1" si="41"/>
        <v>LSP202312140001</v>
      </c>
      <c r="I176" s="4" t="str">
        <f t="shared" ca="1" si="40"/>
        <v>NCC202312140013</v>
      </c>
      <c r="J176" s="4">
        <f t="shared" ca="1" si="31"/>
        <v>28</v>
      </c>
      <c r="K176" s="4" t="s">
        <v>196</v>
      </c>
      <c r="L176" s="4">
        <f t="shared" ca="1" si="32"/>
        <v>1</v>
      </c>
      <c r="M176" s="4">
        <f t="shared" ca="1" si="33"/>
        <v>9344.5500000000011</v>
      </c>
      <c r="N176" s="4">
        <f t="shared" ca="1" si="34"/>
        <v>88</v>
      </c>
      <c r="O176" s="4">
        <f t="shared" ca="1" si="35"/>
        <v>186891</v>
      </c>
      <c r="P176" s="4">
        <f t="shared" ca="1" si="36"/>
        <v>299025.59999999998</v>
      </c>
      <c r="Q176" s="4">
        <v>0</v>
      </c>
    </row>
    <row r="177" spans="1:17" x14ac:dyDescent="0.25">
      <c r="A177" s="4" t="str">
        <f t="shared" ca="1" si="28"/>
        <v>S202312140176</v>
      </c>
      <c r="B177" s="4" t="s">
        <v>184</v>
      </c>
      <c r="C177" s="4" t="str">
        <f t="shared" ca="1" si="37"/>
        <v>TG202312140007</v>
      </c>
      <c r="D177" s="4" t="str">
        <f t="shared" ca="1" si="38"/>
        <v>TL202312140016</v>
      </c>
      <c r="E177" s="5">
        <f t="shared" ca="1" si="29"/>
        <v>41020</v>
      </c>
      <c r="F177" s="4" t="str">
        <f t="shared" ca="1" si="39"/>
        <v>978-624-128-820-9</v>
      </c>
      <c r="G177" s="4">
        <f t="shared" ca="1" si="30"/>
        <v>690</v>
      </c>
      <c r="H177" s="4" t="str">
        <f t="shared" ca="1" si="41"/>
        <v>LSP202312140001</v>
      </c>
      <c r="I177" s="4" t="str">
        <f t="shared" ca="1" si="40"/>
        <v>NCC202312140006</v>
      </c>
      <c r="J177" s="4">
        <f t="shared" ca="1" si="31"/>
        <v>20</v>
      </c>
      <c r="K177" s="4" t="s">
        <v>209</v>
      </c>
      <c r="L177" s="4">
        <f t="shared" ca="1" si="32"/>
        <v>1</v>
      </c>
      <c r="M177" s="4">
        <f t="shared" ca="1" si="33"/>
        <v>5021.7000000000007</v>
      </c>
      <c r="N177" s="4">
        <f t="shared" ca="1" si="34"/>
        <v>31</v>
      </c>
      <c r="O177" s="4">
        <f t="shared" ca="1" si="35"/>
        <v>100434</v>
      </c>
      <c r="P177" s="4">
        <f t="shared" ca="1" si="36"/>
        <v>160694.40000000002</v>
      </c>
      <c r="Q177" s="4">
        <v>0</v>
      </c>
    </row>
    <row r="178" spans="1:17" x14ac:dyDescent="0.25">
      <c r="A178" s="4" t="str">
        <f t="shared" ca="1" si="28"/>
        <v>S202312140177</v>
      </c>
      <c r="B178" s="4" t="s">
        <v>185</v>
      </c>
      <c r="C178" s="4" t="str">
        <f t="shared" ca="1" si="37"/>
        <v>TG202312140007</v>
      </c>
      <c r="D178" s="4" t="str">
        <f t="shared" ca="1" si="38"/>
        <v>TL202312140002</v>
      </c>
      <c r="E178" s="5">
        <f t="shared" ca="1" si="29"/>
        <v>40936</v>
      </c>
      <c r="F178" s="4" t="str">
        <f t="shared" ca="1" si="39"/>
        <v>978-987-379-995-9</v>
      </c>
      <c r="G178" s="4">
        <f t="shared" ca="1" si="30"/>
        <v>922</v>
      </c>
      <c r="H178" s="4" t="str">
        <f t="shared" ca="1" si="41"/>
        <v>LSP202312140001</v>
      </c>
      <c r="I178" s="4" t="str">
        <f t="shared" ca="1" si="40"/>
        <v>NCC202312140015</v>
      </c>
      <c r="J178" s="4">
        <f t="shared" ca="1" si="31"/>
        <v>20</v>
      </c>
      <c r="K178" s="4" t="s">
        <v>199</v>
      </c>
      <c r="L178" s="4">
        <f t="shared" ca="1" si="32"/>
        <v>1</v>
      </c>
      <c r="M178" s="4">
        <f t="shared" ca="1" si="33"/>
        <v>15378.2</v>
      </c>
      <c r="N178" s="4">
        <f t="shared" ca="1" si="34"/>
        <v>31</v>
      </c>
      <c r="O178" s="4">
        <f t="shared" ca="1" si="35"/>
        <v>307564</v>
      </c>
      <c r="P178" s="4">
        <f t="shared" ca="1" si="36"/>
        <v>492102.40000000002</v>
      </c>
      <c r="Q178" s="4">
        <v>0</v>
      </c>
    </row>
    <row r="179" spans="1:17" x14ac:dyDescent="0.25">
      <c r="A179" s="4" t="str">
        <f t="shared" ca="1" si="28"/>
        <v>S202312140178</v>
      </c>
      <c r="B179" s="4" t="s">
        <v>186</v>
      </c>
      <c r="C179" s="4" t="str">
        <f t="shared" ca="1" si="37"/>
        <v>TG202312140023</v>
      </c>
      <c r="D179" s="4" t="str">
        <f t="shared" ca="1" si="38"/>
        <v>TL202312140012</v>
      </c>
      <c r="E179" s="5">
        <f t="shared" ca="1" si="29"/>
        <v>44355</v>
      </c>
      <c r="F179" s="4" t="str">
        <f t="shared" ca="1" si="39"/>
        <v>978-602-867-839-3</v>
      </c>
      <c r="G179" s="4">
        <f t="shared" ca="1" si="30"/>
        <v>784</v>
      </c>
      <c r="H179" s="4" t="str">
        <f t="shared" ca="1" si="41"/>
        <v>LSP202312140001</v>
      </c>
      <c r="I179" s="4" t="str">
        <f t="shared" ca="1" si="40"/>
        <v>NCC202312140005</v>
      </c>
      <c r="J179" s="4">
        <f t="shared" ca="1" si="31"/>
        <v>35</v>
      </c>
      <c r="K179" s="4" t="s">
        <v>201</v>
      </c>
      <c r="L179" s="4">
        <f t="shared" ca="1" si="32"/>
        <v>1</v>
      </c>
      <c r="M179" s="4">
        <f t="shared" ca="1" si="33"/>
        <v>15672.85</v>
      </c>
      <c r="N179" s="4">
        <f t="shared" ca="1" si="34"/>
        <v>21</v>
      </c>
      <c r="O179" s="4">
        <f t="shared" ca="1" si="35"/>
        <v>313457</v>
      </c>
      <c r="P179" s="4">
        <f t="shared" ca="1" si="36"/>
        <v>501531.19999999995</v>
      </c>
      <c r="Q179" s="4">
        <v>0</v>
      </c>
    </row>
    <row r="180" spans="1:17" x14ac:dyDescent="0.25">
      <c r="A180" s="4" t="str">
        <f t="shared" ca="1" si="28"/>
        <v>S202312140179</v>
      </c>
      <c r="B180" s="4" t="s">
        <v>187</v>
      </c>
      <c r="C180" s="4" t="str">
        <f t="shared" ca="1" si="37"/>
        <v>TG202312140020</v>
      </c>
      <c r="D180" s="4" t="str">
        <f t="shared" ca="1" si="38"/>
        <v>TL202312140007</v>
      </c>
      <c r="E180" s="5">
        <f t="shared" ca="1" si="29"/>
        <v>40815</v>
      </c>
      <c r="F180" s="4" t="str">
        <f t="shared" ca="1" si="39"/>
        <v>978-968-332-775-3</v>
      </c>
      <c r="G180" s="4">
        <f t="shared" ca="1" si="30"/>
        <v>689</v>
      </c>
      <c r="H180" s="4" t="str">
        <f t="shared" ca="1" si="41"/>
        <v>LSP202312140001</v>
      </c>
      <c r="I180" s="4" t="str">
        <f t="shared" ca="1" si="40"/>
        <v>NCC202312140023</v>
      </c>
      <c r="J180" s="4">
        <f t="shared" ca="1" si="31"/>
        <v>25</v>
      </c>
      <c r="K180" s="4" t="s">
        <v>199</v>
      </c>
      <c r="L180" s="4">
        <f t="shared" ca="1" si="32"/>
        <v>1</v>
      </c>
      <c r="M180" s="4">
        <f t="shared" ca="1" si="33"/>
        <v>3754.2000000000003</v>
      </c>
      <c r="N180" s="4">
        <f t="shared" ca="1" si="34"/>
        <v>24</v>
      </c>
      <c r="O180" s="4">
        <f t="shared" ca="1" si="35"/>
        <v>75084</v>
      </c>
      <c r="P180" s="4">
        <f t="shared" ca="1" si="36"/>
        <v>120134.40000000001</v>
      </c>
      <c r="Q180" s="4">
        <v>0</v>
      </c>
    </row>
    <row r="181" spans="1:17" x14ac:dyDescent="0.25">
      <c r="A181" s="4" t="str">
        <f t="shared" ca="1" si="28"/>
        <v>S202312140180</v>
      </c>
      <c r="B181" s="4" t="s">
        <v>188</v>
      </c>
      <c r="C181" s="4" t="str">
        <f t="shared" ca="1" si="37"/>
        <v>TG202312140001</v>
      </c>
      <c r="D181" s="4" t="str">
        <f t="shared" ca="1" si="38"/>
        <v>TL202312140022</v>
      </c>
      <c r="E181" s="5">
        <f t="shared" ca="1" si="29"/>
        <v>40600</v>
      </c>
      <c r="F181" s="4" t="str">
        <f t="shared" ca="1" si="39"/>
        <v>978-608-372-992-3</v>
      </c>
      <c r="G181" s="4">
        <f t="shared" ca="1" si="30"/>
        <v>462</v>
      </c>
      <c r="H181" s="4" t="str">
        <f t="shared" ca="1" si="41"/>
        <v>LSP202312140001</v>
      </c>
      <c r="I181" s="4" t="str">
        <f t="shared" ca="1" si="40"/>
        <v>NCC202312140014</v>
      </c>
      <c r="J181" s="4">
        <f t="shared" ca="1" si="31"/>
        <v>31</v>
      </c>
      <c r="K181" s="4" t="s">
        <v>200</v>
      </c>
      <c r="L181" s="4">
        <f t="shared" ca="1" si="32"/>
        <v>1</v>
      </c>
      <c r="M181" s="4">
        <f t="shared" ca="1" si="33"/>
        <v>5510.3</v>
      </c>
      <c r="N181" s="4">
        <f t="shared" ca="1" si="34"/>
        <v>89</v>
      </c>
      <c r="O181" s="4">
        <f t="shared" ca="1" si="35"/>
        <v>110206</v>
      </c>
      <c r="P181" s="4">
        <f t="shared" ca="1" si="36"/>
        <v>176329.59999999998</v>
      </c>
      <c r="Q181" s="4">
        <v>0</v>
      </c>
    </row>
    <row r="182" spans="1:17" x14ac:dyDescent="0.25">
      <c r="A182" s="4" t="str">
        <f t="shared" ca="1" si="28"/>
        <v>S202312140181</v>
      </c>
      <c r="B182" s="4" t="s">
        <v>190</v>
      </c>
      <c r="C182" s="4" t="str">
        <f t="shared" ca="1" si="37"/>
        <v>TG202312140010</v>
      </c>
      <c r="D182" s="4" t="str">
        <f t="shared" ca="1" si="38"/>
        <v>TL202312140020</v>
      </c>
      <c r="E182" s="5">
        <f t="shared" ca="1" si="29"/>
        <v>40135</v>
      </c>
      <c r="F182" s="4" t="str">
        <f t="shared" ca="1" si="39"/>
        <v>978-978-670-221-7</v>
      </c>
      <c r="G182" s="4">
        <f t="shared" ca="1" si="30"/>
        <v>803</v>
      </c>
      <c r="H182" s="4" t="str">
        <f t="shared" ca="1" si="41"/>
        <v>LSP202312140001</v>
      </c>
      <c r="I182" s="4" t="str">
        <f t="shared" ca="1" si="40"/>
        <v>NCC202312140022</v>
      </c>
      <c r="J182" s="4">
        <f t="shared" ca="1" si="31"/>
        <v>25</v>
      </c>
      <c r="K182" s="4" t="s">
        <v>196</v>
      </c>
      <c r="L182" s="4">
        <f t="shared" ca="1" si="32"/>
        <v>1</v>
      </c>
      <c r="M182" s="4">
        <f t="shared" ca="1" si="33"/>
        <v>13170.95</v>
      </c>
      <c r="N182" s="4">
        <f t="shared" ca="1" si="34"/>
        <v>24</v>
      </c>
      <c r="O182" s="4">
        <f t="shared" ca="1" si="35"/>
        <v>263419</v>
      </c>
      <c r="P182" s="4">
        <f t="shared" ca="1" si="36"/>
        <v>421470.4</v>
      </c>
      <c r="Q182" s="4">
        <v>0</v>
      </c>
    </row>
    <row r="183" spans="1:17" x14ac:dyDescent="0.25">
      <c r="A183" s="4" t="str">
        <f t="shared" ca="1" si="28"/>
        <v>S202312140182</v>
      </c>
      <c r="B183" s="4" t="s">
        <v>189</v>
      </c>
      <c r="C183" s="4" t="str">
        <f t="shared" ca="1" si="37"/>
        <v>TG202312140005</v>
      </c>
      <c r="D183" s="4" t="str">
        <f t="shared" ca="1" si="38"/>
        <v>TL202312140007</v>
      </c>
      <c r="E183" s="5">
        <f t="shared" ca="1" si="29"/>
        <v>43271</v>
      </c>
      <c r="F183" s="4" t="str">
        <f t="shared" ca="1" si="39"/>
        <v>978-623-191-199-1</v>
      </c>
      <c r="G183" s="4">
        <f t="shared" ca="1" si="30"/>
        <v>820</v>
      </c>
      <c r="H183" s="4" t="str">
        <f t="shared" ca="1" si="41"/>
        <v>LSP202312140001</v>
      </c>
      <c r="I183" s="4" t="str">
        <f t="shared" ca="1" si="40"/>
        <v>NCC202312140005</v>
      </c>
      <c r="J183" s="4">
        <f t="shared" ca="1" si="31"/>
        <v>30</v>
      </c>
      <c r="K183" s="4" t="s">
        <v>208</v>
      </c>
      <c r="L183" s="4">
        <f t="shared" ca="1" si="32"/>
        <v>1</v>
      </c>
      <c r="M183" s="4">
        <f t="shared" ca="1" si="33"/>
        <v>3884.3500000000004</v>
      </c>
      <c r="N183" s="4">
        <f t="shared" ca="1" si="34"/>
        <v>23</v>
      </c>
      <c r="O183" s="4">
        <f t="shared" ca="1" si="35"/>
        <v>77687</v>
      </c>
      <c r="P183" s="4">
        <f t="shared" ca="1" si="36"/>
        <v>124299.20000000001</v>
      </c>
      <c r="Q183" s="4">
        <v>0</v>
      </c>
    </row>
    <row r="184" spans="1:17" x14ac:dyDescent="0.25">
      <c r="A184" s="4" t="str">
        <f t="shared" ca="1" si="28"/>
        <v>S202312140183</v>
      </c>
      <c r="B184" s="4" t="s">
        <v>191</v>
      </c>
      <c r="C184" s="4" t="str">
        <f t="shared" ca="1" si="37"/>
        <v>TG202312140005</v>
      </c>
      <c r="D184" s="4" t="str">
        <f t="shared" ca="1" si="38"/>
        <v>TL202312140014</v>
      </c>
      <c r="E184" s="5">
        <f t="shared" ca="1" si="29"/>
        <v>41376</v>
      </c>
      <c r="F184" s="4" t="str">
        <f t="shared" ca="1" si="39"/>
        <v>978-987-596-770-4</v>
      </c>
      <c r="G184" s="4">
        <f t="shared" ca="1" si="30"/>
        <v>553</v>
      </c>
      <c r="H184" s="4" t="str">
        <f t="shared" ca="1" si="41"/>
        <v>LSP202312140001</v>
      </c>
      <c r="I184" s="4" t="str">
        <f t="shared" ca="1" si="40"/>
        <v>NCC202312140004</v>
      </c>
      <c r="J184" s="4">
        <f t="shared" ca="1" si="31"/>
        <v>32</v>
      </c>
      <c r="K184" s="4" t="s">
        <v>195</v>
      </c>
      <c r="L184" s="4">
        <f t="shared" ca="1" si="32"/>
        <v>1</v>
      </c>
      <c r="M184" s="4">
        <f t="shared" ca="1" si="33"/>
        <v>8314.3000000000011</v>
      </c>
      <c r="N184" s="4">
        <f t="shared" ca="1" si="34"/>
        <v>19</v>
      </c>
      <c r="O184" s="4">
        <f t="shared" ca="1" si="35"/>
        <v>166286</v>
      </c>
      <c r="P184" s="4">
        <f t="shared" ca="1" si="36"/>
        <v>266057.59999999998</v>
      </c>
      <c r="Q184" s="4">
        <v>0</v>
      </c>
    </row>
    <row r="185" spans="1:17" x14ac:dyDescent="0.25">
      <c r="A185" s="4" t="str">
        <f t="shared" ca="1" si="28"/>
        <v>S202312140184</v>
      </c>
      <c r="B185" s="4" t="s">
        <v>192</v>
      </c>
      <c r="C185" s="4" t="str">
        <f t="shared" ca="1" si="37"/>
        <v>TG202312140019</v>
      </c>
      <c r="D185" s="4" t="str">
        <f ca="1">"TL" &amp; TEXT(TODAY(), "yyyyMMdd") &amp; TEXT(RANDBETWEEN(1, 24), "0000")</f>
        <v>TL202312140015</v>
      </c>
      <c r="E185" s="5">
        <f t="shared" ca="1" si="29"/>
        <v>36880</v>
      </c>
      <c r="F185" s="4" t="str">
        <f t="shared" ca="1" si="39"/>
        <v>978-961-193-622-2</v>
      </c>
      <c r="G185" s="4">
        <f t="shared" ca="1" si="30"/>
        <v>911</v>
      </c>
      <c r="H185" s="4" t="str">
        <f t="shared" ca="1" si="41"/>
        <v>LSP202312140001</v>
      </c>
      <c r="I185" s="4" t="str">
        <f t="shared" ca="1" si="40"/>
        <v>NCC202312140012</v>
      </c>
      <c r="J185" s="4">
        <f t="shared" ca="1" si="31"/>
        <v>32</v>
      </c>
      <c r="K185" s="4" t="s">
        <v>201</v>
      </c>
      <c r="L185" s="4">
        <f t="shared" ca="1" si="32"/>
        <v>1</v>
      </c>
      <c r="M185" s="4">
        <f t="shared" ca="1" si="33"/>
        <v>11014.300000000001</v>
      </c>
      <c r="N185" s="4">
        <f t="shared" ca="1" si="34"/>
        <v>62</v>
      </c>
      <c r="O185" s="4">
        <f t="shared" ca="1" si="35"/>
        <v>220286</v>
      </c>
      <c r="P185" s="4">
        <f t="shared" ca="1" si="36"/>
        <v>352457.6</v>
      </c>
      <c r="Q185" s="4">
        <v>0</v>
      </c>
    </row>
    <row r="186" spans="1:17" x14ac:dyDescent="0.25">
      <c r="A186" s="4" t="str">
        <f t="shared" ca="1" si="28"/>
        <v>S202312140185</v>
      </c>
      <c r="B186" s="4" t="s">
        <v>148</v>
      </c>
      <c r="C186" s="4" t="str">
        <f t="shared" ca="1" si="37"/>
        <v>TG202312140024</v>
      </c>
      <c r="D186" s="4" t="str">
        <f t="shared" ca="1" si="38"/>
        <v>TL202312140021</v>
      </c>
      <c r="E186" s="5">
        <f t="shared" ca="1" si="29"/>
        <v>44446</v>
      </c>
      <c r="F186" s="4" t="str">
        <f t="shared" ca="1" si="39"/>
        <v>978-619-958-611-8</v>
      </c>
      <c r="G186" s="4">
        <f t="shared" ca="1" si="30"/>
        <v>722</v>
      </c>
      <c r="H186" s="4" t="str">
        <f t="shared" ca="1" si="41"/>
        <v>LSP202312140001</v>
      </c>
      <c r="I186" s="4" t="str">
        <f t="shared" ca="1" si="40"/>
        <v>NCC202312140020</v>
      </c>
      <c r="J186" s="4">
        <f t="shared" ca="1" si="31"/>
        <v>32</v>
      </c>
      <c r="K186" s="4" t="s">
        <v>199</v>
      </c>
      <c r="L186" s="4">
        <f t="shared" ca="1" si="32"/>
        <v>1</v>
      </c>
      <c r="M186" s="4">
        <f t="shared" ca="1" si="33"/>
        <v>14395.7</v>
      </c>
      <c r="N186" s="4">
        <f t="shared" ca="1" si="34"/>
        <v>78</v>
      </c>
      <c r="O186" s="4">
        <f t="shared" ca="1" si="35"/>
        <v>287914</v>
      </c>
      <c r="P186" s="4">
        <f t="shared" ca="1" si="36"/>
        <v>460662.4</v>
      </c>
      <c r="Q186" s="4">
        <v>0</v>
      </c>
    </row>
    <row r="187" spans="1:17" x14ac:dyDescent="0.25">
      <c r="A187" s="4" t="str">
        <f t="shared" ca="1" si="28"/>
        <v>S202312140186</v>
      </c>
      <c r="B187" s="4" t="s">
        <v>74</v>
      </c>
      <c r="C187" s="4" t="str">
        <f t="shared" ca="1" si="37"/>
        <v>TG202312140021</v>
      </c>
      <c r="D187" s="4" t="str">
        <f t="shared" ca="1" si="38"/>
        <v>TL202312140003</v>
      </c>
      <c r="E187" s="5">
        <f t="shared" ca="1" si="29"/>
        <v>43011</v>
      </c>
      <c r="F187" s="4" t="str">
        <f t="shared" ca="1" si="39"/>
        <v>978-971-829-832-5</v>
      </c>
      <c r="G187" s="4">
        <f t="shared" ca="1" si="30"/>
        <v>504</v>
      </c>
      <c r="H187" s="4" t="str">
        <f t="shared" ca="1" si="41"/>
        <v>LSP202312140001</v>
      </c>
      <c r="I187" s="4" t="str">
        <f t="shared" ca="1" si="40"/>
        <v>NCC202312140022</v>
      </c>
      <c r="J187" s="4">
        <f t="shared" ca="1" si="31"/>
        <v>25</v>
      </c>
      <c r="K187" s="4" t="s">
        <v>199</v>
      </c>
      <c r="L187" s="4">
        <f t="shared" ca="1" si="32"/>
        <v>1</v>
      </c>
      <c r="M187" s="4">
        <f t="shared" ca="1" si="33"/>
        <v>21448.550000000003</v>
      </c>
      <c r="N187" s="4">
        <f t="shared" ca="1" si="34"/>
        <v>50</v>
      </c>
      <c r="O187" s="4">
        <f t="shared" ca="1" si="35"/>
        <v>428971</v>
      </c>
      <c r="P187" s="4">
        <f t="shared" ca="1" si="36"/>
        <v>686353.60000000009</v>
      </c>
      <c r="Q187" s="4">
        <v>0</v>
      </c>
    </row>
    <row r="188" spans="1:17" x14ac:dyDescent="0.25">
      <c r="A188" s="4" t="str">
        <f t="shared" ca="1" si="28"/>
        <v>S202312140187</v>
      </c>
      <c r="B188" s="4" t="s">
        <v>193</v>
      </c>
      <c r="C188" s="4" t="str">
        <f t="shared" ca="1" si="37"/>
        <v>TG202312140007</v>
      </c>
      <c r="D188" s="4" t="str">
        <f t="shared" ca="1" si="38"/>
        <v>TL202312140005</v>
      </c>
      <c r="E188" s="5">
        <f t="shared" ca="1" si="29"/>
        <v>43392</v>
      </c>
      <c r="F188" s="4" t="str">
        <f t="shared" ca="1" si="39"/>
        <v>978-989-193-661-4</v>
      </c>
      <c r="G188" s="4">
        <f t="shared" ca="1" si="30"/>
        <v>120</v>
      </c>
      <c r="H188" s="4" t="str">
        <f t="shared" ca="1" si="41"/>
        <v>LSP202312140001</v>
      </c>
      <c r="I188" s="4" t="str">
        <f t="shared" ca="1" si="40"/>
        <v>NCC202312140007</v>
      </c>
      <c r="J188" s="4">
        <f t="shared" ca="1" si="31"/>
        <v>21</v>
      </c>
      <c r="K188" s="4" t="s">
        <v>196</v>
      </c>
      <c r="L188" s="4">
        <f t="shared" ca="1" si="32"/>
        <v>1</v>
      </c>
      <c r="M188" s="4">
        <f t="shared" ca="1" si="33"/>
        <v>2505.9</v>
      </c>
      <c r="N188" s="4">
        <f t="shared" ca="1" si="34"/>
        <v>98</v>
      </c>
      <c r="O188" s="4">
        <f t="shared" ca="1" si="35"/>
        <v>50118</v>
      </c>
      <c r="P188" s="4">
        <f t="shared" ca="1" si="36"/>
        <v>80188.799999999988</v>
      </c>
      <c r="Q188" s="4">
        <v>0</v>
      </c>
    </row>
    <row r="189" spans="1:17" x14ac:dyDescent="0.25">
      <c r="A189" s="4" t="str">
        <f t="shared" ca="1" si="28"/>
        <v>S202312140188</v>
      </c>
      <c r="B189" s="4" t="s">
        <v>194</v>
      </c>
      <c r="C189" s="4" t="str">
        <f t="shared" ca="1" si="37"/>
        <v>TG202312140023</v>
      </c>
      <c r="D189" s="4" t="str">
        <f t="shared" ca="1" si="38"/>
        <v>TL202312140016</v>
      </c>
      <c r="E189" s="5">
        <f ca="1">RANDBETWEEN(DATE(2000, 1,1), TODAY())</f>
        <v>42265</v>
      </c>
      <c r="F189" s="4" t="str">
        <f t="shared" ca="1" si="39"/>
        <v>978-952-938-649-2</v>
      </c>
      <c r="G189" s="4">
        <f t="shared" ca="1" si="30"/>
        <v>955</v>
      </c>
      <c r="H189" s="4" t="str">
        <f t="shared" ca="1" si="41"/>
        <v>LSP202312140001</v>
      </c>
      <c r="I189" s="4" t="str">
        <f t="shared" ca="1" si="40"/>
        <v>NCC202312140006</v>
      </c>
      <c r="J189" s="4">
        <f t="shared" ca="1" si="31"/>
        <v>33</v>
      </c>
      <c r="K189" s="4" t="s">
        <v>203</v>
      </c>
      <c r="L189" s="4">
        <f t="shared" ca="1" si="32"/>
        <v>1</v>
      </c>
      <c r="M189" s="4">
        <f t="shared" ca="1" si="33"/>
        <v>15763.150000000001</v>
      </c>
      <c r="N189" s="4">
        <f t="shared" ca="1" si="34"/>
        <v>98</v>
      </c>
      <c r="O189" s="4">
        <f t="shared" ca="1" si="35"/>
        <v>315263</v>
      </c>
      <c r="P189" s="4">
        <f t="shared" ca="1" si="36"/>
        <v>504420.80000000005</v>
      </c>
      <c r="Q189" s="4">
        <v>0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Trang_tính2</vt:lpstr>
      <vt:lpstr>Trang_tính3</vt:lpstr>
      <vt:lpstr>Trang_tính4</vt:lpstr>
      <vt:lpstr>Trang_tính5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2023-12-14T08:28:35Z</dcterms:modified>
</cp:coreProperties>
</file>