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l8944\Downloads\"/>
    </mc:Choice>
  </mc:AlternateContent>
  <xr:revisionPtr revIDLastSave="0" documentId="13_ncr:1_{799BF155-0800-4967-B7CD-7BFAF44429D8}" xr6:coauthVersionLast="47" xr6:coauthVersionMax="47" xr10:uidLastSave="{00000000-0000-0000-0000-000000000000}"/>
  <bookViews>
    <workbookView xWindow="-120" yWindow="-120" windowWidth="29040" windowHeight="15720" tabRatio="789" activeTab="1" xr2:uid="{00000000-000D-0000-FFFF-FFFF00000000}"/>
  </bookViews>
  <sheets>
    <sheet name="Biên bản kiểm thử" sheetId="7" r:id="rId1"/>
    <sheet name="Kịch bản kiểm thử" sheetId="3" r:id="rId2"/>
    <sheet name="Screenshot" sheetId="8" r:id="rId3"/>
    <sheet name="Checklist_RV testcase" sheetId="5" r:id="rId4"/>
    <sheet name="Checklist_KQ_TEST" sheetId="6" r:id="rId5"/>
    <sheet name="checklist test LTAT" sheetId="4" r:id="rId6"/>
  </sheets>
  <definedNames>
    <definedName name="_xlnm._FilterDatabase" localSheetId="1" hidden="1">'Kịch bản kiểm thử'!$A$12:$AC$390</definedName>
    <definedName name="_xlnm.Print_Titles" localSheetId="4">Checklist_KQ_TEST!$9:$9</definedName>
    <definedName name="_xlnm.Print_Titles" localSheetId="3">'Checklist_RV testcase'!$9:$9</definedName>
    <definedName name="_xlnm.Print_Area" localSheetId="5">'checklist test LTAT'!$A$1:$C$11</definedName>
    <definedName name="_xlnm.Print_Area" localSheetId="4">Checklist_KQ_TEST!$A$1:$E$40</definedName>
    <definedName name="_xlnm.Print_Area" localSheetId="3">'Checklist_RV testcase'!$A$1:$D$52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0" i="3" l="1"/>
  <c r="A289" i="3"/>
  <c r="A287" i="3"/>
  <c r="A286" i="3"/>
  <c r="A285" i="3"/>
  <c r="A284" i="3"/>
  <c r="A280" i="3"/>
  <c r="A281" i="3"/>
  <c r="A282" i="3"/>
  <c r="A279"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22" i="3"/>
  <c r="A220" i="3"/>
  <c r="A219" i="3"/>
  <c r="A216" i="3"/>
  <c r="A217" i="3"/>
  <c r="A215" i="3"/>
  <c r="A212" i="3"/>
  <c r="A213" i="3"/>
  <c r="A211" i="3"/>
  <c r="A208" i="3"/>
  <c r="A207"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172" i="3"/>
  <c r="A149" i="3"/>
  <c r="A150" i="3"/>
  <c r="A151" i="3"/>
  <c r="A152" i="3"/>
  <c r="A153" i="3"/>
  <c r="A154" i="3"/>
  <c r="A155" i="3"/>
  <c r="A156" i="3"/>
  <c r="A157" i="3"/>
  <c r="A158" i="3"/>
  <c r="A159" i="3"/>
  <c r="A160" i="3"/>
  <c r="A161" i="3"/>
  <c r="A162" i="3"/>
  <c r="A163" i="3"/>
  <c r="A164" i="3"/>
  <c r="A165" i="3"/>
  <c r="A166" i="3"/>
  <c r="A167" i="3"/>
  <c r="A168" i="3"/>
  <c r="A169" i="3"/>
  <c r="A170" i="3"/>
  <c r="A148" i="3"/>
  <c r="A125" i="3"/>
  <c r="A126" i="3"/>
  <c r="A127" i="3"/>
  <c r="A128" i="3"/>
  <c r="A129" i="3"/>
  <c r="A130" i="3"/>
  <c r="A131" i="3"/>
  <c r="A132" i="3"/>
  <c r="A133" i="3"/>
  <c r="A134" i="3"/>
  <c r="A135" i="3"/>
  <c r="A136" i="3"/>
  <c r="A137" i="3"/>
  <c r="A138" i="3"/>
  <c r="A139" i="3"/>
  <c r="A140" i="3"/>
  <c r="A141" i="3"/>
  <c r="A142" i="3"/>
  <c r="A143" i="3"/>
  <c r="A144" i="3"/>
  <c r="A145" i="3"/>
  <c r="A146" i="3"/>
  <c r="A124" i="3"/>
  <c r="A100" i="3"/>
  <c r="A101" i="3"/>
  <c r="A102" i="3"/>
  <c r="A103" i="3"/>
  <c r="A104" i="3"/>
  <c r="A105" i="3"/>
  <c r="A106" i="3"/>
  <c r="A107" i="3"/>
  <c r="A108" i="3"/>
  <c r="A109" i="3"/>
  <c r="A110" i="3"/>
  <c r="A111" i="3"/>
  <c r="A112" i="3"/>
  <c r="A113" i="3"/>
  <c r="A114" i="3"/>
  <c r="A115" i="3"/>
  <c r="A116" i="3"/>
  <c r="A117" i="3"/>
  <c r="A118" i="3"/>
  <c r="A119" i="3"/>
  <c r="A120" i="3"/>
  <c r="A121" i="3"/>
  <c r="A122" i="3"/>
  <c r="A99" i="3"/>
  <c r="A75" i="3"/>
  <c r="A76" i="3"/>
  <c r="A77" i="3"/>
  <c r="A78" i="3"/>
  <c r="A79" i="3"/>
  <c r="A80" i="3"/>
  <c r="A81" i="3"/>
  <c r="A82" i="3"/>
  <c r="A83" i="3"/>
  <c r="A84" i="3"/>
  <c r="A85" i="3"/>
  <c r="A86" i="3"/>
  <c r="A87" i="3"/>
  <c r="A88" i="3"/>
  <c r="A89" i="3"/>
  <c r="A90" i="3"/>
  <c r="A91" i="3"/>
  <c r="A92" i="3"/>
  <c r="A93" i="3"/>
  <c r="A94" i="3"/>
  <c r="A95" i="3"/>
  <c r="A96" i="3"/>
  <c r="A97" i="3"/>
  <c r="A74" i="3"/>
  <c r="A72" i="3"/>
  <c r="A71" i="3"/>
  <c r="A66" i="3"/>
  <c r="A67" i="3"/>
  <c r="A68" i="3"/>
  <c r="A69" i="3"/>
  <c r="A65" i="3"/>
  <c r="A52" i="3"/>
  <c r="A53" i="3"/>
  <c r="A54" i="3"/>
  <c r="A55" i="3"/>
  <c r="A56" i="3"/>
  <c r="A57" i="3"/>
  <c r="A58" i="3"/>
  <c r="A59" i="3"/>
  <c r="A60" i="3"/>
  <c r="A61" i="3"/>
  <c r="A62" i="3"/>
  <c r="A63" i="3"/>
  <c r="A51" i="3"/>
  <c r="A47" i="3"/>
  <c r="A46" i="3"/>
  <c r="A44" i="3"/>
  <c r="A22" i="3"/>
  <c r="A23" i="3"/>
  <c r="A24" i="3"/>
  <c r="A25" i="3"/>
  <c r="A26" i="3"/>
  <c r="A27" i="3"/>
  <c r="A28" i="3"/>
  <c r="A29" i="3"/>
  <c r="A30" i="3"/>
  <c r="A31" i="3"/>
  <c r="A32" i="3"/>
  <c r="A33" i="3"/>
  <c r="A34" i="3"/>
  <c r="A35" i="3"/>
  <c r="A36" i="3"/>
  <c r="A37" i="3"/>
  <c r="A38" i="3"/>
  <c r="A39" i="3"/>
  <c r="A40" i="3"/>
  <c r="A41" i="3"/>
  <c r="A42" i="3"/>
  <c r="A43" i="3"/>
  <c r="A21" i="3"/>
  <c r="A390" i="3"/>
  <c r="A391" i="3"/>
  <c r="A386" i="3"/>
  <c r="A387" i="3"/>
  <c r="A388" i="3"/>
  <c r="A389" i="3"/>
  <c r="A385" i="3"/>
  <c r="A384" i="3"/>
  <c r="A381" i="3"/>
  <c r="A382" i="3"/>
  <c r="A330" i="3" l="1"/>
  <c r="I29" i="7" l="1"/>
  <c r="H29" i="7"/>
  <c r="A13" i="3" l="1"/>
  <c r="L22" i="7"/>
  <c r="H22" i="7"/>
  <c r="A359" i="3"/>
  <c r="A353" i="3"/>
  <c r="A354" i="3"/>
  <c r="A355" i="3"/>
  <c r="A18" i="3" l="1"/>
  <c r="A17" i="3"/>
  <c r="A16" i="3" l="1"/>
  <c r="A15" i="3"/>
  <c r="M2" i="3" l="1"/>
  <c r="I23" i="7"/>
  <c r="I24" i="7"/>
  <c r="I25" i="7"/>
  <c r="I26" i="7"/>
  <c r="I27" i="7"/>
  <c r="I28" i="7"/>
  <c r="H23" i="7"/>
  <c r="H24" i="7"/>
  <c r="H25" i="7"/>
  <c r="H26" i="7"/>
  <c r="H27" i="7"/>
  <c r="H28" i="7"/>
  <c r="B40" i="5" l="1"/>
  <c r="B38" i="5"/>
  <c r="B39" i="5"/>
  <c r="F2" i="3"/>
  <c r="A412" i="3"/>
  <c r="A413" i="3"/>
  <c r="A414" i="3"/>
  <c r="A415" i="3"/>
  <c r="A416" i="3"/>
  <c r="A411" i="3"/>
  <c r="A410" i="3"/>
  <c r="A408" i="3"/>
  <c r="A407" i="3"/>
  <c r="A401" i="3"/>
  <c r="A402" i="3"/>
  <c r="A403" i="3"/>
  <c r="A404" i="3"/>
  <c r="A400" i="3"/>
  <c r="A399" i="3"/>
  <c r="A397" i="3"/>
  <c r="A396" i="3"/>
  <c r="A395" i="3"/>
  <c r="A380" i="3"/>
  <c r="A379" i="3"/>
  <c r="A378" i="3"/>
  <c r="A375" i="3"/>
  <c r="A376" i="3"/>
  <c r="A374" i="3"/>
  <c r="A373" i="3"/>
  <c r="A365" i="3"/>
  <c r="A366" i="3"/>
  <c r="A367" i="3"/>
  <c r="A368" i="3"/>
  <c r="A369" i="3"/>
  <c r="A370" i="3"/>
  <c r="A371" i="3"/>
  <c r="A364" i="3"/>
  <c r="A363" i="3"/>
  <c r="A356" i="3"/>
  <c r="A357" i="3"/>
  <c r="A358" i="3"/>
  <c r="A360" i="3"/>
  <c r="A352" i="3"/>
  <c r="A351" i="3"/>
  <c r="A348" i="3"/>
  <c r="A349" i="3"/>
  <c r="A347" i="3"/>
  <c r="A346" i="3"/>
  <c r="A344" i="3"/>
  <c r="A343" i="3"/>
  <c r="A341" i="3"/>
  <c r="A342" i="3"/>
  <c r="A333" i="3"/>
  <c r="A334" i="3"/>
  <c r="A335" i="3"/>
  <c r="A336" i="3"/>
  <c r="A337" i="3"/>
  <c r="A338" i="3"/>
  <c r="A339" i="3"/>
  <c r="A340" i="3"/>
  <c r="A332" i="3"/>
  <c r="A316" i="3"/>
  <c r="A317" i="3"/>
  <c r="A318" i="3"/>
  <c r="A319" i="3"/>
  <c r="A320" i="3"/>
  <c r="A321" i="3"/>
  <c r="A322" i="3"/>
  <c r="A323" i="3"/>
  <c r="A324" i="3"/>
  <c r="A325" i="3"/>
  <c r="A326" i="3"/>
  <c r="A327" i="3"/>
  <c r="A328" i="3"/>
  <c r="A315" i="3"/>
  <c r="A314" i="3"/>
  <c r="A312" i="3"/>
  <c r="A311" i="3"/>
  <c r="A295" i="3"/>
  <c r="A296" i="3"/>
  <c r="A297" i="3"/>
  <c r="A298" i="3"/>
  <c r="A299" i="3"/>
  <c r="A300" i="3"/>
  <c r="A301" i="3"/>
  <c r="A302" i="3"/>
  <c r="A303" i="3"/>
  <c r="A304" i="3"/>
  <c r="A305" i="3"/>
  <c r="A306" i="3"/>
  <c r="A307" i="3"/>
  <c r="A308" i="3"/>
  <c r="A294" i="3"/>
  <c r="A293" i="3"/>
  <c r="F7" i="3"/>
  <c r="L21" i="7" l="1"/>
  <c r="K22" i="7"/>
  <c r="F5" i="3"/>
  <c r="F21" i="7" l="1"/>
  <c r="E22" i="7"/>
  <c r="I22" i="7" s="1"/>
  <c r="F4" i="3"/>
  <c r="F3" i="3"/>
  <c r="D30" i="7" l="1"/>
  <c r="L30" i="7"/>
  <c r="B30" i="6" l="1"/>
  <c r="B29" i="6"/>
  <c r="B28" i="6"/>
  <c r="M7" i="3"/>
  <c r="M6" i="3"/>
  <c r="M5" i="3"/>
  <c r="M4" i="3"/>
  <c r="M3" i="3"/>
  <c r="E21" i="7"/>
  <c r="E30" i="7" s="1"/>
  <c r="F6" i="3" l="1"/>
  <c r="K21" i="7" l="1"/>
  <c r="K30" i="7" s="1"/>
  <c r="F22" i="7"/>
  <c r="G30" i="7"/>
  <c r="J21" i="7"/>
  <c r="H21" i="7"/>
  <c r="I21" i="7"/>
  <c r="J22" i="7" l="1"/>
  <c r="F30" i="7"/>
  <c r="J30" i="7" s="1"/>
  <c r="H30" i="7"/>
  <c r="I30" i="7"/>
  <c r="O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 Thi Thanh Huong</author>
    <author>Bùi Thị Thanh Hưng</author>
    <author>Nguyen Thi Thu Huong 23</author>
  </authors>
  <commentList>
    <comment ref="E6" authorId="0" shapeId="0" xr:uid="{00000000-0006-0000-0100-000001000000}">
      <text>
        <r>
          <rPr>
            <b/>
            <sz val="9"/>
            <color indexed="81"/>
            <rFont val="Tahoma"/>
            <family val="2"/>
          </rPr>
          <t>Do Thi Thanh Huong:</t>
        </r>
        <r>
          <rPr>
            <sz val="9"/>
            <color indexed="81"/>
            <rFont val="Tahoma"/>
            <family val="2"/>
          </rPr>
          <t xml:space="preserve">
PASS hết mới dc phép golive
</t>
        </r>
      </text>
    </comment>
    <comment ref="E7" authorId="0" shapeId="0" xr:uid="{00000000-0006-0000-0100-000002000000}">
      <text>
        <r>
          <rPr>
            <b/>
            <sz val="9"/>
            <color indexed="81"/>
            <rFont val="Tahoma"/>
            <family val="2"/>
          </rPr>
          <t>Do Thi Thanh Huong:</t>
        </r>
        <r>
          <rPr>
            <sz val="9"/>
            <color indexed="81"/>
            <rFont val="Tahoma"/>
            <family val="2"/>
          </rPr>
          <t xml:space="preserve">
PASS hết mới dc phép golive
</t>
        </r>
      </text>
    </comment>
    <comment ref="O10" authorId="1" shapeId="0" xr:uid="{00000000-0006-0000-0100-000003000000}">
      <text>
        <r>
          <rPr>
            <b/>
            <sz val="9"/>
            <color indexed="81"/>
            <rFont val="Tahoma"/>
            <family val="2"/>
          </rPr>
          <t>Bùi Thị Thanh Hưng:</t>
        </r>
        <r>
          <rPr>
            <sz val="9"/>
            <color indexed="81"/>
            <rFont val="Tahoma"/>
            <family val="2"/>
          </rPr>
          <t xml:space="preserve">
Xuôi/Ngược</t>
        </r>
      </text>
    </comment>
    <comment ref="Q10" authorId="2" shapeId="0" xr:uid="{00000000-0006-0000-0100-000004000000}">
      <text>
        <r>
          <rPr>
            <sz val="9"/>
            <color indexed="81"/>
            <rFont val="Tahoma"/>
            <family val="2"/>
          </rPr>
          <t>Mức 1: các testcase thông luồng
Mức 2: các testcase check điều kiện giao dịch tài chính
Mức 3: Các testcase validate
Mức 4: Các testcase khác</t>
        </r>
      </text>
    </comment>
    <comment ref="Z10" authorId="2" shapeId="0" xr:uid="{00000000-0006-0000-0100-000005000000}">
      <text>
        <r>
          <rPr>
            <b/>
            <sz val="9"/>
            <color indexed="81"/>
            <rFont val="Tahoma"/>
            <family val="2"/>
          </rPr>
          <t>Đã viết testscript
Pass
Failse</t>
        </r>
        <r>
          <rPr>
            <sz val="9"/>
            <color indexed="81"/>
            <rFont val="Tahoma"/>
            <family val="2"/>
          </rPr>
          <t xml:space="preserve">
</t>
        </r>
      </text>
    </comment>
  </commentList>
</comments>
</file>

<file path=xl/sharedStrings.xml><?xml version="1.0" encoding="utf-8"?>
<sst xmlns="http://schemas.openxmlformats.org/spreadsheetml/2006/main" count="4255" uniqueCount="1057">
  <si>
    <t>CỘNG HOÀ XÃ HỘI CHỦ NGHĨA VIỆT NAM</t>
  </si>
  <si>
    <t>Độc lập - Tự do - Hạnh phúc</t>
  </si>
  <si>
    <t>STT</t>
  </si>
  <si>
    <t>Tên màn hình/chức năng</t>
  </si>
  <si>
    <t>Số trường hợp kiểm thử đạt (P)</t>
  </si>
  <si>
    <t>Số trường hợp kiểm thử không đạt (F)</t>
  </si>
  <si>
    <t>Số trường hợp kiểm thử chưa thực hiện</t>
  </si>
  <si>
    <t>Tổng số trường hợp kiểm thử</t>
  </si>
  <si>
    <t>Tỉ lệ trường hợp kiểm thử đạt (%P)</t>
  </si>
  <si>
    <t>Tỉ lệ trường hợp kiểm thử không đạt (%F)</t>
  </si>
  <si>
    <t>Tỉ lệ trường hợp kiểm thử chưa thực hiện (%Cover)</t>
  </si>
  <si>
    <t>Số trường hợp kiểm thử trọng yếu</t>
  </si>
  <si>
    <t>Số trường hợp kiểm thử trên live</t>
  </si>
  <si>
    <t>Ghi chú</t>
  </si>
  <si>
    <t>Hoàn thành</t>
  </si>
  <si>
    <t xml:space="preserve">Total </t>
  </si>
  <si>
    <t>2. Bảng danh sách lỗi phát sinh và các vấn đề tồn đọng</t>
  </si>
  <si>
    <t>Trạng thái lỗi</t>
  </si>
  <si>
    <t>Số lượng</t>
  </si>
  <si>
    <t>Vấn đề tồn đọng</t>
  </si>
  <si>
    <t>Open/Reopend</t>
  </si>
  <si>
    <t>Resolved + closed</t>
  </si>
  <si>
    <t>3. Danh sách kết quả kiểm thử chi tiết (file đính kèm)</t>
  </si>
  <si>
    <t xml:space="preserve">
4. Check list lập trình an toàn</t>
  </si>
  <si>
    <t>Checklist bắt buộc tuân thủ trong quy trình PTPM</t>
  </si>
  <si>
    <t>KỊCH BẢN KIỂM THỬ *</t>
  </si>
  <si>
    <t>Tổng số trường hợp kiểm thử có thể auto test</t>
  </si>
  <si>
    <t>Tổng số trường hợp kiểm thử đã có testscript</t>
  </si>
  <si>
    <t>TC</t>
  </si>
  <si>
    <t>Tổng số trường hợp kiểm thử auto chạy Pass</t>
  </si>
  <si>
    <t>Tester</t>
  </si>
  <si>
    <t>Tổng số trường hợp kiểm thử auto chạy Failse</t>
  </si>
  <si>
    <t>Tổng số trường hợp kiểm thử trọng yếu</t>
  </si>
  <si>
    <t>Tổng số trường hợp kiểm thử Mức 1</t>
  </si>
  <si>
    <t>Tổng số trường hợp kiểm thử test LIVE</t>
  </si>
  <si>
    <t>Tổng số trường hợp kiểm thử Mức 2</t>
  </si>
  <si>
    <t>Mã trường hợp kiểm thử</t>
  </si>
  <si>
    <t>Các bước thực hiện</t>
  </si>
  <si>
    <t>Người thực hiện</t>
  </si>
  <si>
    <t xml:space="preserve"> Các giao dịch tài chính bắt buộc phải sử dụng cơ chế check trùng, việc check trùng phải được thực hiện ít nhất ở trong các hệ thống lõi T24, cần phải tạo key check trùng đảo bảo check trùng được giao dịch và phân biệt được ID check trùng của các kênh.</t>
  </si>
  <si>
    <t>x</t>
  </si>
  <si>
    <t>Đối với các giao dịch tài chính không thực hiện rollback hoặc revert giao dịch khi không nhận được mã lỗi tường minh từ các hệ thống nguồn/hệ thống của đối tác xác nhận giao dịch thất bại</t>
  </si>
  <si>
    <t xml:space="preserve"> Toàn bộ các bước xử lý phải được lưu log.</t>
  </si>
  <si>
    <t xml:space="preserve"> Đối với các loại giao dịch thu hộ, chi hộ, đảm bảo các tài khoản trung gian/bảo chứng phải được setup high volumn account, trong trường hợp không thể thiết lập được, thì phải có cơ chế giới hạn lượng giao dịch đồng thời tác động vào tk trung gian/bảo chứng.</t>
  </si>
  <si>
    <t>Phải có 1 số tham chiếu xuyên suốt toàn bộ sản phẩm dịch vụ từ đầu đến cuối ở theo quy tắc được nêu ở mục I.</t>
  </si>
  <si>
    <t>Các tiến trình chạy theo cơ chế single phải có cơ chế chặn việc chạy đồng thời trên một server và giữa các server.</t>
  </si>
  <si>
    <t>Tuân thủ quy hoạch các vùng dữ liệu trên server T24 để thực hiện ghi dữ liệu và log đúng quy định. Quy hoạch tham chiếu:
• mnt2 Lưu trữ source core, directories core 
• mnt4 Lưu dữ liệu file xuất sau COB 
• mnt8 Lưu dữ liệu HOLD 
• mnt10 Lưu dữ liệu CRB và CRF 
• mnt12 Lưu dữ liệu backup, dữ liệu vận hành OPN 
• mnt14 Lưu trữ file sử dụng tcupload 
• mnt22 Lưu trữ file log, data online</t>
  </si>
  <si>
    <t>Test Case Review Checklist</t>
  </si>
  <si>
    <t>Mã yêu cầu:</t>
  </si>
  <si>
    <t>Têm/Phiên bản tài liệu</t>
  </si>
  <si>
    <t>Người kiểm tra:</t>
  </si>
  <si>
    <t>Danh sách câu hỏi</t>
  </si>
  <si>
    <t>Kết quả</t>
  </si>
  <si>
    <t>Mô tả</t>
  </si>
  <si>
    <t>Độ nghiêm trọng</t>
  </si>
  <si>
    <t xml:space="preserve">Kiểm tra tài liệu có thực hiện theo chuẩn yêu cầu đề ra không:
</t>
  </si>
  <si>
    <t>Mẫu tài liệu có phải là mẫu mới nhất?</t>
  </si>
  <si>
    <t>Testcase đã viết đúng vào từng group testcase chưa? (7 group testcase)</t>
  </si>
  <si>
    <t>DANH SÁCH CÁC TRƯỜNG HỢP CẦN ĐÁNH GIÁ</t>
  </si>
  <si>
    <t>Các trường hợp kiểm thử đã đủ cho toàn bộ chức năng/nghiệp vụ theo đặc tả yêu cầu chưa?</t>
  </si>
  <si>
    <t>Đã đủ các chức năng cần kiểm thử mô tả trong Testplan chưa?</t>
  </si>
  <si>
    <t>Đảm bảo mỗi trường hợp được mô tả gồm</t>
  </si>
  <si>
    <t>Các bước thực hiện(*)</t>
  </si>
  <si>
    <t>Điều kiện thực hiện(*)</t>
  </si>
  <si>
    <t>Kết quả mong đợi(*)</t>
  </si>
  <si>
    <t>Kết quả mong đợi có được mô tả chi tiết, đầy đủ không?</t>
  </si>
  <si>
    <t>Kết quả mong đợi chỉ mô tả kết quả, không nêu thao tác thực hiện trong đó</t>
  </si>
  <si>
    <t>Tên test case đặt có phù hợp với nội dung test case hay không?</t>
  </si>
  <si>
    <r>
      <t xml:space="preserve">Việc chia các case có hợp lý không?
</t>
    </r>
    <r>
      <rPr>
        <i/>
        <sz val="12"/>
        <rFont val="Times New Roman"/>
        <family val="1"/>
      </rPr>
      <t>(tham chiếu đến tài liệu hướng dẫn cách chia các testcase</t>
    </r>
    <r>
      <rPr>
        <sz val="12"/>
        <rFont val="Times New Roman"/>
        <family val="1"/>
      </rPr>
      <t>)</t>
    </r>
  </si>
  <si>
    <t>Các case có được viết đúng logic không?</t>
  </si>
  <si>
    <t>Với các trường hợp kiêm thử được mô tả, đã nêu rõ các điều kiện dưới đây chưa:</t>
  </si>
  <si>
    <t xml:space="preserve">Điều kiện hợp lệ </t>
  </si>
  <si>
    <t>Điều kiện không hợp lệ</t>
  </si>
  <si>
    <t>Các điều kiện khác thường</t>
  </si>
  <si>
    <t xml:space="preserve">Trường hợp chương trình có lỗi, trong kết quả mong đợi đã mô tả những thông báo lỗi/mã lỗi cần hiển thị như thế nào?
</t>
  </si>
  <si>
    <t>Có thực hiện mô tả những trường hợp kiểm thử này liên quan tới trường hợp kiểm thử khác không?</t>
  </si>
  <si>
    <t xml:space="preserve">Đã mô tả các trường hợp kiểm thử theo đúng môi trường được yêu cầu chưa?
</t>
  </si>
  <si>
    <t>Đã xác định các điều kiện trước cho trường hợp cần kiểm tra chưa?</t>
  </si>
  <si>
    <t>Có dữ liệu cụ thể cho từng trường hợp cần kiểm tra không?</t>
  </si>
  <si>
    <t>Có các testcase theo checklist LTAT chưa?</t>
  </si>
  <si>
    <t>Với các trường dữ liệu liên quan đến TIỀN cần check giá trị biên đã có testcase check giá trị biên chưa ?</t>
  </si>
  <si>
    <t>Kiểm tra lịch sử giao dịch tài chính với tính năng giao dịch</t>
  </si>
  <si>
    <t>Check validate đọ dài ký tự các trường liên quan đến giao dịch tài chính</t>
  </si>
  <si>
    <t>Tổng kết</t>
  </si>
  <si>
    <t xml:space="preserve">Số mục 'OK' </t>
  </si>
  <si>
    <t xml:space="preserve">Số mục 'NOK' </t>
  </si>
  <si>
    <t xml:space="preserve">Số mục 'N/A' </t>
  </si>
  <si>
    <t>* Comments</t>
  </si>
  <si>
    <t>* Suggestion</t>
  </si>
  <si>
    <t>[       ] - Pass</t>
  </si>
  <si>
    <t>[       ] - Review again</t>
  </si>
  <si>
    <t>[       ] - Other</t>
  </si>
  <si>
    <t>KQ Test Review Checklist</t>
  </si>
  <si>
    <t xml:space="preserve">Sheet Biên bản chuẩn ký MO có đầy đủ và đúng chưa: 
   – Logo MB mới
   – Yêu cầu
   –  Ngày, Tháng, Tên người test
   – Tên Testlead
</t>
  </si>
  <si>
    <t>Kiểm tra mục 1. Bảng tổng hợp kết quả kiểm thử
  - Đủ danh mục chức năng đã test chưa? Chi tiết theo group testcase như trong sheet Kịch bản chuẩn không?
  - Số liệu ở trong bảng tổng hợp đã cập nhật đúng chưa?
  - Các vấn đề tồn đọng có được mô tả và phân tích rủi ro nếu không test đủ không? Đã confirm với các bên DEV/BA/Nghiệp vụ chưa?</t>
  </si>
  <si>
    <t>Kiểm tra mục 2. Bảng danh sách lỗi phát sinh và các vấn đề tồn đọng
  - Số lliệu báo cáo về bug theo các trạng thái có đúng?
  - Các vấn đề tồn đọng có được mô tả và phân tích rủi ro nếu không test đủ không? Đã confirm với các bên DEV/BA/Nghiệp vụ chưa?</t>
  </si>
  <si>
    <t>Kiểm tra mục 4. Checklist LTAT
  - Đã test đủ các mục, điền đủ thông tin TC vào bảng?</t>
  </si>
  <si>
    <t>Kiểm tra mục 5. Kịch bản kiểm thử trên môi trường LIVE
(đối với trường hợp có kiểm thử sau golive) --&gt; đã chuẩn bị kịch bản test?</t>
  </si>
  <si>
    <t>Có phân loai testcase nào là trọng yếu/testcase trên live/testcase nào auto không?</t>
  </si>
  <si>
    <t>Có kết quả test cho từng testcase chưa? Có pass hết testcase trọng yếu không? Có evidence cho các testcase không?</t>
  </si>
  <si>
    <t>Có phân loai testcase nào là trọng yếu không?</t>
  </si>
  <si>
    <t>Môi trường kiểm thử tải:</t>
  </si>
  <si>
    <t>Công cụ sử dụng kiểm thử tải:</t>
  </si>
  <si>
    <t>Số trường hợp kiểm thử tạm dừng(PE)</t>
  </si>
  <si>
    <t>Tên Yêu cầu phát triển/dự án</t>
  </si>
  <si>
    <t>Thời gian thực hiện kiểm thử</t>
  </si>
  <si>
    <t>Tình trạng
(Chưa thực hiện/ Đang thực hiện/ Hoàn thành)</t>
  </si>
  <si>
    <t>5. Kết luận nghiệm thu giai đoạn phát triển</t>
  </si>
  <si>
    <t>6.1. Bảng tổng hợp kết quả kiểm tra (xem mục 1)</t>
  </si>
  <si>
    <t>6.2. Các vấn đề phát sinh trong quá trình nghiệm thu</t>
  </si>
  <si>
    <t>6.4. Các đề xuất sau thay đổi nếu có:</t>
  </si>
  <si>
    <t>BIÊN BẢN NGHIỆM THU THAY ĐỔI</t>
  </si>
  <si>
    <t>Xin thông báo kết quả kiểm thử/nghiệm thu</t>
  </si>
  <si>
    <t>1. Bảng tổng hợp kết quả kiểm thử/nghiệm thu</t>
  </si>
  <si>
    <t>Liệt kê tên file kết quả ở đây (sheet 2)</t>
  </si>
  <si>
    <t>…</t>
  </si>
  <si>
    <t>6.3. Xác nhận kết quả sau thay đổi</t>
  </si>
  <si>
    <t>Đại diện đơn vị kiểm thử</t>
  </si>
  <si>
    <t>Đại diện đơn vị yêu cầu thay đổi</t>
  </si>
  <si>
    <t>.</t>
  </si>
  <si>
    <t>6. Xác nhận kết quả nghiệm thu sau golive yêu cầu thay đổi &lt;&lt;điền ID thay đổi&gt;&gt; &lt;Dành cho nghiệp vụ nghiệm thu sau golive&gt;</t>
  </si>
  <si>
    <t>Tiêu chí Lập trình an toàn</t>
  </si>
  <si>
    <t>Người đánh giá</t>
  </si>
  <si>
    <t>GM.1</t>
  </si>
  <si>
    <t>1. Đối với các giao dịch tài chính cần phải đảm bảo nguyên tắc sau khi cấp phép giao dịch:</t>
  </si>
  <si>
    <t>Dev</t>
  </si>
  <si>
    <t>Test</t>
  </si>
  <si>
    <t>'- Đảm bảo check số dư đủ để thực hiện.</t>
  </si>
  <si>
    <t>'- Đảm bảo trạng thái hợp lệ (trạng thái tài khoản/thẻ)</t>
  </si>
  <si>
    <t>- Đảm bảo các điều kiện cần thực hiện (tính đến điều kiện của KH đang có có khả năng thực hiện giao dịch hay không ví dụ như check CIC khi giải ngân khoản vay).</t>
  </si>
  <si>
    <t>GM.2</t>
  </si>
  <si>
    <t>GM.3</t>
  </si>
  <si>
    <t>GM.5</t>
  </si>
  <si>
    <t>5. Các giao dịch hạch toán có liên quan đến khách hàng/bên thứ 3, luôn đảm bảo lợi ích cho MB trước.</t>
  </si>
  <si>
    <t>GM.7</t>
  </si>
  <si>
    <t>7. Đối với các loại giao dịch thu chi hộ, đảm bảo các tài khoản trung gian/bảo chứng phải được setup high volume account. Trong trường hợp không thể thiết lập được, thì phải có cơ chế giới hạn lượng giao dịch đồng thời tác động vào tài khoản trung gian/bảo chứng.</t>
  </si>
  <si>
    <t>BA</t>
  </si>
  <si>
    <t>GM.8</t>
  </si>
  <si>
    <t>8. Chạy trên Pilot/ Preproduction, hoặc mô tả các giả lập trong quá trình phát triển do sự khác biệt giữa môi trường DEV và môi trường LIVE, để đảm bảo không có lỗi khi golive do những giả lập này.</t>
  </si>
  <si>
    <t>GM.17</t>
  </si>
  <si>
    <t>17.  Đảm bảo đồng nhất cấu trúc dữ liệu từ kênh nguồn đến kênh đích đối với các chức năng có truyền/nhận dữ liệu giữa các hệ thống khác nhau.</t>
  </si>
  <si>
    <t>tham chiếu tài liệu của BA</t>
  </si>
  <si>
    <t>GM.18</t>
  </si>
  <si>
    <t>18. Tránh tối đa ảnh hưởng tới các hệ thống khác khi thực hiện phát triển. Trường hợp bắt buộc, phải đánh giá và khoanh vùng phạm vi ảnh hưởng cụ thể.</t>
  </si>
  <si>
    <t>BA.2</t>
  </si>
  <si>
    <t>2. Phân tích đảm bảo trải nghiệm của KH đồng nhất; có thông báo hiển thị cho người dùng phải rõ ràng và dễ hiểu.</t>
  </si>
  <si>
    <t>BA.3</t>
  </si>
  <si>
    <t>3. Phân tích đầy đủ các yêu cầu về hiệu năng hệ thống, bổ sung vào đặc tả làm căn cứ để thực hiện test tải đáp ứng nhu cầu.</t>
  </si>
  <si>
    <t>N/A</t>
  </si>
  <si>
    <t>Hôm nay, ngày 18 tháng 06 năm 2025, nhóm kiểm thử gồm:</t>
  </si>
  <si>
    <t>- Ông/Bà: Phạm Quang Trung – Chức vụ: Trưởng nhóm kỹ thuật - Đơn vị: MBF Eco</t>
  </si>
  <si>
    <t>- Ông/Bà: Phạm Tuyết Nhung – Chức vụ: Trưởng nhóm Phân tích nghiệp vụ - Đơn vị: MBF Eco</t>
  </si>
  <si>
    <t>- Ông/Bà: Hoàng Quang Vinh – Chức vụ: Cán bộ kỹ thuật - Đơn vị: MBF Eco</t>
  </si>
  <si>
    <t>- Ông/Bà: Nguyễn Thu Giang – Chức vụ: Cán bộ kiểm thử - Đơn vị: MBF Eco</t>
  </si>
  <si>
    <t>- Ông/Bà: Phạm Quang Thịnh – Chức vụ: Cán bộ kỹ thuật - Đơn vị: MBF Eco</t>
  </si>
  <si>
    <t>Mã TC</t>
  </si>
  <si>
    <t>Nội dung TC</t>
  </si>
  <si>
    <t>Trường hợp</t>
  </si>
  <si>
    <t>Kết quả mong đợi</t>
  </si>
  <si>
    <t>Mã lỗi</t>
  </si>
  <si>
    <t>1. Bổ sung thông tin người đại diện pháp luật</t>
  </si>
  <si>
    <t>L1</t>
  </si>
  <si>
    <t>L2</t>
  </si>
  <si>
    <t>Kiểm tra hiển thị cụm thông tin Người đại diện pháp luật</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</si>
  <si>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bất kỳ
4. Tại tab Cấu hình chung, kiểm tra hiển thị cụm thông tin Người đại diện pháp luật</t>
    </r>
  </si>
  <si>
    <t>- Cụm thông tin Người đại diện pháp luật chỉ hiển thị đối với những chi nhánh có đủ thông tin MST (MST &amp; MST xuất hoá đơn)
- Những chi nhánh chỉ có 1 MST thì không hiển thị thông tin Người đại diện pháp luật.</t>
  </si>
  <si>
    <t>P</t>
  </si>
  <si>
    <t>Kiểm tra Tên người đại diện pháp luật</t>
  </si>
  <si>
    <t>Để trống Tên người đại diện pháp luật</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</si>
  <si>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tên người đại diện theo pháp luật
5. Nhập các trường bắt buộc khác
6. Nhấn Cập nhật</t>
    </r>
  </si>
  <si>
    <t>Hệ thống báo message "Phải nhập số liệu hợp lệ cho các trường bắt buộc" và highlight đỏ vào trường Tên người đại diện pháp luật</t>
  </si>
  <si>
    <t>Nhập Tên người đại diện pháp luật hợp lệ</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</si>
  <si>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tên người đại diện theo pháp luật hợp lệ 
5. Nhập các trường bắt buộc khác
6. Nhấn Cập nhật</t>
    </r>
  </si>
  <si>
    <t>Hệ thống cập nhật thành công và lưu tên thẻ "legal_name" vào json</t>
  </si>
  <si>
    <t>Nhập Tên người đại diện theo pháp luật &gt; 50 ký tự</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</si>
  <si>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tên người đại diện theo pháp luật &gt; 50 ký tự
5. Nhập các trường bắt buộc khác
6. Nhấn Cập nhật</t>
    </r>
  </si>
  <si>
    <t>- Hệ thống chặn 50 ký tự, không cho phép nhập thêm ký tự</t>
  </si>
  <si>
    <t>Kiểm tra Giới tính</t>
  </si>
  <si>
    <t>Kiểm tra hiển thị trường Giới tính</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</si>
  <si>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 xml:space="preserve">3. Click lên chi nhánh có đủ thông tin MST (MST và MST xuất HĐ)
4. Tại cụm thông tin Người đại diện pháp luật, kiểm tra hiển thị trường Giới tính </t>
    </r>
  </si>
  <si>
    <t>- Mặc định hiển thị trống
- Bao gồm các giá trị:
+ Nam
+ Nữ</t>
  </si>
  <si>
    <t>Để trống trường Giới tính</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</si>
  <si>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Giới tính
5. Nhập các trường bắt buộc khác
6. Nhấn Cập nhật</t>
    </r>
  </si>
  <si>
    <t>Hệ thống báo message "Phải nhập số liệu hợp lệ cho các trường bắt buộc" và highlight đỏ vào trường Giới tính</t>
  </si>
  <si>
    <t>Nhập giá trị vào trường Giới tính</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</si>
  <si>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thông tin vào trường Giới tính
5. Nhập các trường bắt buộc khác
6. Nhấn Cập nhật</t>
    </r>
  </si>
  <si>
    <t>Không cho phép nhập chỉ cho phép chọn 1 trong 2 giá trị Nam/ Nữ</t>
  </si>
  <si>
    <t>Chọn giá trị trong dropist</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</si>
  <si>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chọn 1 trong 2 giá trị trường Giới tính
5. Nhập các trường bắt buộc khác
6. Nhấn Cập nhật</t>
    </r>
  </si>
  <si>
    <t>Hệ thống cập nhật thành công và lưu "legal_gender" vào json</t>
  </si>
  <si>
    <t>Kiểm tra Ngày sinh</t>
  </si>
  <si>
    <t>Kiểm tra hiển thị trường Ngày sinh</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</si>
  <si>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kiểm tra hiển thị trường Ngày sinh</t>
    </r>
  </si>
  <si>
    <t>Hiển thị kiểu dữ liệu Date
Mặc định hiển thị trống</t>
  </si>
  <si>
    <t>Để trống Ngày sinh</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</si>
  <si>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Ngày sinh
5. Nhập các trường bắt buộc khác
6. Nhấn Cập nhật</t>
    </r>
  </si>
  <si>
    <t>Hệ thống báo message "Phải nhập số liệu hợp lệ cho các trường bắt buộc" và highlight đỏ vào trường Ngày sinh</t>
  </si>
  <si>
    <t>Chọn ngày sinh trên Calendar</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</si>
  <si>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chọn ngày sinh hợp lệ
5. Nhập các trường bắt buộc khác
6. Nhấn Cập nhật</t>
    </r>
  </si>
  <si>
    <t>Hệ thống cập nhật thành công và lưu "legal_birthdt" vào json</t>
  </si>
  <si>
    <t>Nhập Ngày sinh hợp lệ</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</si>
  <si>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ngày sinh (không chọn trên calendar)
5. Nhập các trường bắt buộc khác
6. Nhấn Cập nhật</t>
    </r>
  </si>
  <si>
    <t>Hệ thống cập nhật thành công và lưu "legal_birthdt" vào json 9lưu đúng giá trị NSD nhập)</t>
  </si>
  <si>
    <t>Kiểm tra Điện thoại</t>
  </si>
  <si>
    <t>Kiểm tra hiển thị</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</si>
  <si>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kiểm tra hiển thị trường Điện thoại</t>
    </r>
  </si>
  <si>
    <t>Mặc định hiển thị trônsg</t>
  </si>
  <si>
    <t>Để trống điện thoại</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</si>
  <si>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Điện thoại
5. Nhập các trường bắt buộc khác
6. Nhấn Cập nhật</t>
    </r>
  </si>
  <si>
    <t>Hệ thống báo message "Phải nhập số liệu hợp lệ cho các trường bắt buộc" và highlight đỏ vào trường Điện thoại</t>
  </si>
  <si>
    <t>Nhập số điện thoại hợp lệ</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</si>
  <si>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số điện thoại hợp lệ
5. Nhập các trường bắt buộc khác
6. Nhấn Cập nhật</t>
    </r>
  </si>
  <si>
    <t>Hệ thống cập nhật thành công và lưu "legal_tel" vào json</t>
  </si>
  <si>
    <t>Nhập số điện thoại &gt; 20 ký tự</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</si>
  <si>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đnhập số điện thoại &gt; 20 ký tự
5. Nhập các trường bắt buộc khác
6. Nhấn Cập nhật</t>
    </r>
  </si>
  <si>
    <t>- Hệ thống chặn 20 ký tự, không cho phép nhập thêm ký tự</t>
  </si>
  <si>
    <t>Kiểm tra taxtbox CCCD/ Số định danh cá nhân</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</si>
  <si>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kiểm tra hiển thị trường CCCD/ Số định danh cá nhân</t>
    </r>
  </si>
  <si>
    <t>Để trống CCCD/ Số định danh cá nhân</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</si>
  <si>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CCCD/ Số định danh cá nhân
5. Nhập các trường bắt buộc khác
6. Nhấn Cập nhật</t>
    </r>
  </si>
  <si>
    <t>Hệ thống báo lỗi</t>
  </si>
  <si>
    <t>Nhập CCCD/ Số định danh cá nhân hợp lệ</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</si>
  <si>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CCCD/ Số định danh cá nhân hợp lệ
5. Nhập các trường bắt buộc khác
6. Nhấn Cập nhật</t>
    </r>
  </si>
  <si>
    <t>Hệ thống cập nhật thành công và lưu "legal_num" vào json</t>
  </si>
  <si>
    <t>Nhập CCCD/ Số định danh cá nhân &gt; 12 ký tự</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</si>
  <si>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đnhập CCCD/ Số định danh cá nhân &gt; 12 ký tự
5. Nhập các trường bắt buộc khác
6. Nhấn Cập nhật</t>
    </r>
  </si>
  <si>
    <t>- Hệ thống chặn 12 ký tự, không cho phép nhập thêm ký tự</t>
  </si>
  <si>
    <t>Kiểm tra taxtbox Số hộ chiếu</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</si>
  <si>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kiểm tra hiển thị trường Số hộ chiếu</t>
    </r>
  </si>
  <si>
    <t>Để trống Số hộ chiếu</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</si>
  <si>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để trống trường Số hộ chiếu
5. Nhập các trường bắt buộc khác
6. Nhấn Cập nhật</t>
    </r>
  </si>
  <si>
    <t>Hệ thống cập nhật thành công</t>
  </si>
  <si>
    <t>Nhập Số hộ chiếu hợp lệ</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</si>
  <si>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Số hộ chiếu hợp lệ
5. Nhập các trường bắt buộc khác
6. Nhấn Cập nhật</t>
    </r>
  </si>
  <si>
    <t>Hệ thống cập nhật thành công và lưu "legal_passport" vào json</t>
  </si>
  <si>
    <t>Nhập Số hộ chiếu &gt; 20 ký tự</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</si>
  <si>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đnhập Số hộ chiếu &gt; 20 ký tự
5. Nhập các trường bắt buộc khác
6. Nhấn Cập nhật</t>
    </r>
  </si>
  <si>
    <t xml:space="preserve">Kiểm tra luồng nhập thông tin </t>
  </si>
  <si>
    <t>Kiểm tra Cập nhật người đại diện theo pháp luật</t>
  </si>
  <si>
    <t>Cập nhật người đại diện theo pháp luật thành công</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</si>
  <si>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đầy đủ thông tin bắt buộc và hợp lệ
5. Nhập các trường bắt buộc khác
6. Nhấn Cập nhật</t>
    </r>
  </si>
  <si>
    <t>Hệ thống thông báo "Cập nhật dữ liệu thành công và lưu vào DB</t>
  </si>
  <si>
    <t>Cập nhật người đại diện theo pháp luật không thành công</t>
  </si>
  <si>
    <r>
      <t xml:space="preserve">1. NSD đăng nhập thành công vào hệ thống
2. Chọn menu </t>
    </r>
    <r>
      <rPr>
        <b/>
        <sz val="12"/>
        <color theme="1"/>
        <rFont val="Times New Roman"/>
        <family val="1"/>
      </rPr>
      <t xml:space="preserve">Hệ thống/ Cấu hình hệ thống
</t>
    </r>
    <r>
      <rPr>
        <sz val="12"/>
        <color theme="1"/>
        <rFont val="Times New Roman"/>
        <family val="1"/>
      </rPr>
      <t>3. Click lên chi nhánh có đủ thông tin MST (MST và MST xuất HĐ)
4. Tại cụm thông tin Người đại diện pháp luật, nhập các thông tin không lợp lệ
5. Nhấn Cập nhật</t>
    </r>
  </si>
  <si>
    <t>F</t>
  </si>
  <si>
    <t>1. Màn hình Lập tờ khai/ Copy Tờ khai</t>
  </si>
  <si>
    <t>Bổ sung cụm thông tin Người đại diện pháp luật</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</si>
  <si>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Màn hình Lập tờ khai, kiểm tra hiển thị cụm thông tin người đại diện theo pháp luật</t>
    </r>
  </si>
  <si>
    <t>- Cụm thông tin hiển thị trên trường Hình thức hoá đơn
- Bao gồm các thông tin:
+ Tên người đại diện pháp luật
+ Giới tính
+ Ngày sinh
+ Điện thoại
+ Căn cước công dân (Số CC/CCCD/Số định danh cá nhân)
+ Số hộ chiếu
Các thông tin mặc định lấy từ Cấu hình hệ thống, trường nào không có dữ liệu thì hiển thị trống.</t>
  </si>
  <si>
    <t>Kiểm tra trường Tên người đại diện pháp luật</t>
  </si>
  <si>
    <t>Kiểm tra dữ liệu hiển thị</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</si>
  <si>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Tên người đại diện pháp luật</t>
    </r>
  </si>
  <si>
    <t>- Mặc định hiển thị dữ liệu từ Cấu hình hệ thống
- Căn cứ theo account đăng nhập để lấy đúng thông tin của đơn vị xuất hoá đơn</t>
  </si>
  <si>
    <t>Kiểm tra sửa tên người đại diện theo pháp luật</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</si>
  <si>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Tên người đại diện pháp luật</t>
    </r>
  </si>
  <si>
    <t>- Trường thông tin disable, không được phép sửa trên màn hình Lập tờ khai 
- Chỉ được sửa màn hình Cấu hình hệ thống, sau khi sửa xong hệ thống update thông tin về màn hình Lập tờ khai</t>
  </si>
  <si>
    <t>Kiểm tra trường Giới tính</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</si>
  <si>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Giới tính</t>
    </r>
  </si>
  <si>
    <t>Kiểm tra sửa Giới tính</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</si>
  <si>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Giới tính</t>
    </r>
  </si>
  <si>
    <t>Kiểm tra trường Ngày sinh</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</si>
  <si>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Ngày sinh</t>
    </r>
  </si>
  <si>
    <t>Kiểm tra sửa Ngày sinh</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</si>
  <si>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Ngày sinh</t>
    </r>
  </si>
  <si>
    <t>Kiểm tra trường Điện thoại</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</si>
  <si>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Điện thoại</t>
    </r>
  </si>
  <si>
    <t>Kiểm tra sửa Điện thoại</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</si>
  <si>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Điện thoại</t>
    </r>
  </si>
  <si>
    <t>Kiểm tra trường CCCD/ Số định danh cá nhân</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</si>
  <si>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CCCD/ Số định danh cá nhân</t>
    </r>
  </si>
  <si>
    <t>Kiểm tra sửa CCCD/ Số định danh cá nhân</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</si>
  <si>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CCCD/ Số định danh cá nhân</t>
    </r>
  </si>
  <si>
    <t>Kiểm tra trường Số hộ chiếu</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</si>
  <si>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Kiểm tra tra hiển thị Số hộ chiếu</t>
    </r>
  </si>
  <si>
    <t>Kiểm tra sửa Số hộ chiếu</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</si>
  <si>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Click vào trường Số hộ chiếu</t>
    </r>
  </si>
  <si>
    <t>Bỏ ràng buộc 2 trường thông tin Người liên hệ, điện thoại liên hệ</t>
  </si>
  <si>
    <t>Kiểm tra trường Người liên hệ</t>
  </si>
  <si>
    <t>Kiểm tra hiển thị dữ liệu</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</si>
  <si>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Kiểm tra trường Người liên hệ</t>
    </r>
  </si>
  <si>
    <t>- Bỏ ràng buộc bắt buộc
- Bỏ dấu *
- Mặc định hiển thị trống dữ liệu</t>
  </si>
  <si>
    <t>Kiểm tra không nhập dữ liệu</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</si>
  <si>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Không nhập thông tin trường Người liên hệ
4. Nhập đầy đủ các trường bắt buộc khác
5. Nhấn Lưu</t>
    </r>
  </si>
  <si>
    <t>Hệ thống lưu tờ khai thành công</t>
  </si>
  <si>
    <t>Kiểm tra trường Điện thoại liên hệ</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</si>
  <si>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Kiểm tra trường Điện thoại liên hệ</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</si>
  <si>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Không nhập thông tin trường Điện thoại liên hệ
4. Nhập đầy đủ các trường bắt buộc khác
5. Nhấn Lưu</t>
    </r>
  </si>
  <si>
    <t>Bổ sung thêm Loại hoá đơn mục 4. Loại hoá đơn sử dụng trên tờ khai</t>
  </si>
  <si>
    <t>Kiểm tra hiển thị loại hoá đơn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</si>
  <si>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Click vào mục 4. Loại hoá đơn sử dụng
4. Kiểm tra hiển thị các loại hoá đơn</t>
    </r>
  </si>
  <si>
    <r>
      <t xml:space="preserve">Hiển thị 8 loại hoá đơn (3 loại hoá đơn mới)
- Hoá đơn GTGT
- Hoá đơn bán hàng
- Hoá đơn bán gàng khu phi thuế quan
- Phiếu xuất kho kiêm vận chuyển nội bộ
- Phiếu xuất kho gửi bán hàng đại lý
</t>
    </r>
    <r>
      <rPr>
        <b/>
        <sz val="12"/>
        <color theme="1"/>
        <rFont val="Times New Roman"/>
        <family val="1"/>
      </rPr>
      <t>- Hoá đơn GTGT tích hợp biên lai thu thuế, phí, lệ phí
- Hoá đơn bán hàng tích hợp thu thuế, phí, lệ phí
- Hoá đơn thương mại điện tử</t>
    </r>
  </si>
  <si>
    <t>Kiểm tra chọn các loại hoá đơn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</si>
  <si>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Click vào mục 4. Loại hoá đơn sử dụng
4. Kiểm tra chọn các loại hoá đơn</t>
    </r>
  </si>
  <si>
    <t>Cho phép tích chọn nhiều hoá đơn, tích chọn HĐ nào thì được sử dụng HĐ đó</t>
  </si>
  <si>
    <t>Bổ sung bảng "Danh sách Tổ chức cung cấp dịch vụ hoá đơn điện tử"</t>
  </si>
  <si>
    <t>Kiểm tra hiển thị bảng "Danh sách Tổ chức cung cấp dịch vụ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</si>
  <si>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Kiểm tra hiển thị trên màn hình Lập tờ khai</t>
    </r>
  </si>
  <si>
    <t>Bổ sung thêm bảng "Danh sách tổ chức cung cấp dịch vụ hoá đơn điện tử", hiển thị dưới bảng Danh sách chứng thư số</t>
  </si>
  <si>
    <t>Kiểm tra STT</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</si>
  <si>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Kiểm tra STT</t>
    </r>
  </si>
  <si>
    <t>Hệ thống tự động đếm từ 1</t>
  </si>
  <si>
    <t>Kiểm tra Tên tổ chức cung cấp giái pháp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</si>
  <si>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kiểm tra hiển thị trường Tên tổ chức cung cấp giải pháp hoá đơn điện tử</t>
    </r>
  </si>
  <si>
    <t>Mặc định hiển thị "Công ty TNHH FPT IS", cho phép sửa thông tin</t>
  </si>
  <si>
    <t>Để trống trường thông tin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</si>
  <si>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bỏ trống trường Tên tổ chức cung cấp giải pháp HDDT
4. Nhập đầy đủ các trường bắt buộc khác
5. Nhấn Lưu</t>
    </r>
  </si>
  <si>
    <t>Hệ thống báo message "Phải nhập số liệu hợp lệ cho các trường bắt buộc" và highlight đỏ vào trường Tên tổ chức cung cấp giải pháp HDDT</t>
  </si>
  <si>
    <t>Nhập thông tin hợp lệ</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</si>
  <si>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Tên tổ chức cung cấp giải pháp HDDT với dữ liệu hợp lệ
4. Nhập đầy đủ các trường bắt buộc khác
5. Nhấn Lưu</t>
    </r>
  </si>
  <si>
    <t>Hệ thống lập tờ khai thành công</t>
  </si>
  <si>
    <t>Nhập thông tin &gt; 400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</si>
  <si>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Tên tổ chức cung cấp giải pháp HDDT &gt; 400 ký tự
4. Nhập đầy đủ các trường bắt buộc khác
5. Nhấn Lưu</t>
    </r>
  </si>
  <si>
    <t>Hệ thống chặn 400 ký tự, không cho phép nhập thêm ký tự</t>
  </si>
  <si>
    <t>Kiểm tra MST tổ chức cung cấp giái pháp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</si>
  <si>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kiểm tra hiển thị trường MST tổ chức cung cấp giải pháp hoá đơn điện tử</t>
    </r>
  </si>
  <si>
    <t>Mặc định hiển thị "0104128565", cho phép sửa thông tin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</si>
  <si>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bỏ trống trường MST tổ chức cung cấp giải pháp HDDT
4. Nhập đầy đủ các trường bắt buộc khác
5. Nhấn Lưu</t>
    </r>
  </si>
  <si>
    <t>Hệ thống báo message "Phải nhập số liệu hợp lệ cho các trường bắt buộc" và highlight đỏ vào trường MST tổ chức cung cấp giải pháp HDDT</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</si>
  <si>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MST tổ chức cung cấp giải pháp HDDT với dữ liệu hợp lệ
4. Nhập đầy đủ các trường bắt buộc khác
5. Nhấn Lưu</t>
    </r>
  </si>
  <si>
    <t>Nhập thông tin sai cấu trúc MST Việt Nam</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</si>
  <si>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MST tổ chức cung cấp giải pháp HDDT sai cấu trúc MST Việt Nam
4. Nhập đầy đủ các trường bắt buộc khác
5. Nhấn Lưu</t>
    </r>
  </si>
  <si>
    <t>Hệ thống báo lỗi, cập nhật không thành công</t>
  </si>
  <si>
    <t>Nhập thông tin &gt; 14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</si>
  <si>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MST tổ chức cung cấp giải pháp HDDT &gt; 14 ký tự
4. Nhập đầy đủ các trường bắt buộc khác
5. Nhấn Lưu</t>
    </r>
  </si>
  <si>
    <t>Hệ thống chặn 14 ký tự, không cho phép nhập thêm ký tự</t>
  </si>
  <si>
    <t>Kiểm tra Từ ngày</t>
  </si>
  <si>
    <t>Kiểm tra hiển thị trường Từ ngày</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</si>
  <si>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kiểm tra hiển thị trường Từ ngày (Ngày bắt đầu sử dụng dịch vụ)</t>
    </r>
  </si>
  <si>
    <t>Để trống Từ ngày</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</si>
  <si>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bỏ trống trường Từ ngày
4. Nhập đầy đủ các trường bắt buộc khác
5. Nhấn Lưu</t>
    </r>
  </si>
  <si>
    <t>Hệ thống báo message "Phải nhập số liệu hợp lệ cho các trường bắt buộc" và highlight đỏ vào trường Từ ngày</t>
  </si>
  <si>
    <t>Chọn Từ ngày trên Calendar</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</si>
  <si>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chọn dữ liệu trên calendar
4. Nhập đầy đủ các trường bắt buộc khác
5. Nhấn Lưu</t>
    </r>
  </si>
  <si>
    <t>Kiểm tra Đến ngày</t>
  </si>
  <si>
    <t>Kiểm tra hiển thị trường Đến ngày</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</si>
  <si>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kiểm tra hiển thị trường Đến ngày (Ngày kết thúc sử dụng dịch vụ)</t>
    </r>
  </si>
  <si>
    <t>Để trống Đến ngày</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</si>
  <si>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bỏ trống trường Đến ngày
4. Nhập đầy đủ các trường bắt buộc khác
5. Nhấn Lưu</t>
    </r>
  </si>
  <si>
    <t>Chọn Đến ngày trên Calendar</t>
  </si>
  <si>
    <t>Kiểm tra Ghi chú</t>
  </si>
  <si>
    <t>Kiểm tra hiển thị trường Ghi chú</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</si>
  <si>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kiểm tra hiển thị trường Ghi chú</t>
    </r>
  </si>
  <si>
    <t>Mặc định hiển thị trống</t>
  </si>
  <si>
    <t>Để trống Ghi chú</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</si>
  <si>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bỏ trống trường Ghi chú
4. Nhập đầy đủ các trường bắt buộc khác
5. Nhấn Lưu</t>
    </r>
  </si>
  <si>
    <t>Nhập Ghi chú hợp lệ</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</si>
  <si>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trường ghi chú hợp lệ
4. Nhập đầy đủ các trường bắt buộc khác
5. Nhấn Lưu</t>
    </r>
  </si>
  <si>
    <t>Nhập ghi chú &gt; 255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</si>
  <si>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nhập ghi chú &gt; 255 ký tự
4. Nhập đầy đủ các trường bắt buộc khác
5. Nhấn Lưu</t>
    </r>
  </si>
  <si>
    <t>Hệ thống chặn 255 ký tự, không cho nhập thêm dữ liệu</t>
  </si>
  <si>
    <t xml:space="preserve">Kiểm tra nút chức năng </t>
  </si>
  <si>
    <t>Kiểm tra thêm mới</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</si>
  <si>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nhấn icon thêm mới line
4. Nhập đầy đủ các trường bắt buộc khác
5. Nhấn Lưu</t>
    </r>
  </si>
  <si>
    <t xml:space="preserve">Hiển thị thêm dòng item, NSD thực hiện nhập thông tin </t>
  </si>
  <si>
    <t>Kiểm tra xoá</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</si>
  <si>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cung cấp dịch vụ hoá đơn điện tử", nhấn icon xoá tại item bất kỳ</t>
    </r>
  </si>
  <si>
    <t>Hệ thống xoá dòng item đó khỏi hệ thống</t>
  </si>
  <si>
    <t>Kiểm tra tính bắt buộc thông tin Danh sách tổ chức cung cấp dịch vụ hóa đơn điện tử</t>
  </si>
  <si>
    <t>Xóa hết các dòng item trong cụm thông tin Danh sách tổ chức cung cấp dịch vụ hóa đơn điện tử</t>
  </si>
  <si>
    <r>
      <t xml:space="preserve">1. NSD đăng nhập thành công vào hệ thống
2. Chọn menu </t>
    </r>
    <r>
      <rPr>
        <b/>
        <sz val="12"/>
        <rFont val="Times New Roman"/>
        <family val="1"/>
      </rPr>
      <t>Đăng ký sử dụng/ Lập tờ khai</t>
    </r>
    <r>
      <rPr>
        <sz val="12"/>
        <rFont val="Times New Roman"/>
        <family val="1"/>
      </rPr>
      <t xml:space="preserve">
3. Tại bảng "Danh sách Tổ chức cung cấp dịch vụ hoá đơn điện tử", xóa tất cả items</t>
    </r>
  </si>
  <si>
    <t xml:space="preserve">Hệ thống báo lỗi "Phải nhập số liệu hợp lệ cho các trường bắt buộc" </t>
  </si>
  <si>
    <t>Bổ sung bảng "Danh sách Tổ chức truyền nhận"</t>
  </si>
  <si>
    <t>Kiểm tra hiển thị bảng "Danh sách Tổ chức truyền nhận"</t>
  </si>
  <si>
    <t>Bổ sung thêm bảng "Danh sách tổ chức truyền nhận", hiển thị dưới bảng "Danh sách tổ chức cung cấp dịch vụ hoá đơn điện tử"</t>
  </si>
  <si>
    <t>Kiểm tra Tên tổ chức truyền nhận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</si>
  <si>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kiểm tra hiển thị trường Tên tổ chức truyền nhận</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</si>
  <si>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bỏ trống trường Tên tổ chức truyền nhận
4. Nhập đầy đủ các trường bắt buộc khác
5. Nhấn Lưu</t>
    </r>
  </si>
  <si>
    <t>Hệ thống báo message "Phải nhập số liệu hợp lệ cho các trường bắt buộc" và highlight đỏ vào trường Tên tổ chức truyền nhận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</si>
  <si>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ctruyền nhận", nhập trường Tên tổ chức truyền nhận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</si>
  <si>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trường Tên tổ chức truyền nhận  &gt; 400 ký tự
4. Nhập đầy đủ các trường bắt buộc khác
5. Nhấn Lưu</t>
    </r>
  </si>
  <si>
    <t>Kiểm tra MST tổ chức truyền nhận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</si>
  <si>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kiểm tra hiển thị trường MST tổ chức cung cấp giải pháp hoá đơn điện tử</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</si>
  <si>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bỏ trống trường MST tổ chức truyền nhận
4. Nhập đầy đủ các trường bắt buộc khác
5. Nhấn Lưu</t>
    </r>
  </si>
  <si>
    <t>Hệ thống báo message "Phải nhập số liệu hợp lệ cho các trường bắt buộc" và highlight đỏ vào trường MST tổ chức truyền nhận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</si>
  <si>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trường MST tổ chức truyền nhận với dữ liệu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</si>
  <si>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trường MST tổ chức truyền nhận sai cấu trúc MST Việt Nam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</si>
  <si>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trường MST tổ chức truyền nhận &gt; 14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</si>
  <si>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kiểm tra hiển thị trường Từ ngày (Ngày bắt đầu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</si>
  <si>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bỏ trống trường Từ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</si>
  <si>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chọn dữ liệu trên calendar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</si>
  <si>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kiểm tra hiển thị trường Đến ngày (Ngày kết thúc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</si>
  <si>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bỏ trống trường Đến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</si>
  <si>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kiểm tra hiển thị trường Ghi chú</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</si>
  <si>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bỏ trống trường Ghi chú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</si>
  <si>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trường ghi chú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</si>
  <si>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nhập ghi chú &gt; 255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</si>
  <si>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truyền nhận", nhấn icon thêm mới line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</si>
  <si>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Tổ chức ctruyền nhận", nhấn icon xoá tại item bất kỳ</t>
    </r>
  </si>
  <si>
    <r>
      <t xml:space="preserve">1. NSD đăng nhập thành công vào hệ thống
2. Chọn menu </t>
    </r>
    <r>
      <rPr>
        <b/>
        <sz val="12"/>
        <rFont val="Times New Roman"/>
        <family val="1"/>
      </rPr>
      <t>Đăng ký sử dụng/ Lập tờ khai</t>
    </r>
    <r>
      <rPr>
        <sz val="12"/>
        <rFont val="Times New Roman"/>
        <family val="1"/>
      </rPr>
      <t xml:space="preserve">
3. Tại bảng "Danh sách Tổ chức ctruyền nhận", xóa tất cả items</t>
    </r>
  </si>
  <si>
    <t>Bổ sung bảng "Danh sách ĐV hạch toán phụ thuộc cần cấp quyền tra cứu HĐ"</t>
  </si>
  <si>
    <t>Kiểm tra hiển thị bảng "Danh sách ĐV hạch toán phụ thuộc cần cấp quyền tra cứu HĐ"</t>
  </si>
  <si>
    <t>Bổ sung thêm bảng "Danh sách ĐV hạch toán phụ thuộc cần cấp quyền tra cứu HĐ", hiển thị dưới bảng "Danh sách tổ chức truyền nhận"</t>
  </si>
  <si>
    <t>Kiểm tra Tên ĐV hạch toán phụ thuộc cần cấp quyền tra cứu HĐ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</si>
  <si>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kiểm tra hiển thị trường Tên ĐV hạch toán phụ thuộc cần cấp quyền tra cứu HĐ</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</si>
  <si>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bỏ trống trường Tên ĐV hạch toán phụ thuộc cần cấp quyền tra cứu HĐ
4. Nhập đầy đủ các trường bắt buộc khác
5. Nhấn Lưu</t>
    </r>
  </si>
  <si>
    <t>Hệ thống báo message "Phải nhập số liệu hợp lệ cho các trường bắt buộc" và highlight đỏ vào trường Tên ĐV hạch toán phụ thuộc cần cấp quyền tra cứu HĐ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</si>
  <si>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Tên ĐV hạch toán phụ thuộc cần cấp quyền tra cứu HĐ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</si>
  <si>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Tên ĐV hạch toán phụ thuộc cần cấp quyền tra cứu HĐ  &gt; 400 ký tự
4. Nhập đầy đủ các trường bắt buộc khác
5. Nhấn Lưu</t>
    </r>
  </si>
  <si>
    <t>Kiểm tra MST ĐV hạch toán phụ thuộc cần cấp quyền tra cứu HĐ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</si>
  <si>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kiểm tra hiển thị trường MST ĐV hạch toán phụ thuộc cần cấp quyền tra cứu HĐ</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</si>
  <si>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bỏ trống trường MST
4. Nhập đầy đủ các trường bắt buộc khác
5. Nhấn Lưu</t>
    </r>
  </si>
  <si>
    <t>Hệ thống báo message "Phải nhập số liệu hợp lệ cho các trường bắt buộc" và highlight đỏ vào trường MST ĐV hạch toán phụ thuộc cần cấp quyền tra cứu HĐ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</si>
  <si>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MST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</si>
  <si>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MST  sai cấu trúc MST Việt Nam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</si>
  <si>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MST &gt; 14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</si>
  <si>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kiểm tra hiển thị trường Từ ngày (Ngày bắt đầu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</si>
  <si>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bỏ trống trường Từ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</si>
  <si>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chọn dữ liệu trên calendar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</si>
  <si>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kiểm tra hiển thị trường Đến ngày (Ngày kết thúc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</si>
  <si>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bỏ trống trường Đến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</si>
  <si>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kiểm tra hiển thị trường Ghi chú</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</si>
  <si>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bỏ trống trường Ghi chú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</si>
  <si>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trường ghi chú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</si>
  <si>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nhập ghi chú &gt; 255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</si>
  <si>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nhấn icon thêm mới line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</si>
  <si>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ĐV hạch toán phụ thuộc cần cấp quyền tra cứu HĐ", nhấn icon xoá tại item bất kỳ</t>
    </r>
  </si>
  <si>
    <t>Bổ sung bảng "Danh sách Thông tin tạm ngừng sử dụng hoá đơn"</t>
  </si>
  <si>
    <t>Kiểm tra hiển thị bảng "Danh sách Thông tin tạm ngừng sử dụng hoá đơn"</t>
  </si>
  <si>
    <t>Bổ sung thêm bảng "Danh sách Thông tin tạm ngừng sử dụng hoá đơ", hiển thị dưới bảng "Danh sách ĐV hạch toán phụ thuộc cần cấp quyền tra cứu hoá đơn"</t>
  </si>
  <si>
    <t>Kiểm tra Tên tổ chức cung cấp giải pháp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</si>
  <si>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kiểm tra hiển thị trường Tên tổ chức cung cấp giải pháp hoá đơn điện tử</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</si>
  <si>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bỏ trống trường Tên tổ chức cung cấp giải pháp hoá đơn điện tử
4. Nhập đầy đủ các trường bắt buộc khác
5. Nhấn Lưu</t>
    </r>
  </si>
  <si>
    <t>Hệ thống báo message "Phải nhập số liệu hợp lệ cho các trường bắt buộc" và highlight đỏ vào trường Tên tổ chức cung cấp giải pháp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</si>
  <si>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Tên tổ chức cung cấp giải pháp hoá đơn điện tử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</si>
  <si>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Tên tổ chức cung cấp giải pháp hoá đơn điện tử  &gt; 400 ký tự
4. Nhập đầy đủ các trường bắt buộc khác
5. Nhấn Lưu</t>
    </r>
  </si>
  <si>
    <t>Kiểm tra MST tổ chức cung cấp giải pháp hoá đơn điện tử</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</si>
  <si>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kiểm tra hiển thị trường MST tổ chức cung cấp giải pháp hoá đơn điện tử</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</si>
  <si>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bỏ trống trường MST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</si>
  <si>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MST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</si>
  <si>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MST  sai cấu trúc MST Việt Nam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</si>
  <si>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MST &gt; 14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</si>
  <si>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kiểm tra hiển thị trường Từ ngày (Ngày bắt đầu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</si>
  <si>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bỏ trống trường Từ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</si>
  <si>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chọn dữ liệu trên calendar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</si>
  <si>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kiểm tra hiển thị trường Đến ngày (Ngày kết thúc sử dụng dịch vụ)</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</si>
  <si>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bỏ trống trường Đến ngày
4. Nhập đầy đủ các trường bắt buộc khác
5. Nhấn Lưu</t>
    </r>
  </si>
  <si>
    <t>Kiểm tra Seri</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</si>
  <si>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kiểm tra hiển thị trường Seri</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</si>
  <si>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bỏ trống trường Seri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</si>
  <si>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Seri hợp lệ
4. Nhập đầy đủ các trường bắt buộc khác
5. Nhấn Lưu</t>
    </r>
  </si>
  <si>
    <t>Nhập thông tin &gt; 40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</si>
  <si>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nhập trường Seri &gt; 40 ký tự
4. Nhập đầy đủ các trường bắt buộc khác
5. Nhấn Lưu</t>
    </r>
  </si>
  <si>
    <t>Hệ thống chặn 40 ký tự, không cho phép nhập thêm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</si>
  <si>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nhấn icon thêm mới line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</si>
  <si>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"Danh sách Thông tin tạm ngùng sử dụng sử dụng hoá đơn", nhấn icon xoá tại item bất kỳ</t>
    </r>
  </si>
  <si>
    <t>Bổ sung bảng "Thông tin đăng ký tích hợp HĐDT với chứng từ điện tử"</t>
  </si>
  <si>
    <t>Kiểm tra hiển thị bảng "Thông tin đăng ký tích hợp HĐDT với chứng từ điện tử"</t>
  </si>
  <si>
    <t>Bổ sung thêm bảng " Thông tin đăng ký tích hợp HĐDT với chứng từ điện tử", hiển thị dưới bảng "Danh sách Thông tin tạm ngừng sử dụng hoá đơn"</t>
  </si>
  <si>
    <t>Kiểm tra Tên loại hoá đơn tích hợp</t>
  </si>
  <si>
    <t>Kiểm tra hiển thị trường Tên loại hoá đơn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</si>
  <si>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Tên loại hoá đơn tích hợp</t>
    </r>
  </si>
  <si>
    <t>Mặc định để trống</t>
  </si>
  <si>
    <t>Để trống trường Tên loại hoá đơn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</si>
  <si>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Tên loại hoá đơn tích hợp
4. Nhập đầy đủ các trường bắt buộc khác
5. Nhấn Lưu</t>
    </r>
  </si>
  <si>
    <t>Hệ thống báo message "Phải nhập số liệu hợp lệ cho các trường bắt buộc" và highlight đỏ vào trường Tên loại hoá đơn tích hợp</t>
  </si>
  <si>
    <t>Nhập giá trị vào trường Tên loại hoá đơn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</si>
  <si>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dữ liệu trường Tên loại hoá đơn tích hợp
4. Nhập đầy đủ các trường bắt buộc khác
5. Nhấn Lưu</t>
    </r>
  </si>
  <si>
    <t>Không cho phép nhập, chọn 1 trong 2 giá trị trong list</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</si>
  <si>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chọn dữ liệu trong list
4. Nhập đầy đủ các trường bắt buộc khác
5. Nhấn Lưu</t>
    </r>
  </si>
  <si>
    <t>Hệ thống lưu thông tin đã chọn và lưu json:
- name = Tên loại hoá đơn đã chọn
- type = 08GTBL (HĐ GTGT tích hợp biên lai)
- type = 09BHBL (HĐ bán hàng tích hợp biên lai)</t>
  </si>
  <si>
    <t>Kiểm tra Ký hiệu mẫu số HĐ tích hợp</t>
  </si>
  <si>
    <t>Kiểm tra hiển thị trường Ký hiệu mẫu số HĐ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</si>
  <si>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Ký hiệu mẫu số HĐ tích hợp</t>
    </r>
  </si>
  <si>
    <t>Hiển thị theo loại hoá đơn NSD chọn
- Trường hợp chọn "Hoá dơn GTGT tích hợp biên lai": Hiển thị = 8
- Trường hợp chọn "Hoá dơn bán hàng tích hợp biên lai": Hiển thị = 9</t>
  </si>
  <si>
    <t>Kiểm tra sửa thông tin ký hiệu mẫu số</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</si>
  <si>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click trường Ký hiệu</t>
    </r>
  </si>
  <si>
    <t>Hệ thống disable thông tin, không cho phép sửa</t>
  </si>
  <si>
    <t>Kiểm tra Ký hiệu hoá đơn tích hợp</t>
  </si>
  <si>
    <t>Kiểm tra hiển thị trường Ký hiệu HD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</si>
  <si>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Ký hiệu HĐ tích hợp</t>
    </r>
  </si>
  <si>
    <t>Để trống trường Ký hiệu</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</si>
  <si>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để trống trường Ký hiệu HĐ
4. Nhập đầy đủ các thông tin bắt buộc khác
5. Nhấn Lưu</t>
    </r>
  </si>
  <si>
    <t>Hệ thống báo message "Phải nhập số liệu hợp lệ cho các trường bắt buộc" và highlight đỏ vào trường Ký hiệu HĐ tích hợp</t>
  </si>
  <si>
    <t>Quy tắc check serial - Bổ sung sau</t>
  </si>
  <si>
    <t>Kiểm tra nhập Ký hiệu &gt; 50 ký tự</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</si>
  <si>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ký hiệu HĐ tích hợp &gt; 50 ký tự
4. Nhập đầy đủ các thông tin bắt buộc khác
5. Nhấn Lưu</t>
    </r>
  </si>
  <si>
    <t>Hệ thống chặn 50 ký tự, không cho phép nhập thêm dữ liệu. Các ký hiệu ngăn cách nhau bằng dấu ;</t>
  </si>
  <si>
    <t>Kiểm tra tự động viết hoa các ký tự</t>
  </si>
  <si>
    <r>
      <t xml:space="preserve">1. NSD đăng nhập thành công vào hệ thống
2. Chọn menu </t>
    </r>
    <r>
      <rPr>
        <b/>
        <sz val="12"/>
        <rFont val="Times New Roman"/>
        <family val="1"/>
      </rPr>
      <t>Đăng ký sử dụng/ Lập tờ khai</t>
    </r>
    <r>
      <rPr>
        <sz val="12"/>
        <rFont val="Times New Roman"/>
        <family val="1"/>
      </rPr>
      <t xml:space="preserve">
3. Tại bảng "Thông tin đăng ký tích hợp HĐDT với chứng từ điện tử", nhập ký hiệu HĐ tích hợp
4. Nhập đầy đủ các thông tin bắt buộc khác
5. Nhấn Lưu</t>
    </r>
  </si>
  <si>
    <t>Hệ thống tự động viết hoa hết các ký tự khi click chuột sang trường thông tin khác</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</si>
  <si>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Tên tổ chức được/ nhận tíhc hợp</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</si>
  <si>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Tên tổ chức được/ nhận tích hợp
4. Nhập đầy đủ các trường bắt buộc khác
5. Nhấn Lưu</t>
    </r>
  </si>
  <si>
    <t>Hệ thống báo message "Phải nhập số liệu hợp lệ cho các trường bắt buộc" và highlight đỏ vào trường Tên tổ chức được/ nhận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</si>
  <si>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Tên tổ chức được/ nhận tích hợp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</si>
  <si>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Tên tổ chức được/ nhận tích hợp  &gt; 400 ký tự
4. Nhập đầy đủ các trường bắt buộc khác
5. Nhấn Lưu</t>
    </r>
  </si>
  <si>
    <t>Kiểm tra MST tổ chức được/ nhận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</si>
  <si>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MST tổ chức được/ nhận tích hợp</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</si>
  <si>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MST
4. Nhập đầy đủ các trường bắt buộc khác
5. Nhấn Lưu</t>
    </r>
  </si>
  <si>
    <t>Hệ thống báo message "Phải nhập số liệu hợp lệ cho các trường bắt buộc" và highlight đỏ vào trường MST tổ chức được/ nhận tích hợp</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</si>
  <si>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MST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</si>
  <si>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MST  sai cấu trúc MST Việt Nam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</si>
  <si>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MST &gt; 14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</si>
  <si>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Từ ngày (Thời hạn tích hợp từ ngày)</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</si>
  <si>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Từ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</si>
  <si>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chọn dữ liệu trên calendar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</si>
  <si>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Đến ngày (Thời hạn tích hợp đến ngày)</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</si>
  <si>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Đến ngày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</si>
  <si>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kiểm tra hiển thị trường Ghi chú</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</si>
  <si>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bỏ trống trường Ghi chú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</si>
  <si>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trường ghi chú hợp lệ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</si>
  <si>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nhập ghi chú &gt; 255 ký tự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</si>
  <si>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nhấn icon thêm mới line
4. Nhập đầy đủ các trường bắt buộc khác
5. Nhấn Lưu</t>
    </r>
  </si>
  <si>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Tại bảng "Thông tin đăng ký tích hợp HĐDT với chứng từ điện tử", nhấn icon xoá tại item bất kỳ</t>
    </r>
  </si>
  <si>
    <t>Kiểm tra Lập tờ khai</t>
  </si>
  <si>
    <t>Lập tờ khai thành công</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</si>
  <si>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Nhập đầy đủ thông tin bắt buộc
4. Nhấn Lưu</t>
    </r>
  </si>
  <si>
    <t>Hệ thống thông báo "Đã lưu tờ khai" và lưu doc tờ khai vào DB</t>
  </si>
  <si>
    <r>
      <t xml:space="preserve">1. NSD đăng nhập thành công vào hệ thống
2. Chọn menu </t>
    </r>
    <r>
      <rPr>
        <b/>
        <sz val="12"/>
        <color theme="1"/>
        <rFont val="Times New Roman"/>
        <family val="1"/>
      </rPr>
      <t xml:space="preserve">Đăng ký sử dụng/ Lập tờ khai
</t>
    </r>
    <r>
      <rPr>
        <sz val="12"/>
        <color theme="1"/>
        <rFont val="Times New Roman"/>
        <family val="1"/>
      </rPr>
      <t>3. Nhập thiếu thông tin
4. Nhấn Lưu</t>
    </r>
  </si>
  <si>
    <t>Hệ thống báo lỗi "Dữ liệu không hợp lệ" và highlight tại vị trí gặp lỗi</t>
  </si>
  <si>
    <t>LẬP TỜ KHAI</t>
  </si>
  <si>
    <t>1. Sửa tờ khai</t>
  </si>
  <si>
    <t>Kiểm tra màn hình Sửa tờ khai</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</si>
  <si>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màn hình Sửa tờ khai</t>
    </r>
  </si>
  <si>
    <t>Hệ thống hiển thị màn hình Sửa tờ khai với các thông tin đã lập khi lập tờ khai</t>
  </si>
  <si>
    <t>Kiểm tra sửa tờ khai thành công</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</si>
  <si>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Click sửa tờ khai, chỉnh sửa các thông tin hợp lệ
4. Lưu và kiểm tra thông tin</t>
    </r>
  </si>
  <si>
    <t>Hệ thống lưu tờ khai thành công với các thông tin đã được cập nhật</t>
  </si>
  <si>
    <t>Kiểm tra sửa tờ khai không thành công</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</si>
  <si>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Click sửa tờ khai, chỉnh sửa các thông tin không hợp lệ
4. Lưu</t>
    </r>
  </si>
  <si>
    <t>Hệ thống báo message "Phải nhập số liệu hợp lệ cho các trường bắt buộc" và highlight đỏ vào trường không hợp lệ</t>
  </si>
  <si>
    <t>2. Copy tờ khai</t>
  </si>
  <si>
    <t>Kiểm tra màn hình Copy tờ khai</t>
  </si>
  <si>
    <t>Hệ thống hiển thị màn hình tờ khai với các thông tin của tờ khai cũ</t>
  </si>
  <si>
    <t>Kiểm tra copy tờ khai thành công</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</si>
  <si>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Click copy tờ khai, chỉnh sửa các thông tin hợp lệ (nếu cần)
4. Lưu và kiểm tra thông tin</t>
    </r>
  </si>
  <si>
    <t>Hệ thống lưu tờ khai mới thành công</t>
  </si>
  <si>
    <t>Kiểm tra copy tờ khai không thành công</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</si>
  <si>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Click copy tờ khai, chỉnh sửa các thông tin không hợp lệ
4. Lưu</t>
    </r>
  </si>
  <si>
    <t>3. View PDF tờ khai</t>
  </si>
  <si>
    <t>Kiểm tra view PDF 01/ĐK-HDDT</t>
  </si>
  <si>
    <t>Mẫu được update theo ND123, bổ sung các thông tin:
- Cụm thông tin người đại diện theo pháp luật: Tên người đại diện, giới tính, ngày sinh, điện thoại, CCCD/ Số định danh cá nhân, Số hộ chiếu)
- Bổ sung thêm Loại hoá đơn sử dụng: Hoá đơn GTGT tích hợp biên lai thu thuế, phí, lệ phí; Hoá đơn bán hàng tích hợp biên lai thu thuế, phí, lệ phí; HĐ thương mại
- Bổ sung các bảng thông tin
+ Mục 7: Tổ chức cung cấp dịch vụ
+ Mục 8: Thông tin đơn vị truyền nhận
+ Mục 9: Thông tin đơn vị hạch toán phụ thuộc cần cấp quyền tra cứu hoá đơn
+ Đề nghị tạm ngừng sử dụng hoá đơn điện tử
+ Đăng ký tích hợp hoá đơn điện tử với chừng từ điện tử</t>
  </si>
  <si>
    <t>Kiểm tra dữ liệu trên PDF</t>
  </si>
  <si>
    <t>Hiển thị mẫu mới, các dữ liệu hiển thị khớp với thông tin đã nhập.
NSD thay đổi thông tin, hệ thống upload lên PDF</t>
  </si>
  <si>
    <t>4. Duyệt tờ khai - Kiểm tra XML</t>
  </si>
  <si>
    <t>Kiểm tra thẻ phiên bản XML</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</si>
  <si>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Phiên bản XML</t>
    </r>
  </si>
  <si>
    <t>Hiển thị &lt;PBan&gt;2.1.0&lt;/PBan&gt;</t>
  </si>
  <si>
    <t>Kiểm tra thẻ Tên người đại diện pháp luật</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</si>
  <si>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Tên người đại diện pháp luật</t>
    </r>
  </si>
  <si>
    <t>Hiển thị &lt;TNDDPLuat&gt; &lt;\TNDDPLuat&gt;
Lấy dữ liệu từ thẻ legal_name trong doc tờ khai</t>
  </si>
  <si>
    <t>Kiểm tra thẻ Điện thoại người đại diện pháp luật</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</si>
  <si>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Điện thoại người đại diện pháp luật</t>
    </r>
  </si>
  <si>
    <t>Hiển thị &lt;DTDDPLuat&gt; &lt;\DTDDPLuat&gt;
Lấy dữ liệu từ thẻ legal_tel trong doc tờ khai</t>
  </si>
  <si>
    <t>Kiểm tra thẻ CCCD/CC/ Số định danh cá nhân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</si>
  <si>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CCCD/CC/ Số định danh cá nhân</t>
    </r>
  </si>
  <si>
    <t>Hiển thị &lt;CCCDan&gt; &lt;\CCCDan&gt;
Lấy dữ liệu từ thẻ legal_num trong doc tờ khai</t>
  </si>
  <si>
    <t>Kiểm tra thẻ Số hộ chiếu</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</si>
  <si>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Số hộ chiếu</t>
    </r>
  </si>
  <si>
    <t>Hiển thị &lt;SHChieu&gt; &lt;\SHChieu&gt;
Lấy dữ liệu từ thẻ legal_passport trong doc tờ khai</t>
  </si>
  <si>
    <t>Kiểm tra thẻ Ngày tháng năm sinh người đại diện pháp luật</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</si>
  <si>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Ngày tháng năm sinh người đại diện pháp luật</t>
    </r>
  </si>
  <si>
    <t>Hiển thị &lt;NSDDPLuat&gt; &lt;\NSDDPLuat&gt;
Lấy dữ liệu từ thẻ legal_birthdt trong doc tờ khai</t>
  </si>
  <si>
    <t>Kiểm tra thẻ Giới tính</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</si>
  <si>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XML - thẻ Giới tính</t>
    </r>
  </si>
  <si>
    <t>Kiểm tra vị trí thẻ mới</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</si>
  <si>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 xml:space="preserve">3. Kiểm tra XML </t>
    </r>
  </si>
  <si>
    <t>Các thẻ mới về người đại diện pháp luật hiển thị dưới thẻ MCQTQLy - Mã CQT quản lý</t>
  </si>
  <si>
    <t>Kiểm tra bổ sung thêm loại hoá đơn
- Hoá đơn GTGT tích hợp biên lai thu thuế, phí, lệ phí</t>
  </si>
  <si>
    <t>Bổ sung thêm loại hoá đơn Hoá đơn GTGT tích hợp biên lai thu thuế, phí, lệ phí
+ Hiển thị thẻ &lt;HDGTGTTHBLai&gt; &lt;\HDGTGTTHBLai&gt;
+ Lấy dữ liệu thẻ type_gtbl trong doc tờ khai
- Hiển thị thẻ lên XML khi NSD đăng ký sử dụng loại HĐ GTGT tích hợp biên lai thu thuế, phí, lệ phí</t>
  </si>
  <si>
    <t>Kiểm tra bổ sung thêm loại hoá đơn
- Hoá đơn bán hàng tích hợp biên lai thu thuế, phí, lệ phí</t>
  </si>
  <si>
    <t>Bổ sung thêm loại hoá đơn Hoá đơn bán hàng tích hợp biên lai thu thuế, phí, lệ phí
+ Hiển thị thẻ &lt;HDBHTHBLai&gt; &lt;\HDBHTHBLai&gt;
+ Lấy dữ liệu thẻ type_bhbl trong doc tờ khai
- Hiển thị thẻ lên XML khi NSD đăng ký sử dụng loại HĐ bán hàng tích hợp biên lai thu thuế, phí, lệ phí</t>
  </si>
  <si>
    <t>Kiểm tra bổ sung thêm loại hoá đơn
- Hoá đơn thương mại</t>
  </si>
  <si>
    <t>Bổ sung thêm loại hoá đơn Hoá đơn thương mại
+ Hiển thị thẻ &lt;HDTMai&gt; &lt;\HDTMai&gt;
+ Lấy dữ liệu thẻ type_tmdt trong doc tờ khai
- Hiển thị thẻ lên XML khi NSD đăng ký sử dụng loại HĐ thương mại</t>
  </si>
  <si>
    <t>Kiểm tra thẻ STT</t>
  </si>
  <si>
    <t xml:space="preserve">Hiển thị thẻ &lt;STT&gt; &lt;\STT&gt;
</t>
  </si>
  <si>
    <t>Kiểm tra thẻ Tên tổ chức cung cấp giải pháp hoá đơn điện tử</t>
  </si>
  <si>
    <t xml:space="preserve">Hiển thị thẻ &lt;TTCGP&gt; &lt;\TTCGP&gt;
Lấy dữ liệu từ thẻ "" trong doc tờ khai
</t>
  </si>
  <si>
    <t>Kiểm tra thẻ MST tổ chức cung cấp giải pháp hoá đơn điện tử</t>
  </si>
  <si>
    <t xml:space="preserve">Hiển thị thẻ &lt;MSTTCGP&gt; &lt;\MSTTCGP&gt;
Lấy dữ liệu từ thẻ "" trong doc tờ khai
</t>
  </si>
  <si>
    <t>Kiểm tra thẻ Từ ngày (ngày bắt đầu sử dụng dịch vụ)</t>
  </si>
  <si>
    <t>Hiển thị thẻ &lt;TNgay&gt; &lt;\TNgay&gt;
Lấy dữ liệu từ thẻ "" trong doc tờ khai</t>
  </si>
  <si>
    <t>Kiểm tra thẻ Đến ngày (ngày kết thúc sử dụng dịch vụ)</t>
  </si>
  <si>
    <t>Hiển thị thẻ &lt;DNgay&gt; &lt;\DNgay&gt;
Lấy dữ liệu từ thẻ "" trong doc tờ khai
- Trường hợp không có dữ liệu thì không hiển thị thẻ lên XML (thẻ không bắt buộc)</t>
  </si>
  <si>
    <t>Kiểm tra thẻ Ghi chú</t>
  </si>
  <si>
    <t>Hiển thị thẻ &lt;GChu&gt; &lt;\GChu&gt;
Lấy dữ liệu từ thẻ "" trong doc tờ khai
- Trường hợp không có dữ liệu thì không hiển thị thẻ lên XML (thẻ không bắt buộc)</t>
  </si>
  <si>
    <t>Kiểm tra lặp lại</t>
  </si>
  <si>
    <t>Cụm thẻ được lặp lại nhiều lần nếu có nhiều thông tin tổ chúc cung cấp dịch vụ HDĐT</t>
  </si>
  <si>
    <t>Kiểm tra thẻ Tên tổ chức truyền nhận</t>
  </si>
  <si>
    <t xml:space="preserve">Hiển thị thẻ &lt;TTCTN&gt; &lt;\TTCTN&gt;
Lấy dữ liệu từ thẻ "" trong doc tờ khai
</t>
  </si>
  <si>
    <t>Kiểm tra thẻ MST tổ chức truyền nhận</t>
  </si>
  <si>
    <t xml:space="preserve">Hiển thị thẻ &lt;MSTTCTN&gt; &lt;\MSTTCTN&gt;
Lấy dữ liệu từ thẻ "" trong doc tờ khai
</t>
  </si>
  <si>
    <t xml:space="preserve">Kiểm tra vị trí </t>
  </si>
  <si>
    <t>Cụm thẻ được lặp lại nhiều lần nếu có nhiều thông tin tổ chúc ttuyền nhận</t>
  </si>
  <si>
    <t>Kiểm tra thẻ Tên đơn vị hạch toán phụ thuộc cần cấp quyền tra cứu HĐ</t>
  </si>
  <si>
    <t xml:space="preserve">Hiển thị thẻ &lt;TDVHTPT&gt; &lt;\TDVHTPT&gt;
Lấy dữ liệu từ thẻ "" trong doc tờ khai
</t>
  </si>
  <si>
    <t>Kiểm tra thẻ MST đơn vị hạch toán phụ thuộc cần cấp quyền tra cứu HĐ</t>
  </si>
  <si>
    <t xml:space="preserve">Hiển thị thẻ &lt;MSTDVHTPT&gt; &lt;\MSTDVHTPT&gt;
Lấy dữ liệu từ thẻ "" trong doc tờ khai
</t>
  </si>
  <si>
    <t>Cụm thẻ được lặp lại nhiều lần nếu có nhiều thông tin đơn vị hạch toán phụ thuộc cần cấp quyền tra cứu hoá đơn</t>
  </si>
  <si>
    <t>Kiểm tra thẻ Từ ngày (ngày bắt đầu ngừng sử dụng)</t>
  </si>
  <si>
    <t>Kiểm tra thẻ Đến ngày (ngày kết thúc ngừng sử dụng)</t>
  </si>
  <si>
    <t>Hiển thị thẻ &lt;DNgay&gt; &lt;\DNgay&gt;
Lấy dữ liệu từ thẻ "" trong doc tờ khai</t>
  </si>
  <si>
    <t>Kiểm tra thẻ Tên tổ chức cung cấp giải pháp HDDT</t>
  </si>
  <si>
    <t>Kiểm tra thẻ MST tổ chức cung cấp giải pháp HDDT</t>
  </si>
  <si>
    <t>Cụm thẻ được lặp lại nhiều lần tương ứng với số lượng Tổ chức cung cấp dịch vụ, số sê-ri chứng thư tạm ngừng sử dụng</t>
  </si>
  <si>
    <t>Kiểm tra thẻ Tên loại hoá đơn tích hợp</t>
  </si>
  <si>
    <t>Hiển thị thẻ &lt;TLHDon&gt; &lt;\TLHDon&gt;
Lấy dữ liệu từ thẻ "" trong doc tờ khai</t>
  </si>
  <si>
    <t>Kiểm tra thẻ Ký hiệu mẫu hoá đơn tích hợp</t>
  </si>
  <si>
    <t>Hiển thị thẻ &lt;KHMSHDon&gt; &lt;\KHMSHDon&gt;
Lấy dữ liệu từ thẻ "" trong doc tờ khai</t>
  </si>
  <si>
    <t>Kiểm tra thẻ Ký hiệu hoá đơn tích hợp</t>
  </si>
  <si>
    <t>Hiển thị thẻ &lt;KHHDon&gt; &lt;\KHHDon&gt;
Lấy dữ liệu từ thẻ "" trong doc tờ khai</t>
  </si>
  <si>
    <t>Kiểm tra thẻ Tên tổ chức được/ nhận tích hợp</t>
  </si>
  <si>
    <t>Kiểm tra thẻ MST tổ chức được/nhận tích hợp</t>
  </si>
  <si>
    <t>Kiểm tra thẻ Mục đích tích hợp</t>
  </si>
  <si>
    <t>Hiển thị thẻ &lt;MDich&gt; &lt;\MDich&gt;
Lấy dữ liệu từ thẻ "" trong doc tờ khai</t>
  </si>
  <si>
    <t>Kiểm tra thẻ Từ ngày (Thời hạn tích hợp từ ngày)</t>
  </si>
  <si>
    <t>Kiểm tra thẻ Đến ngày (Thời hạn tích hợp đến ngày)</t>
  </si>
  <si>
    <t>Cụm thẻ được lặp lại nhiều lần tương ứng với loại hoá đơn tích hợp</t>
  </si>
  <si>
    <t>5. Kiểm tra view mẫu CQT</t>
  </si>
  <si>
    <t>Kiểm tra view thông báo kết quả từ CQT</t>
  </si>
  <si>
    <t>Kiểm tra view thông báo tiếp nhận/ không tiếp nhận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</si>
  <si>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CQT tiếp nhận/ không tiếp nhận
4. Click view thông báo</t>
    </r>
  </si>
  <si>
    <t>Hiển thị đúng mẫu CQT trả về</t>
  </si>
  <si>
    <t>Kiểm tra view thông báo chấp nhận/ không chấp nhận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</si>
  <si>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CQT chấp nhận/ không chấp nhận
4. Click view thông báo</t>
    </r>
  </si>
  <si>
    <t>Kiểm tra view thông báo chờ bổ sung thông tin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</si>
  <si>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CQT chờ bổ sung thông tin
4. Click view thông báo</t>
    </r>
  </si>
  <si>
    <t>Kiểm tra view thông báo hủy tờ khai</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</si>
  <si>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CQT hủy tờ khai
4. Click view thông báo</t>
    </r>
  </si>
  <si>
    <t>6. Kiểm tra bảng kết quả tra cứu</t>
  </si>
  <si>
    <t>Kiểm tra bảng kết quả tra cứu</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</si>
  <si>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Kiểm tra bảng kết quả tra cứu</t>
    </r>
  </si>
  <si>
    <t>Bổ sung 3 cột mới:
- Mã hồ sơ
- Loại thông tin xác thực
- Thời hạn xác thực</t>
  </si>
  <si>
    <t>Kiểm tra cột Mã hồ sơ</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</si>
  <si>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Tiếp nhận/không tiếp nhận và thông báo Chấp nhận/không chấp nhận
4. Kiểm tra cột Mã hồ sơ</t>
    </r>
  </si>
  <si>
    <t>Lấy dữ liệu trả về từ CQT</t>
  </si>
  <si>
    <t>Kiểm tra cột Loại thông tin xác thực</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</si>
  <si>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Tiếp nhận/không tiếp nhận
4. Kiểm tra cột Loại thông tin xác thực</t>
    </r>
  </si>
  <si>
    <t>Lấy dữ liệu trả về từ CQT
+ Số 1: Hiển thị thông tin “Yêu cầu sinh trắc học”
+ Số 2: Hiển thị thông tin “Yêu cầu xác thực OTP”</t>
  </si>
  <si>
    <t>Kiểm tra cột Thời hạn xác thực</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</si>
  <si>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Tiếp nhận/không tiếp nhận
4. Kiểm tra cột Thời hạn xác thực</t>
    </r>
  </si>
  <si>
    <t>Kiểm tra kết quả gửi thuế</t>
  </si>
  <si>
    <t>Kiểm tra kết quả gửi thuế, trạng thái "Chờ bổ sung thông tin"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</si>
  <si>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"Chờ bổ sung thông tin"
4. Click kết quả gửi thuế</t>
    </r>
  </si>
  <si>
    <t>Kiểm tra kết quả gửi thuế, trạng thái "Hủy tờ khai"</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</si>
  <si>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Tìm kiếm tờ khai trạng thái "Hủy tờ khai"
4. Click kết quả gửi thuế</t>
    </r>
  </si>
  <si>
    <t>TRA CỨU TỜ KHAI</t>
  </si>
  <si>
    <t>1. Thêm mới khách hàng</t>
  </si>
  <si>
    <t>Kiểm tra hiển thị các trường bổ sung</t>
  </si>
  <si>
    <t>1. NSD đăng nhập vào hệ thống
2. Chọn menu Danh mục/ Khách hàng</t>
  </si>
  <si>
    <t>Bổ sung thêm 3 trường mới:
- Mã ĐVQHNS
- Số CCCD
- Số hộ chiếu</t>
  </si>
  <si>
    <t xml:space="preserve">Kiểm tra Mã đơn vị quan hệ ngân sách
</t>
  </si>
  <si>
    <t>1. NSD đăng nhập vào hệ thống
2. Chọn menu Danh mục/ Khách hàng
3. Kiểm tra hiển thị trường Mã quan hệ ngân sách</t>
  </si>
  <si>
    <t xml:space="preserve">Để trống trường </t>
  </si>
  <si>
    <t>1. NSD đăng nhập vào hệ thống
2. Chọn menu Danh mục/ Khách hàng
3. Để trống trường Mã đơn vị quan hệ ngân sách
4. Nhập các trường bắt buộc khác
5. Nhấn Lưu</t>
  </si>
  <si>
    <t>Hệ thống lưu khách hàng thành công</t>
  </si>
  <si>
    <t>1. NSD đăng nhập vào hệ thống
2. Chọn menu Danh mục/ Khách hàng
3. Nhập trường Mã đơn vị quan hệ ngân sách hợp lệ
4. Nhập các trường bắt buộc khác
5. Nhấn Lưu</t>
  </si>
  <si>
    <t>Hệ thống lưu khách hàng thành công, lưu thẻ "budget_relationid" vào DB</t>
  </si>
  <si>
    <t>Nhập &gt; 7 ký tự</t>
  </si>
  <si>
    <t>1. NSD đăng nhập vào hệ thống
2. Chọn menu Danh mục/ Khách hàng
3. Nhập &gt; 7 ký tự
4. Nhập các trường bắt buộc khác
5. Nhấn Lưu</t>
  </si>
  <si>
    <t>Hệ thống chặn 7 ký tự, không cho phép nhập thêm</t>
  </si>
  <si>
    <t>Kiểm tra Căn cước công dân</t>
  </si>
  <si>
    <t>1. NSD đăng nhập vào hệ thống
2. Chọn menu Danh mục/ Khách hàng
3. Kiểm tra hiển thị trường Căn cước công dân</t>
  </si>
  <si>
    <t>1. NSD đăng nhập vào hệ thống
2. Chọn menu Danh mục/ Khách hàng
3. Để trống trường Căn cước công dân
4. Nhập các trường bắt buộc khác
5. Nhấn Lưu</t>
  </si>
  <si>
    <t>1. NSD đăng nhập vào hệ thống
2. Chọn menu Danh mục/ Khách hàng
3. Nhập trường Căn cước công dân hợp lệ
4. Nhập các trường bắt buộc khác
5. Nhấn Lưu</t>
  </si>
  <si>
    <t>Hệ thống lưu khách hàng thành công, lưu thẻ "idnumber" vào DB</t>
  </si>
  <si>
    <t>Nhập &gt; 12 ký tự</t>
  </si>
  <si>
    <t>1. NSD đăng nhập vào hệ thống
2. Chọn menu Danh mục/ Khách hàng
3. Nhập &gt; 12 ký tự
4. Nhập các trường bắt buộc khác
5. Nhấn Lưu</t>
  </si>
  <si>
    <t>Kiểm tra Số hộ chiếu</t>
  </si>
  <si>
    <t>1. NSD đăng nhập vào hệ thống
2. Chọn menu Danh mục/ Khách hàng
3. Kiểm tra hiển thị trường Số hộ chiếu</t>
  </si>
  <si>
    <t>1. NSD đăng nhập vào hệ thống
2. Chọn menu Danh mục/ Khách hàng
3. Để trống trường Số hộ chiếu
4. Nhập các trường bắt buộc khác
5. Nhấn Lưu</t>
  </si>
  <si>
    <t>1. NSD đăng nhập vào hệ thống
2. Chọn menu Danh mục/ Khách hàng
3. Nhập trường Số hộ chiếu
4. Nhập các trường bắt buộc khác
5. Nhấn Lưu</t>
  </si>
  <si>
    <t>Hệ thống lưu khách hàng thành công, lưu thẻ "passport_number" vào DB</t>
  </si>
  <si>
    <t>Nhập &gt; 20 ký tự</t>
  </si>
  <si>
    <t>1. NSD đăng nhập vào hệ thống
2. Chọn menu Danh mục/ Khách hàng
3. Nhập &gt; 20 ký tự
4. Nhập các trường bắt buộc khác
5. Nhấn Lưu</t>
  </si>
  <si>
    <t>Hệ thống chặn 20 ký tự, không cho phép nhập thêm</t>
  </si>
  <si>
    <t>Kiểm tra luồng thêm mới</t>
  </si>
  <si>
    <t>Kiểm tra thêm mới khách hàng thành công</t>
  </si>
  <si>
    <t>1. NSD đăng nhập vào hệ thống
2. Chọn menu Danh mục/ Khách hàng
3. Nhập đầy đủ các trường bắt buộc, nhập thông tin 3 trường mới
4. Nhấn nút Thêm mới</t>
  </si>
  <si>
    <t>Hệ thống thêm mới Khách hàng thành công, lưu 3 trường mới vào db</t>
  </si>
  <si>
    <t>Kiểm tra thêm mới khách hàng không thành công</t>
  </si>
  <si>
    <t>1. NSD đăng nhập vào hệ thống
2. Chọn menu Danh mục/ Khách hàng
3. Không nhập đầy đủ các trường bắt buộc
4. Nhấn nút Thêm mới</t>
  </si>
  <si>
    <t>Hệ thống báo lỗi và bôi đỏ tại trường lỗi</t>
  </si>
  <si>
    <t>Kiểm tra cập nhật khách hàng</t>
  </si>
  <si>
    <t>1. NSD đăng nhập vào hệ thống
2. Chọn menu Danh mục/ Khách hàng
3. Tìm kíếm khách hàng cần chỉnh sửa và chỉnh sửa thông tin khách hàng, chỉnh sửa 3 trường mới
4. Nhấn nút Cập nhật</t>
  </si>
  <si>
    <t>Hệ thống check định dạng các trường thông tin
- Hợp lệ: Hệ thống lưu thông tin khách hàng theo thông tin cập nhật
- Không hợp lệ: Hệ thống báo lỗi</t>
  </si>
  <si>
    <t xml:space="preserve">1. NSD đăng nhập vào hệ thống
2. Chọn menu Quản lý hoá đơn/ Lập hoá đơn
3. Kiểm tra hiển thị </t>
  </si>
  <si>
    <t>Các màn hình áp dụng:
- Lập hoá đơn
- Copy hoá đơn
- Sửa hoá đơn 
- Thay thế/ điều chỉnh hoá đơn
- Điều chỉnh/ thay thế HĐ khác</t>
  </si>
  <si>
    <t>Kiểm tra các loại hoá đơn áp dụng</t>
  </si>
  <si>
    <t>1. NSD đăng nhập vào hệ thống
2. Chọn menu Quản lý hoá đơn/ Lập hoá đơn
3. Kiểm tra các loại hoá đơn áp dụng</t>
  </si>
  <si>
    <t>Thông tin chung (header)</t>
  </si>
  <si>
    <t>1. NSD đăng nhập vào hệ thống
2. Chọn menu Quản lý hoá đơn/ Lập hoá đơn
3. Kiểm tra hiển thị trườmg Mã ĐVQHNS</t>
  </si>
  <si>
    <t>1. NSD đăng nhập vào hệ thống
2. Chọn menu Quản lý hoá đơn/ Lập hoá đơn
3. Kiểm tra để trống trường
4. Nhập các trường thông tin bắt buộc khác
5. Nhấn Lưu</t>
  </si>
  <si>
    <t>Hệ thống lưu hoá đơn thành công</t>
  </si>
  <si>
    <t>1. NSD đăng nhập vào hệ thống
2. Chọn menu Quản lý hoá đơn/ Lập hoá đơn
3. Nhập thông tin hợp lệ
4. Nhập các trường thông tin bắt buộc khác
5. Nhấn Lưu</t>
  </si>
  <si>
    <t>Hệ thống lưu hoá đơn thành công, lưu thẻ "budget_relationid" vào json</t>
  </si>
  <si>
    <t>1. NSD đăng nhập vào hệ thống
2. Chọn menu Quản lý hoá đơn/ Lập hoá đơn
3. Nhập &gt; 7 ký tự
4. Nhập các trường thông tin bắt buộc khác
5. Nhấn Lưu</t>
  </si>
  <si>
    <t>Hệ thống lưu hoá đơn thành công, lưu thẻ "idnumber" vào doc</t>
  </si>
  <si>
    <t>1. NSD đăng nhập vào hệ thống
2. Chọn menu Quản lý hoá đơn/ Lập hoá đơn
3. Nhập &gt; 12 ký tự
4. Nhập các trường thông tin bắt buộc khác
5. Nhấn Lưu</t>
  </si>
  <si>
    <t>Hệ thống lưu hoá đơn thành công, lưu thẻ "passport_number" vào doc</t>
  </si>
  <si>
    <t>1. NSD đăng nhập vào hệ thống
2. Chọn menu Quản lý hoá đơn/ Lập hoá đơn
3. Nhập &gt; 20 ký tự
4. Nhập các trường thông tin bắt buộc khác
5. Nhấn Lưu</t>
  </si>
  <si>
    <t>Kiểm tra HTTT</t>
  </si>
  <si>
    <t>1. NSD đăng nhập vào hệ thống
2. Chọn menu Quản lý hoá đơn/ Lập hoá đơn
3. Kiểm tra hiển thị trườmg HTTT</t>
  </si>
  <si>
    <t>Hệ thống báo lỗi "" và highlight vào trường HTTT</t>
  </si>
  <si>
    <t>Chọn thông tin hợp lệ</t>
  </si>
  <si>
    <t>1. NSD đăng nhập vào hệ thống
2. Chọn menu Quản lý hoá đơn/ Lập hoá đơn
3. Chọn giá trị trong list
4. Nhập các trường thông tin bắt buộc khác
5. Nhấn Lưu</t>
  </si>
  <si>
    <t>Hệ thống lưu hoá đơn thành công, lưu thẻ "paym" với giá trị NSD chọn vào doc</t>
  </si>
  <si>
    <t>Nút Tìm khách hàng</t>
  </si>
  <si>
    <t>Kiểm tra bảng kết quả dữ liệu</t>
  </si>
  <si>
    <t>1. NSD đăng nhập vào hệ thống
2. Chọn menu Quản lý hoá đơn/ Lập hoá đơn
3. Nhấn nút Tìm khách hàng</t>
  </si>
  <si>
    <t>Hệ thống hiển thị thêm 3 cột
- Mã ĐVQHNS
- Số CCCD
- Số hộ chiếu</t>
  </si>
  <si>
    <t>Kiểm tra thêm mới khách hàng</t>
  </si>
  <si>
    <t>1. NSD đăng nhập vào hệ thống
2. Chọn menu Quản lý hoá đơn/ Lập hoá đơn
3. Nhấn nút Tìm khách hàng/ nhấn biểu tượng thêm khách hàng
4. Kiểm tra hiển thị trường Mã quan hệ ngân sách</t>
  </si>
  <si>
    <t>1. NSD đăng nhập vào hệ thống
2. Chọn menu Quản lý hoá đơn/ Lập hoá đơn
3. Nhấn nút Tìm khách hàng/ nhấn biểu tượng thêm khách hàng
4. Để trống trường Mã đơn vị quan hệ ngân sách
5. Nhập các trường bắt buộc khác
6. Nhấn Lưu</t>
  </si>
  <si>
    <t>1. NSD đăng nhập vào hệ thống
2. Chọn menu Quản lý hoá đơn/ Lập hoá đơn
3. Nhấn nút Tìm khách hàng/ nhấn biểu tượng thêm khách hàng
4. Nhập trường Mã đơn vị quan hệ ngân sách hợp lệ
5. Nhập các trường bắt buộc khác
6. Nhấn Lưu</t>
  </si>
  <si>
    <t>1. NSD đăng nhập vào hệ thống
2. Chọn menu Quản lý hoá đơn/ Lập hoá đơn
3. Nhấn nút Tìm khách hàng/ nhấn biểu tượng thêm khách hàng
4. Nhập &gt; 7 ký tự
5. Nhập các trường bắt buộc khác
6. Nhấn Lưu</t>
  </si>
  <si>
    <t>1. NSD đăng nhập vào hệ thống
2. Chọn menu Quản lý hoá đơn/ Lập hoá đơn
3. Nhấn nút Tìm khách hàng/ nhấn biểu tượng thêm khách hàng
4. Kiểm tra hiển thị trường Căn cước công dân</t>
  </si>
  <si>
    <t>1. NSD đăng nhập vào hệ thống
2. Chọn menu Quản lý hoá đơn/ Lập hoá đơn
3. Nhấn nút Tìm khách hàng/ nhấn biểu tượng thêm khách hàng
4. Để trống trường Căn cước công dân
5. Nhập các trường bắt buộc khác
6. Nhấn Lưu</t>
  </si>
  <si>
    <t>1. NSD đăng nhập vào hệ thống
2. Chọn menu Quản lý hoá đơn/ Lập hoá đơn
3. Nhấn nút Tìm khách hàng/ nhấn biểu tượng thêm khách hàng
4. Nhập trường Căn cước công dân hợp lệ
5. Nhập các trường bắt buộc khác
6. Nhấn Lưu</t>
  </si>
  <si>
    <t>1. NSD đăng nhập vào hệ thống
2. Chọn menu Quản lý hoá đơn/ Lập hoá đơn
3. Nhấn nút Tìm khách hàng/ nhấn biểu tượng thêm khách hàng
4. Nhập &gt; 12 ký tự
5. Nhập các trường bắt buộc khác
6. Nhấn Lưu</t>
  </si>
  <si>
    <t>1. NSD đăng nhập vào hệ thống
2. Chọn menu Quản lý hoá đơn/ Lập hoá đơn
3. Nhấn nút Tìm khách hàng/ nhấn biểu tượng thêm khách hàng
4. Kiểm tra hiển thị trường Số hộ chiếu</t>
  </si>
  <si>
    <t>1. NSD đăng nhập vào hệ thống
2. Chọn menu Quản lý hoá đơn/ Lập hoá đơn
3. Nhấn nút Tìm khách hàng/ nhấn biểu tượng thêm khách hàng
4. Để trống trường Số hộ chiếu
5. Nhập các trường bắt buộc khác
6. Nhấn Lưu</t>
  </si>
  <si>
    <t>1. NSD đăng nhập vào hệ thống
2. Chọn menu Quản lý hoá đơn/ Lập hoá đơn
3. Nhấn nút Tìm khách hàng/ nhấn biểu tượng thêm khách hàng
4. Nhập trường Số hộ chiếu
5. Nhập các trường bắt buộc khác
6. Nhấn Lưu</t>
  </si>
  <si>
    <t>1. NSD đăng nhập vào hệ thống
2. Chọn menu Quản lý hoá đơn/ Lập hoá đơn
3. Nhấn nút Tìm khách hàng/ nhấn biểu tượng thêm khách hàng
4. Nhập &gt; 20 ký tự
5. Nhập các trường bắt buộc khác
6. Nhấn Lưu</t>
  </si>
  <si>
    <t>Kiểm tra hiển thị dữ liệu khi tích chọn khách hàng</t>
  </si>
  <si>
    <t>1. NSD đăng nhập vào hệ thống
2. Chọn menu Quản lý hoá đơn/ Lập hoá đơn
3. Nhấn nút Tìm khách hàng, tìm kiếm khách hàng
4. Nhấn tích khách hàng cần tìm kiếm
5. Kiểm tra dữ liệu khách hàng trên màn hình Hoá đơn</t>
  </si>
  <si>
    <t>Các thông tin khách hàng hiển thị đầy đủ trên màn hình hoá đơn (trường nào có thông tin thì phải hiển thị các trường đó trên màn hình Hoá đơn)</t>
  </si>
  <si>
    <t>2. Kiểm tra XML hóa đơn</t>
  </si>
  <si>
    <t>Kiểm tra XML hóa đơn</t>
  </si>
  <si>
    <t>Kiểm tra thẻ Pban</t>
  </si>
  <si>
    <t>1. NSD đăng nhập vào hệ thống
2. Chọn menu Tra cứu hóa đơn/ Tra cứu hóa đơn
3. Tìm kiếm hóa đón, chọn hóa đơn bất kỳ
4. Nhấn view hóa đơn, tải XML
5. Kiểm tra thẻ Pban</t>
  </si>
  <si>
    <t>Thẻ Pban hiển thị 2.1.0</t>
  </si>
  <si>
    <t>Kiểm tra thẻ MĐVQHNSach</t>
  </si>
  <si>
    <t>1. NSD đăng nhập vào hệ thống
2. Chọn menu Tra cứu hóa đơn/ Tra cứu hóa đơn
3. Tìm kiếm hóa đón, chọn hóa đơn bất kỳ
4. Nhấn view hóa đơn, tải XML
5. Kiểm tra thẻ MĐVQHNSach</t>
  </si>
  <si>
    <t>- Trường hợp NSD nhập thông tin Mã ĐVQHNS, hiển thị thẻ MĐVQHNSach cụm NMua
'- Trường hợp NSD không nhập thông tin, không hiển thị thẻ MĐVQHNSach lên XML</t>
  </si>
  <si>
    <t>Kiểm tra thẻ CCCDan</t>
  </si>
  <si>
    <t>1. NSD đăng nhập vào hệ thống
2. Chọn menu Tra cứu hóa đơn/ Tra cứu hóa đơn
3. Tìm kiếm hóa đón, chọn hóa đơn bất kỳ
4. Nhấn view hóa đơn, tải XML
5. Kiểm tra thẻ CCCDan</t>
  </si>
  <si>
    <t>- Trường hợp NSD nhập thông tin CCCD, hiển thị thẻ CCCDan, cụm NMua
'- Trường hợp NSD không nhập thông tin, không hiển thị thẻ CCCDan lên XML</t>
  </si>
  <si>
    <t>Kiểm tra thẻ SHChieu</t>
  </si>
  <si>
    <t>1. NSD đăng nhập vào hệ thống
2. Chọn menu Tra cứu hóa đơn/ Tra cứu hóa đơn
3. Tìm kiếm hóa đón, chọn hóa đơn bất kỳ
4. Nhấn view hóa đơn, tải XML
5. Kiểm tra thẻ SHChieu</t>
  </si>
  <si>
    <t>- Trường hợp NSD nhập thông tin Số hộ chiếu, hiển thị thẻ SHChieu cụm Nmua
'- Trường hợp NSD không nhập thông tin, không hiển thị thẻ SHChieu lên XML</t>
  </si>
  <si>
    <t>3. Lập hóa đơn từ excel</t>
  </si>
  <si>
    <t xml:space="preserve">Kiểm tra template excel
</t>
  </si>
  <si>
    <t>1. NSD đăng nhập vào hệ thống
2. Chọn menu Quản lý hoá đơn/ Lập hoá đơn từ excel
3. Kiểm tra template excel</t>
  </si>
  <si>
    <t>1. NSD đăng nhập vào hệ thống
2. Chọn menu Quản lý hoá đơn/ Lập hoá đơn từ excel
3. Không nhập Mã ĐVQHNS vào file excel
4. Chọn file -&gt; Đọc file -&gt; Lưu file</t>
  </si>
  <si>
    <t>Hệ thống lưu hóa đơn thành công mà không có thông tin trường Mã ĐVQHNS</t>
  </si>
  <si>
    <t>1. NSD đăng nhập vào hệ thống
2. Chọn menu Quản lý hoá đơn/ Lập hoá đơn từ excel
3. Nhập Mã ĐVQHNS vào file excel
4. Chọn file -&gt; Đọc file -&gt; Lưu file</t>
  </si>
  <si>
    <t>Hệ thống lưu hóa đơn thành công, lưu thẻ budget_relationid vào doc</t>
  </si>
  <si>
    <t>1. NSD đăng nhập vào hệ thống
2. Chọn menu Quản lý hoá đơn/ Lập hoá đơn từ excel
3. Không nhập CCCD vào file excel
4. Chọn file -&gt; Đọc file -&gt; Lưu file</t>
  </si>
  <si>
    <t>Hệ thống lưu hóa đơn thành công mà không có thông tin trường CCCD</t>
  </si>
  <si>
    <t>1. NSD đăng nhập vào hệ thống
2. Chọn menu Quản lý hoá đơn/ Lập hoá đơn từ excel
3. Nhập CCCD hợp lệ vào file excel
4. Chọn file -&gt; Đọc file -&gt; Lưu file</t>
  </si>
  <si>
    <t>Hệ thống lưu hóa đơn thành công, lưu thẻ idnumber vào doc</t>
  </si>
  <si>
    <t>1. NSD đăng nhập vào hệ thống
2. Chọn menu Quản lý hoá đơn/ Lập hoá đơn từ excel
3. Không nhập Số hộ chiếu vào file excel
4. Chọn file -&gt; Đọc file -&gt; Lưu file</t>
  </si>
  <si>
    <t>Hệ thống lưu hóa đơn thành công mà không có thông tin trường Số hộ chiếu</t>
  </si>
  <si>
    <t>1. NSD đăng nhập vào hệ thống
2. Chọn menu Quản lý hoá đơn/ Lập hoá đơn từ excel
3. Nhập Số hộ chiếu hợp lệ vào file excel
4. Chọn file -&gt; Đọc file -&gt; Lưu file</t>
  </si>
  <si>
    <t>Hệ thống lưu hóa đơn thành công, lưu thẻ passport_number vào doc</t>
  </si>
  <si>
    <t>1. Đẩy dữ liệu sang einvoice để trống trường 
+ Mã đơn vị ngân sách (Trong json để trống thẻ budget_relationid)</t>
  </si>
  <si>
    <t>1. Đẩy dữ liệu sang einvoice trường
+  Mã đơn vị ngân sách hợp lệ (Trong json: thẻ budget_relationid)</t>
  </si>
  <si>
    <t>Hệ thống lưu hóa đơn thành công, lưu thẻ budget_relationid vào doc trong bảng s_inv</t>
  </si>
  <si>
    <t>1. Đẩy dữ liệu sang einvoice trường 
+ Mã đơn vị ngân sách &gt; 7 ký tự (Trong json: thẻ budget_relationid)</t>
  </si>
  <si>
    <t>Hệ thống báo lỗi ""</t>
  </si>
  <si>
    <t>1. Đẩy dữ liệu sang einvoice để trống trường 
+ Căn cước công dân (Trong json để trống thẻ idnumber)</t>
  </si>
  <si>
    <t>Hệ thống lưu hóa đơn thành công mà không có thông tin trường Căn cước công dân</t>
  </si>
  <si>
    <t>1. Đẩy dữ liệu sang einvoice trường 
+ Căn cước công dân (Trong json: thẻ idnumber)</t>
  </si>
  <si>
    <t>Hệ thống lưu hóa đơn thành công, lưu thẻ thẻ idnumber vào doc trong bảng s_inv</t>
  </si>
  <si>
    <t>1. Đẩy dữ liệu sang einvoice trường 
+ Căn cước công dân &gt; 12 ký tự (Trong json: thẻ idnumber)</t>
  </si>
  <si>
    <t>1. Đẩy dữ liệu sang einvoice để trống trường
+  Số hộ chiếu (Trong json để trống thẻ passport_number)</t>
  </si>
  <si>
    <t>1. Đẩy dữ liệu sang einvoice trường 
+ Số hộ chiếu hợp lệ (Trong json: thẻ passport_number)</t>
  </si>
  <si>
    <t>Hệ thống lưu hóa đơn thành công, lưu thẻ passport_number vào doc trong bảng s_inv</t>
  </si>
  <si>
    <t>1. Đẩy dữ liệu sang einvoice trường 
+ Số hộ chiếu  &gt; 20 ký tự (Trong json: thẻ passport_number)</t>
  </si>
  <si>
    <t>1. Lập hóa đơn/Thay thế/ Điều chỉnh hóa đơn từ tích hợp( Kiểm tra json trong cột  inv_content)</t>
  </si>
  <si>
    <t>SELECT
  JSON_VALUE(doc, '$.budget_relationid') AS budget_relationid,
  JSON_VALUE(doc, '$.idnumber') AS idnumber,
  JSON_VALUE(doc, '$.passport_number') AS passport_number
FROM s_inv where id =[ID hóa đơn thực hiện test];</t>
  </si>
  <si>
    <t>3. API Tra cứu hóa đơn/ API tải hóa đơn</t>
  </si>
  <si>
    <t>Kiểm tra API Tra cứu hóa đơn
Đầu vào giữ nguyên logic</t>
  </si>
  <si>
    <t>Kiểm tra Response Tra cứu thành công</t>
  </si>
  <si>
    <t>'- Truyền tham số API Tra cứu hóa đơn
+ userName/ userPass
+ fromDate/toDate
+ bcode
- Response trả về tra cứu thành công</t>
  </si>
  <si>
    <t>- Hệ thống trả về response bao gồm 3 thông tin trường ( nếu có có dữ liệu)
+ budget_relationid
+ idnumber
+ passport_number
Ví dụ:
{
    "summary": {
        "error": 0,
        "success": 1
    },
    "success": [
        {
            "code": "200",
            "invoices": [
                {
                    "id": 15557,
                    "sec": "oy58k905mq",
                    "stax": "0304244470",
                    "status": 1,
                    "idt": "2025-05-05",
                    "type": "01GTKT",
                    "form": "1",
                    "serial": "K25TLL",
                    "seq": "00000001",
              "totalTransNo": 100,
                    "isDownload": 1,
     "budget_relationid": 4986589 ,
     "idnumber": 1426148998799,
     "passport_number": 7965987564789123658
                },
                {
                    "id": 15561,
                    "sec": "oy58k90e5q",
                    "stax": "0304244470",
                    "status": 1,
                    "idt": "2025-05-06",
                    "type": "01GTKT",
                    "form": "1",
                    "serial": "K25TLL",
                    "seq": "00000008",
              "totalTransNo": 100,
                    "isDownload": 1,
     "budget_relationid": 6686525 ,
     "idnumber": 3126148998723,
     "passport_number": 7665987564789123635
                }}</t>
  </si>
  <si>
    <t>Kiểm tra Response Tra cứu không thành công</t>
  </si>
  <si>
    <t>'- Truyền tham số API Tra cứu hóa đơn
+ userName/ userPass
+ fromDate/toDate
+ bcode
- Response trả về tra cứu không thành công</t>
  </si>
  <si>
    <t xml:space="preserve">- Hệ thống trả về response giữ nguyên như cũ:
Ví dụ: 
-- Không tìm thấy hóa đơn
{
    "summary": {
        "error": 1,
        "success": 0
    },
    "error": [
        {
            "code": "INV_ERR_6",
            "description": "Không tìm thấy hóa đơn"
        }
    ]
}
</t>
  </si>
  <si>
    <t>Kiểm tra API tải hóa đơn</t>
  </si>
  <si>
    <t>Kiểm tra Parameter Tra cứu thành công</t>
  </si>
  <si>
    <t xml:space="preserve">- Hệ thống trả về Parameter giữ nguyên logic cũ.
             </t>
  </si>
  <si>
    <t>Kiểm tra Parameter Tra cứu không thành công</t>
  </si>
  <si>
    <t>'- Truyền tham số API Tải hóa đơn
+ userName/ userPass
+ id
+ Type
- Parameter trả về tải không thành công</t>
  </si>
  <si>
    <t>1. Điều chỉnh/ Giải trình - Đối với trường hợp Gom BTH</t>
  </si>
  <si>
    <t>Màn hình Điều chỉnh thông tin/ giải trình tổng hợp</t>
  </si>
  <si>
    <t>Kiểm tra cột Tính chất thông báo</t>
  </si>
  <si>
    <t>1. NSD đăng nhập vào hệ thống
2. Chọn menu Tra cứu hoá đơn/ Tra cứu hoá đơn
3. Tìm kiếm hoá đơn trạng thái "Đã duyệt",…, chọn hoá đơn và nhấn nút Điều chỉnh TT/GT tổng hợp
4. Kiểm tra cột Tính chất thông báo</t>
  </si>
  <si>
    <t>- Trường hợp chọn loại thông báo "Điều chỉnh thông tin", cột Tính chất thông báo hiển thị mặc định "Thông báo".
'- Trường hợp chọn loại thông báo "Giải trình", cột Tính chất thông báo hiển thị mặc định "Giải trình".</t>
  </si>
  <si>
    <t>Kiểm tra chọn tính chất "Thông báo"</t>
  </si>
  <si>
    <t>1. NSD đăng nhập vào hệ thống
2. Chọn menu Tra cứu hoá đơn/ Tra cứu hoá đơn
3. Tìm kiếm hoá đơn trạng thái "Đã duyệt",…, chọn hoá đơn và nhấn nút Điều chỉnh TT/GT tổng hợp
4. Chọn loại TB "Điều chỉnh thông tin", nhập các thông tin khác -&gt; Lưu</t>
  </si>
  <si>
    <t>Hệ thống tạo Điều chỉnh TT/GT tổng hợp thành công</t>
  </si>
  <si>
    <t xml:space="preserve">Kiểm tra hiển thị cột Điều chỉnh TT/ Giải trình tổng hợp
</t>
  </si>
  <si>
    <t>1. NSD đăng nhập vào hệ thống
2. Chọn menu Tra cứu hoá đơn/ Tra cứu hoá đơn
3. Tìm kiếm hoá đơn trạng thái đã được điều chỉnh thông tin/ giải trình
4. Kiểm tra cột Điều chỉnh TT/ Giải trình tổng hợp</t>
  </si>
  <si>
    <t>- Hiển thị tính chất điều chỉnh thông tin/ giải trình 
- Click icon thì hiển thị màn hình Điều chỉnh thông tin/ Giải trình cho hóa đơn gửi theo bảng tổng hợp, hiển thị đúng thông tin đã nhập trước đó, không cho phép sửa</t>
  </si>
  <si>
    <t xml:space="preserve">Kiểm tra bảng tổng hợp </t>
  </si>
  <si>
    <t>Kiểm tra view bảng tổng hợp</t>
  </si>
  <si>
    <t>Kiểm tra view bảng tổng hợp màn hình Duyệt bảng tổng hợp</t>
  </si>
  <si>
    <t>1. NSD đăng nhập vào hệ thống
2. Thực hiện lập bảng tổng hợp có hóa đơn điều chỉnh thông tin/ giải trình tổng hợp tính chất Thông báo
3. Kiểm tra view bảng tổng hợp tại màn hình Duyệt bảng tổng hợp</t>
  </si>
  <si>
    <t>Hiển thị màn hình view bảng tổng hợp, trường hợp có hóa đơn điều chỉnh thông tin/ giải trình tổng hợp tính chất Thông báo thì cột Trạng thái hiển thị "Thông báo"</t>
  </si>
  <si>
    <t>Kiểm tra view bảng tổng hợp màn hình Tra cứu bảng tổng hợp</t>
  </si>
  <si>
    <t>1. NSD đăng nhập vào hệ thống
2. Thực hiện lập bảng tổng hợp có hóa đơn điều chỉnh thông tin/ giải trình tổng hợp tính chất Thông báo
3. Kiểm tra view bảng tổng hợp màn hình Tra cứu bảng tổng hợp</t>
  </si>
  <si>
    <t>Kiểm tra tải excel bảng tổng hợp</t>
  </si>
  <si>
    <t>1. NSD đăng nhập vào hệ thống
2. Thực hiện lập bảng tổng hợp có hóa đơn điều chỉnh thông tin/ giải trình tổng hợp tính chất Thông báo
3. Duyệt bảng tổng hợp
4. Vào màn hình Tra cứu bảng tổng hợp, click tải excel bảng tổng hợp bất kỳ</t>
  </si>
  <si>
    <t>Hệ thống tải file excel thành công, trường hợp có hóa đơn điều chỉnh thông tin/ giải trình tổng hợp tính chất Thông báo thì cột Trạng thái hiển thị "Thông báo"</t>
  </si>
  <si>
    <t>https://jira.fis.com.vn/browse/FPT_TAXSUITE_DEL-1763</t>
  </si>
  <si>
    <t>Kiểm tra XML bảng tổng hợp (theo ND70)</t>
  </si>
  <si>
    <t>Kiểm tra thẻ PBan</t>
  </si>
  <si>
    <t>1. NSD đăng nhập vào hệ thống
2. Thực hiện lập bảng tổng hợp có hóa đơn điều chỉnh thông tin/ giải trình tổng hợp tính chất Thông báo
3. Duyệt bảng tổng hợp
4. Vào màn hình Tra cứu bảng tổng hợp, click view bảng tổng hợp, click tải XML
5. Kiểm tra thẻ PBan</t>
  </si>
  <si>
    <t>Hiển thị Pban 2.1.0</t>
  </si>
  <si>
    <t>1. NSD đăng nhập vào hệ thống
2. Thực hiện lập bảng tổng hợp có hóa đơn điều chỉnh thông tin/ giải trình tổng hợp tính chất Thông báo
3. Duyệt bảng tổng hợp
4. Vào màn hình Tra cứu bảng tổng hợp, click view bảng tổng hợp, click tải XML
5. Kiểm tra thẻ MĐVQHNSach</t>
  </si>
  <si>
    <t xml:space="preserve">- Trường hợp có nhập Mã ĐVQHNS khi lập hóa đơn, XML bảng tổng hợp hiển thị thẻ MĐVQHNSach, dữ liệu lấy từ hóa đơn
- Trường hợp không nhập Mã ĐVQHNS khi lập hóa đơn, XML bảng tổng hợp không có thẻ MĐVQHNSach </t>
  </si>
  <si>
    <t>https://jira.fis.com.vn/browse/FPT_TAXSUITE_DEL-1696</t>
  </si>
  <si>
    <t>Kiểm tra thẻ TThai</t>
  </si>
  <si>
    <t>1. NSD đăng nhập vào hệ thống
2. Thực hiện lập bảng tổng hợp có hóa đơn điều chỉnh thông tin/ giải trình tổng hợp tính chất Thông báo
3. Duyệt bảng tổng hợp
4. Vào màn hình Tra cứu bảng tổng hợp, click view bảng tổng hợp, click tải XML
5. Kiểm tra thẻ TThai</t>
  </si>
  <si>
    <t>Trường hợp chọn tính chất "Thông báo" khi điều chỉnh TT/GT tổng hợp chọn loại "Thông báo", XML hiển thị TThai = 6</t>
  </si>
  <si>
    <t>1. Bỏ chức năng Huỷ hoá đơn</t>
  </si>
  <si>
    <t>Bỏ chức năng Chờ huỷ hoá đơn</t>
  </si>
  <si>
    <t>Bỏ chức năng Huỷ hoá đơn</t>
  </si>
  <si>
    <r>
      <t xml:space="preserve">1.NSD đăng nhập vào hệ thống
2. Chọn menu </t>
    </r>
    <r>
      <rPr>
        <b/>
        <sz val="12"/>
        <color theme="1"/>
        <rFont val="Times New Roman"/>
        <family val="1"/>
      </rPr>
      <t>Tra cứu dữ liệu/ Hoá đơn</t>
    </r>
    <r>
      <rPr>
        <sz val="12"/>
        <color theme="1"/>
        <rFont val="Times New Roman"/>
        <family val="1"/>
      </rPr>
      <t xml:space="preserve">
3. Chức năng Chờ huỷ hoá đơn</t>
    </r>
  </si>
  <si>
    <t>- Hệ thống phân quyền bỏ chức năng Chờ hủy hóa đơn</t>
  </si>
  <si>
    <t>1. NSD đăng nhập vào hệ thống
2. Chọn menu Quản lý hóa đơn
3. Chức năng Huỷ hoá đơn</t>
  </si>
  <si>
    <t>-Hệ thống phân quyền bỏ chức năng Hủy hóa đơn</t>
  </si>
  <si>
    <t>1. Bổ sung tham số tra cứu: Mã đơn vị quan hệ ngân sách, Căn cước công dân, Biển kiểm soát =&gt; Phase 2</t>
  </si>
  <si>
    <t>Phase 2</t>
  </si>
  <si>
    <t>Kiểm tra bổ sung thêm 3 tham số tra cứu</t>
  </si>
  <si>
    <r>
      <t xml:space="preserve">1. NSD đăng nhập vào hệ thống
2. Chọn menu </t>
    </r>
    <r>
      <rPr>
        <b/>
        <sz val="12"/>
        <color theme="1"/>
        <rFont val="Times New Roman"/>
        <family val="1"/>
      </rPr>
      <t>Tra cứu dữ liệu/ Hoá đơn</t>
    </r>
    <r>
      <rPr>
        <sz val="12"/>
        <color theme="1"/>
        <rFont val="Times New Roman"/>
        <family val="1"/>
      </rPr>
      <t xml:space="preserve">
3. Chọn chức năng Tìm kiếm nâng cao
4. Kiểm tra 3 trường bổ sung</t>
    </r>
  </si>
  <si>
    <t>Bổ sung 3 tham số tra cứu:
- Mã đơn vị quan hệ ngân sách
- Căn cước công dân
- Biển kiểm soát</t>
  </si>
  <si>
    <t>Kiểm tra tìm kiếm theo Mã đơn vị quan hệ ngân sách</t>
  </si>
  <si>
    <t>Tìm kiếm giá trị mặc định</t>
  </si>
  <si>
    <r>
      <t xml:space="preserve">1. NSD đăng nhập vào hệ thống
2. Chọn menu </t>
    </r>
    <r>
      <rPr>
        <b/>
        <sz val="12"/>
        <color theme="1"/>
        <rFont val="Times New Roman"/>
        <family val="1"/>
      </rPr>
      <t>Tra cứu dữ liệu/ Hoá đơn</t>
    </r>
    <r>
      <rPr>
        <sz val="12"/>
        <color theme="1"/>
        <rFont val="Times New Roman"/>
        <family val="1"/>
      </rPr>
      <t xml:space="preserve">
3. Chọn chức năng Tìm kiếm nâng cao
4. Trường Mã đơn vị quan hệ ngân sách không nhập giá trị
5. Tìm kiếm</t>
    </r>
  </si>
  <si>
    <t>Hiển thị tất cả bản ghi, không tìm kiếm theo giá trị Mã đơn vị quan hệ ngân sách cụ thể nào</t>
  </si>
  <si>
    <t>Tìm kiếm giá trị đúng</t>
  </si>
  <si>
    <r>
      <t xml:space="preserve">1. NSD đăng nhập vào hệ thống
2. Chọn menu </t>
    </r>
    <r>
      <rPr>
        <b/>
        <sz val="12"/>
        <color theme="1"/>
        <rFont val="Times New Roman"/>
        <family val="1"/>
      </rPr>
      <t>Tra cứu dữ liệu/ Hoá đơn</t>
    </r>
    <r>
      <rPr>
        <sz val="12"/>
        <color theme="1"/>
        <rFont val="Times New Roman"/>
        <family val="1"/>
      </rPr>
      <t xml:space="preserve">
3. Chọn chức năng Tìm kiếm nâng cao
4. Nhập tìm kiếm theo Mã đơn vị quan hệ ngân sách
5. Tìm kiếm</t>
    </r>
  </si>
  <si>
    <t>Hệ thống hiển thị các bản ghi có mã đơn vị quan hệ ngân sách NSD tìm kiếm</t>
  </si>
  <si>
    <t>Tìm kiếm giá trị gần đúng</t>
  </si>
  <si>
    <t>Hệ thống check và hiển thị các bản ghi có mã đơn vị quan hệ ngân sách gần đúng với giá trị NSD tìm kiếm</t>
  </si>
  <si>
    <t>Kiểm tra tìm kiếm theo Căn cước công dân</t>
  </si>
  <si>
    <r>
      <t xml:space="preserve">1. NSD đăng nhập vào hệ thống
2. Chọn menu </t>
    </r>
    <r>
      <rPr>
        <b/>
        <sz val="12"/>
        <color theme="1"/>
        <rFont val="Times New Roman"/>
        <family val="1"/>
      </rPr>
      <t>Tra cứu dữ liệu/ Hoá đơn</t>
    </r>
    <r>
      <rPr>
        <sz val="12"/>
        <color theme="1"/>
        <rFont val="Times New Roman"/>
        <family val="1"/>
      </rPr>
      <t xml:space="preserve">
3. Chọn chức năng Tìm kiếm nâng cao
4. Trường Căn cước công dân không nhập giá trị
5. Tìm kiếm</t>
    </r>
  </si>
  <si>
    <t>Hiển thị tất cả bản ghi, không tìm kiếm theo giá trị Căn cước công dân cụ thể nào</t>
  </si>
  <si>
    <r>
      <t xml:space="preserve">1. NSD đăng nhập vào hệ thống
2. Chọn menu </t>
    </r>
    <r>
      <rPr>
        <b/>
        <sz val="12"/>
        <color theme="1"/>
        <rFont val="Times New Roman"/>
        <family val="1"/>
      </rPr>
      <t>Tra cứu dữ liệu/ Hoá đơn</t>
    </r>
    <r>
      <rPr>
        <sz val="12"/>
        <color theme="1"/>
        <rFont val="Times New Roman"/>
        <family val="1"/>
      </rPr>
      <t xml:space="preserve">
3. Chọn chức năng Tìm kiếm nâng cao
4. Nhập tìm kiếm theo Căn cước công dân
5. Tìm kiếm</t>
    </r>
  </si>
  <si>
    <t>Hệ thống hiển thị các bản ghi có Căn cước công dân NSD tìm kiếm</t>
  </si>
  <si>
    <t>Hệ thống check và hiển thị các bản ghi có Căn cước công dân gần đúng với giá trị NSD tìm kiếm</t>
  </si>
  <si>
    <t>OK</t>
  </si>
  <si>
    <t>TêN/Phiên bản tài liệu</t>
  </si>
  <si>
    <t>Thời gian thực hiện (hour): 12</t>
  </si>
  <si>
    <t>Ngày kiểm tra: 17/06/2025</t>
  </si>
  <si>
    <t>Ngày kiểm tra: 18/6/2025</t>
  </si>
  <si>
    <t>Yêu cầu: Nâng cấp hóa đơn điện tử Einvoice</t>
  </si>
  <si>
    <t>(Ngày:     18 /  06 /2025)</t>
  </si>
  <si>
    <t>Cấu hình hệ thống</t>
  </si>
  <si>
    <t>Lập tờ khai</t>
  </si>
  <si>
    <t>Tra cứu tờ khai</t>
  </si>
  <si>
    <t>Danh mục khách hàng</t>
  </si>
  <si>
    <t>Lập hóa đơn</t>
  </si>
  <si>
    <t>Điều chỉnh thông tin/giải trình</t>
  </si>
  <si>
    <t>Tra cứu hóa đơn</t>
  </si>
  <si>
    <t>- Ông/Bà: Phạm Thị Nền – Chức vụ: Phân tích nghiệp vụ &amp; Triển khai - Đơn vị: MBF Eco</t>
  </si>
  <si>
    <r>
      <t xml:space="preserve">2. Đối với các giao dịch tài chính chỉ thực hiện rollback hoặc revert giao dịch khi nhận được </t>
    </r>
    <r>
      <rPr>
        <b/>
        <sz val="12"/>
        <color theme="1"/>
        <rFont val="Times New Roman"/>
        <family val="1"/>
      </rPr>
      <t>mã lỗi tường minh đã được định nghĩa là giao dịch thất bại</t>
    </r>
    <r>
      <rPr>
        <sz val="12"/>
        <color theme="1"/>
        <rFont val="Times New Roman"/>
        <family val="1"/>
      </rPr>
      <t xml:space="preserve"> từ các hệ thống nguồn/hệ thống của đối tác.</t>
    </r>
  </si>
  <si>
    <r>
      <t xml:space="preserve">3. Các giao dịch tài chính bắt buộc phải có cơ chế </t>
    </r>
    <r>
      <rPr>
        <b/>
        <sz val="12"/>
        <color theme="1"/>
        <rFont val="Times New Roman"/>
        <family val="1"/>
      </rPr>
      <t>check trùng mã giao dịch</t>
    </r>
    <r>
      <rPr>
        <sz val="12"/>
        <color theme="1"/>
        <rFont val="Times New Roman"/>
        <family val="1"/>
      </rPr>
      <t>, việc check trùng phải được thực hiện ít nhất ở hệ thống lõi (T24, Way4, ...).</t>
    </r>
  </si>
  <si>
    <t>- Upload mã nguồn mẫu hóa đơn mới</t>
  </si>
  <si>
    <t>- Hệ thống lưu thành công mẫu hóa đơn mới</t>
  </si>
  <si>
    <t>1. NSD đăng nhập vào hệ thống
2. Chọn menu Hệ thống/ Tạo mẫu hóa đơn
3. Chọn Loại HĐ/ Mẫu số/ Ký hiệu.
4. Chọn Xem/ Mã nguồn.
5. Upload mã nguồn mẫu hóa đơn mới</t>
  </si>
  <si>
    <t>1. Tạo mới mẫu hóa đơn</t>
  </si>
  <si>
    <t>2. Kiểm tra mẫu hóa đơn</t>
  </si>
  <si>
    <t xml:space="preserve">Kiểm tra mẫu hóa đơn khi có đầy đủ thông tin
</t>
  </si>
  <si>
    <t>Kiểm tra mẫu hóa đơn khi có đầy đủ thông tin
+ Mã số đơn vị có quan hệ với ngân sách
+ Số hộ chiếu
+ Số định danh cá nhân</t>
  </si>
  <si>
    <t xml:space="preserve">‘- Mẫu hóa đơn hiển thị đúng và đủ thông tin.
</t>
  </si>
  <si>
    <t xml:space="preserve">‘- Mẫu hóa đơn hiển thị đúng và đủ thông tin (Mã ĐVNS, Số ĐDCN)
Nếu trường hợp không có thông tin sẽ không hiển thị trên PDF hoá đơn
</t>
  </si>
  <si>
    <t xml:space="preserve">‘- Mẫu hóa đơn hiển thị đúng và đủ thông tin  (Mã ĐVNS, Số hộ chiếu)
Nếu trường hợp không có thông tin sẽ không hiển thị trên PDF hoá đơn
</t>
  </si>
  <si>
    <t xml:space="preserve">Kiểm tra mẫu hóa đơn khi không có đủ thông tin 
</t>
  </si>
  <si>
    <t>- Kiểm tra mẫu hóa đơn khi không có đủ thông tin.
Ví dụ:
+ Mã số đơn vị có quan hệ với ngân sách
+ Số hộ chiếu</t>
  </si>
  <si>
    <t>- Kiểm tra mẫu hóa đơn khi không có đủ thông tin.
Ví dụ:
+ Mã số đơn vị có quan hệ với ngân sách
+ Số định danh cá nhân</t>
  </si>
  <si>
    <t>- Kiểm tra mẫu hóa đơn khi không có đủ thông tin.
Ví dụ: Chỉ có thông tin của 1 trường.
+ Số định danh cá nhân</t>
  </si>
  <si>
    <t>1. NSD đăng nhập vào hệ thống
2. Chọn Menu Tra cứu hóa đơn/ Chọn bất kỳ hóa đơn/ nhấn nút view hóa đơn.
3. Kiểm tra mẫu hóa đơn.</t>
  </si>
  <si>
    <t>1. NSD đăng nhập vào hệ thống
2. Chọn Menu Tra cứu hóa đơn/ Chọn bất kỳ hóa đơn/ nhấn nút view hóa đơn.
3. Kiểm tra mẫu hóa đơn.
+ Mã số đơn vị có quan hệ với ngân sách
+ Số hộ chiếu</t>
  </si>
  <si>
    <t>1. NSD đăng nhập vào hệ thống
2. Chọn Menu Tra cứu hóa đơn/ Chọn bất kỳ hóa đơn/ nhấn nút view hóa đơn.
3. Kiểm tra mẫu hóa đơn.
+ Mã số đơn vị có quan hệ với ngân sách
+ Số định danh cá nhân</t>
  </si>
  <si>
    <t>1. NSD đăng nhập vào hệ thống
2. Chọn Menu Tra cứu hóa đơn/ Chọn bất kỳ hóa đơn/ nhấn nút view hóa đơn.
3. Kiểm tra mẫu hóa đơn.
+ Số định danh cá nhân</t>
  </si>
  <si>
    <t>‘- Mẫu hóa đơn hiển thị đúng và đủ thông tin.
Nếu trường hợp không có thông tin sẽ không hiển thị trên PDF hoá đơn</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</si>
  <si>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 xml:space="preserve">3. Nhấn view tờ khai </t>
    </r>
  </si>
  <si>
    <t>Các loại HĐ áp dụng bổ sung thêm 3 trường mới:
- Hoá đơn GTGT
- Hoá đơn bán hàng
- Hoá đơn bán hàng khu phi thuế quan</t>
  </si>
  <si>
    <t>Mặc định hiển thị 1 giá trị</t>
  </si>
  <si>
    <t>1. Lập mới hoá đơn/Thay thế/Điều chỉnh - Bổ sung các trường thông tin: Mã đơn vị quan hệ ngân sách, Căn cước công dân, Số hộ chiếu</t>
  </si>
  <si>
    <t>Đã gán mẫu excel mới: Bổ sung thêm 3 cột: Mã số đơn vị có quan hệ với ngân sách, CCCD, Số hộ chiếu</t>
  </si>
  <si>
    <t xml:space="preserve">Kiểm tra Mã số đơn vị có quan hệ với ngân sách
</t>
  </si>
  <si>
    <t>Kiểm tra Số định danh cá nhân</t>
  </si>
  <si>
    <t xml:space="preserve">Khi nhấn nút Đọc file hệ thống sẽ cho phép download file erro và sẽ báo lỗi trong file đó ( theo logic cũ) </t>
  </si>
  <si>
    <t xml:space="preserve">1. NSD đăng nhập vào hệ thống
2. Chọn menu Quản lý hoá đơn/ Lập hoá đơn từ excel
3. Nhập Số hộ chiếu &gt; 20 ký tự vào file excel
4. Chọn file -&gt; Đọc file </t>
  </si>
  <si>
    <t xml:space="preserve">1. NSD đăng nhập vào hệ thống
2. Chọn menu Quản lý hoá đơn/ Lập hoá đơn từ excel
3. Nhập CCCD &gt; 12 ký tự vào file excel
4. Chọn file -&gt; Đọc file </t>
  </si>
  <si>
    <t xml:space="preserve">1. NSD đăng nhập vào hệ thống
2. Chọn menu Quản lý hoá đơn/ Lập hoá đơn từ excel
3. Nhập Mã ĐVQHNS &gt; 7 ký tự vào file excel
4. Chọn file -&gt; Đọc file </t>
  </si>
  <si>
    <t>Download XML tờ khai</t>
  </si>
  <si>
    <r>
      <t xml:space="preserve">1. NSD đăng nhập thành công vào hệ thống
2. Chọn menu </t>
    </r>
    <r>
      <rPr>
        <b/>
        <sz val="12"/>
        <color theme="1"/>
        <rFont val="Times New Roman"/>
        <family val="1"/>
      </rPr>
      <t xml:space="preserve">Đăng ký sử dụng/ Tra cứu tờ khai
</t>
    </r>
    <r>
      <rPr>
        <sz val="12"/>
        <color theme="1"/>
        <rFont val="Times New Roman"/>
        <family val="1"/>
      </rPr>
      <t>3. Chọn tờ khai có trạng thái Đã duyệt, trạng thái CQT " CQT chấp nhận"
4. Nhấn nút view tờ khai/ Chọn nút download XML</t>
    </r>
  </si>
  <si>
    <r>
      <rPr>
        <sz val="12"/>
        <rFont val="Times New Roman"/>
        <family val="1"/>
      </rPr>
      <t>Hệ thống cho phép file XML tờ khai.</t>
    </r>
    <r>
      <rPr>
        <sz val="12"/>
        <color rgb="FFFF0000"/>
        <rFont val="Times New Roman"/>
        <family val="1"/>
      </rPr>
      <t xml:space="preserve">
Note: Trên MT Test. Các tờ khai test đều không có trạng thái CQT chấp nhận nên chỉ cần lấy tờ khai có trạng thái Đã duyệt để lấy XML. Vào Database lấy XML của tờ khai</t>
    </r>
  </si>
  <si>
    <t>Hiển thị &lt;GTinh&gt;&lt;/GTinh&gt;
Lấy dữ liệu từ thẻ legal_gender trong doc tờ khai</t>
  </si>
  <si>
    <t>Hiển thị thẻ &lt;STT&gt; &lt;\STT&gt;
MB không sử dụng mục 8,9,10 bỏ qua các case này vì không nhập thì sẽ k có XML của các phần này</t>
  </si>
  <si>
    <t>7. Kiểm tra kết quả gửi thuế ( Bổ sung thêm các trạng thái CQT)</t>
  </si>
  <si>
    <t xml:space="preserve">Hiển thị thẻ &lt;Ten&gt; &lt;Ten&gt;
Lấy dữ liệu từ thẻ "" trong doc tờ khai
</t>
  </si>
  <si>
    <t>Hiển thị thẻ &lt;MST&gt; &lt;\MST&gt;
Lấy dữ liệu từ thẻ "" trong doc tờ khai</t>
  </si>
  <si>
    <t>Tạo/View mẫu hóa đơn</t>
  </si>
  <si>
    <t xml:space="preserve">Nâng cấp hệ thống hóa đơn điện tử </t>
  </si>
  <si>
    <t>15/05/2025</t>
  </si>
  <si>
    <t>Đơn vị thực hiện</t>
  </si>
  <si>
    <t>Kịch bản trọng yếu (Yes)</t>
  </si>
  <si>
    <t>Loại testcase</t>
  </si>
  <si>
    <t>Phân loại testcase</t>
  </si>
  <si>
    <t>Mức độ ưu tiên</t>
  </si>
  <si>
    <t>Smoke Test (Yes)</t>
  </si>
  <si>
    <t>Regression test (Yes)</t>
  </si>
  <si>
    <t>Test trên live (Yes)</t>
  </si>
  <si>
    <t>Người thực hiện test trên LIVE</t>
  </si>
  <si>
    <t>Điều kiện cần trên live</t>
  </si>
  <si>
    <t>Dọn dẹp dữ liệu test LIVE?</t>
  </si>
  <si>
    <t>Người thực hiện dọn dẹp DL LIVE</t>
  </si>
  <si>
    <t>Có thể auto test</t>
  </si>
  <si>
    <t>Kết quả auto test</t>
  </si>
  <si>
    <t>Người thực hiện automation</t>
  </si>
  <si>
    <t>Lần 1</t>
  </si>
  <si>
    <t>Ngày  thực hiện lần 1</t>
  </si>
  <si>
    <t>Ngày  thực hiện lần 2</t>
  </si>
  <si>
    <t>Hệ thống chặn 12 ký tự, không cho phép nhập thêm</t>
  </si>
  <si>
    <r>
      <t xml:space="preserve">Thủy: Sửa lại kết quả mong đợi của case này
</t>
    </r>
    <r>
      <rPr>
        <sz val="12"/>
        <color rgb="FF0070C0"/>
        <rFont val="Times New Roman"/>
        <family val="1"/>
      </rPr>
      <t>FPT: Đã sửa</t>
    </r>
  </si>
  <si>
    <r>
      <t xml:space="preserve">Thủy: đảm bảo nhập &lt;=12 ký tự vẫn thành công
</t>
    </r>
    <r>
      <rPr>
        <sz val="12"/>
        <color rgb="FF0070C0"/>
        <rFont val="Times New Roman"/>
        <family val="1"/>
      </rPr>
      <t>FPT: Đúng rồi</t>
    </r>
  </si>
  <si>
    <r>
      <t xml:space="preserve">Thủy: đảm bảo nhập &lt;=20 ký tự vẫn thành công
</t>
    </r>
    <r>
      <rPr>
        <sz val="12"/>
        <color rgb="FF0070C0"/>
        <rFont val="Times New Roman"/>
        <family val="1"/>
      </rPr>
      <t>FPT: Đúng rồi</t>
    </r>
  </si>
  <si>
    <r>
      <t xml:space="preserve">Thủy: nhập &lt;= 7 ký tự thì hệ thống có lưu thành công không? Test gộp ở case này đúng không?
</t>
    </r>
    <r>
      <rPr>
        <sz val="12"/>
        <color rgb="FF0070C0"/>
        <rFont val="Times New Roman"/>
        <family val="1"/>
      </rPr>
      <t>FPT: Đúng rồi</t>
    </r>
  </si>
  <si>
    <r>
      <t>'- Truyền tham số API tải hóa đơn
+ userName/ userPass
+ id
+ Type: " zip_file</t>
    </r>
    <r>
      <rPr>
        <b/>
        <sz val="12"/>
        <color theme="1"/>
        <rFont val="Times New Roman"/>
        <family val="1"/>
      </rPr>
      <t>"</t>
    </r>
    <r>
      <rPr>
        <sz val="12"/>
        <color theme="1"/>
        <rFont val="Times New Roman"/>
        <family val="1"/>
      </rPr>
      <t xml:space="preserve">
- Parameter trả về tải thành công</t>
    </r>
  </si>
  <si>
    <t xml:space="preserve">- Hệ thống trả về Parameter giữ nguyên logic cũ.
Trả về zipEntry là loại zipEntry
             </t>
  </si>
  <si>
    <r>
      <t>'- Truyền tham số API tải hóa đơn
+ userName/ userPass
+ id
+ Type: " zip_file_base64</t>
    </r>
    <r>
      <rPr>
        <b/>
        <sz val="12"/>
        <color theme="1"/>
        <rFont val="Times New Roman"/>
        <family val="1"/>
      </rPr>
      <t>"</t>
    </r>
    <r>
      <rPr>
        <sz val="12"/>
        <color theme="1"/>
        <rFont val="Times New Roman"/>
        <family val="1"/>
      </rPr>
      <t xml:space="preserve">
- Parameter trả về tải thành công</t>
    </r>
  </si>
  <si>
    <t>- Hệ thống trả về Parameter giữ nguyên logic cũ.
Trả về zipEntry là loại zipEntryBase64</t>
  </si>
  <si>
    <t>Kiểm tra cụm thẻ Tkhai\DLTKhaii|TTChung - Các thẻ bổ sung theo ND70</t>
  </si>
  <si>
    <t xml:space="preserve">Kiểm tra cụm thẻ Tkhai\DLTKhai\NDTKhai\LHDSDung </t>
  </si>
  <si>
    <t xml:space="preserve">1. NSD đăng nhập thành công vào hệ thống
2. Chọn menu Đăng ký sử dụng/ Tra cứu tờ khai
3. Kiểm tra XML - cụm thẻ Tkhai\DLTKhai\NDTKhai\LHDSDung </t>
  </si>
  <si>
    <t>Kiểm tra cụm thẻ TKhai\DLTKhaii\NDTKhai\TTTCGP\TCGPP (Thông tin tổ chức cung cấp dịch vụ hoá đơn điện tử)</t>
  </si>
  <si>
    <t>1. NSD đăng nhập thành công vào hệ thống
2. Chọn menu Đăng ký sử dụng/ Tra cứu tờ khai
3. Kiểm tra XML - cụm thẻ TKhai\DLTKhaii\NDTKhai\TTTCGP\TCGP - thẻ STT</t>
  </si>
  <si>
    <t>1. NSD đăng nhập thành công vào hệ thống
2. Chọn menu Đăng ký sử dụng/ Tra cứu tờ khai
3. Kiểm tra XML - cụm thẻ TKhai\DLTKhaii\NDTKhai\TTTCGP\TCGPP - thẻ Tên tổ chức cung cấp giải pháp hoá đơn điện tử</t>
  </si>
  <si>
    <t>1. NSD đăng nhập thành công vào hệ thống
2. Chọn menu Đăng ký sử dụng/ Tra cứu tờ khai
3. Kiểm tra XML - cụm thẻ TKhai\DLTKhaii\NDTKhai\TTTCGP\TCGP - thẻ MST tổ chức cung cấp giải pháp hoá đơn điện tử</t>
  </si>
  <si>
    <t>1. NSD đăng nhập thành công vào hệ thống
2. Chọn menu Đăng ký sử dụng/ Tra cứu tờ khai
3. Kiểm tra XML - cụm thẻ TKhai\DLTKhaii\NDTKhai\TTTCGP\TCGP - thẻ Từ ngày (ngày bắt đầu sử dụng dịch vụ)</t>
  </si>
  <si>
    <t>1. NSD đăng nhập thành công vào hệ thống
2. Chọn menu Đăng ký sử dụng/ Tra cứu tờ khai
3. Kiểm tra XML - cụm thẻ TKhai\DLTKhaii\NDTKhai\TTTCGP\TCGP - thẻ Đến ngày (ngày kết thúc sử dụng dịch vụ)</t>
  </si>
  <si>
    <t>1. NSD đăng nhập thành công vào hệ thống
2. Chọn menu Đăng ký sử dụng/ Tra cứu tờ khai
3. Kiểm tra XML - cụm thẻ TKhai\DLTKhaii\NDTKhai\TTTCGP\TCGP - thẻ ghi chú</t>
  </si>
  <si>
    <t>Kiểm tra vị trí cụm thẻ Tkhai\DLTKhai\NDTKhai\LTTTCGO\TCGP (Thông tin tổ chức cung cấp dịch vụ hoá đơn điện tử)</t>
  </si>
  <si>
    <t>1. NSD đăng nhập thành công vào hệ thống
2. Chọn menu Đăng ký sử dụng/ Tra cứu tờ khai
3. Kiểm tra XML - cụm thẻ TKhai\DLTKhaii\NDTKhai\TTTCGP\TCGP</t>
  </si>
  <si>
    <t>Hiển thị dưới cụm thẻ Tkhai\DLTKhai\NDTKhai\DSCTSSDung\CTS</t>
  </si>
  <si>
    <t>Kiểm tra cụm thẻ Tkhai\DLTKhai\NDTKhai\TTTCTN\TCTN (Thông tin tổ chức truyền nhận)</t>
  </si>
  <si>
    <t>1. NSD đăng nhập thành công vào hệ thống
2. Chọn menu Đăng ký sử dụng/ Tra cứu tờ khai
3. Kiểm tra XML - cụm thẻ Tkhai\DLTKhai\NDTKhai\TTTCTN\TCTN  - thẻ STT</t>
  </si>
  <si>
    <t>1. NSD đăng nhập thành công vào hệ thống
2. Chọn menu Đăng ký sử dụng/ Tra cứu tờ khai
3. Kiểm tra XML - cụm thẻ Tkhai\DLTKhai\NDTKhai\TTTCTN\TCTN  - thẻ Tên tổ chức truyền nhận</t>
  </si>
  <si>
    <t>1. NSD đăng nhập thành công vào hệ thống
2. Chọn menu Đăng ký sử dụng/ Tra cứu tờ khai
3. Kiểm tra XML - cụm thẻ Tkhai\DLTKhai\NDTKhai\TTTCTN\TCTN  - thẻ MST tổ chức truyền nhận</t>
  </si>
  <si>
    <t>1. NSD đăng nhập thành công vào hệ thống
2. Chọn menu Đăng ký sử dụng/ Tra cứu tờ khai
3. Kiểm tra XML - cụm thẻ Tkhai\DLTKhai\NDTKhai\TTTCTN\TCTN  - thẻ Từ ngày (ngày bắt đầu sử dụng dịch vụ)</t>
  </si>
  <si>
    <t>1. NSD đăng nhập thành công vào hệ thống
2. Chọn menu Đăng ký sử dụng/ Tra cứu tờ khai
3. Kiểm tra XML - cụm thẻ Tkhai\DLTKhai\NDTKhai\TTTCTN\TCTN  - thẻ Đến ngày (ngày kết thúc sử dụng dịch vụ)</t>
  </si>
  <si>
    <t>1. NSD đăng nhập thành công vào hệ thống
2. Chọn menu Đăng ký sử dụng/ Tra cứu tờ khai
3. Kiểm tra XML - cụm thẻ Tkhai\DLTKhai\NDTKhai\TTTCTN\TCTN  - thẻ ghi chú</t>
  </si>
  <si>
    <t xml:space="preserve">1. NSD đăng nhập thành công vào hệ thống
2. Chọn menu Đăng ký sử dụng/ Tra cứu tờ khai
3. Kiểm tra XML - cụm thẻTkhai\DLTKhai\NDTKhai\TTTCTN\TCTN </t>
  </si>
  <si>
    <t>Hiển thị dưới cụm thẻ Tkhai\DLTKhai\NDTKhai\LTTTCGO\TCGP</t>
  </si>
  <si>
    <t xml:space="preserve">1. NSD đăng nhập thành công vào hệ thống
2. Chọn menu Đăng ký sử dụng/ Tra cứu tờ khai
3. Kiểm tra XML - cụm thẻ Tkhai\DLTKhai\NDTKhai\TTTCTN\TCTN </t>
  </si>
  <si>
    <t>Kiểm tra cụm thẻ Tkhai\DLTKhai\NDTKhai\TTDVHTPT\DVHTPT (Thông tin đơn vị hạch toán phụ thuộc cần cấp quyền tra cứu hoá đơn)</t>
  </si>
  <si>
    <t>1. NSD đăng nhập thành công vào hệ thống
2. Chọn menu Đăng ký sử dụng/ Tra cứu tờ khai
3. Kiểm tra Tkhai\DLTKhai\NDTKhai\TTDVHTPT\DVHTPT   - thẻ STT</t>
  </si>
  <si>
    <t>1. NSD đăng nhập thành công vào hệ thống
2. Chọn menu Đăng ký sử dụng/ Tra cứu tờ khai
3. Kiểm tra XML - cụm thẻ Tkhai\DLTKhai\NDTKhai\TTDVHTPT\DVHTPT  - thẻ Tên đơn vị hạch toán phụ thuộc cần cấp quyền tra cứu HĐ</t>
  </si>
  <si>
    <t>1. NSD đăng nhập thành công vào hệ thống
2. Chọn menu Đăng ký sử dụng/ Tra cứu tờ khai
3. Kiểm tra XML - cụm thẻ Tkhai\DLTKhai\NDTKhai\TTDVHTPT\DVHTPT  - thẻ MST đơn vị hạch toán phụ thuộc cần cấp quyền tra cứu HĐ</t>
  </si>
  <si>
    <t>1. NSD đăng nhập thành công vào hệ thống
2. Chọn menu Đăng ký sử dụng/ Tra cứu tờ khai
3. Kiểm tra XML - cụm thẻ Tkhai\DLTKhai\NDTKhai\TTDVHTPT\DVHTPT  - thẻ Từ ngày (ngày bắt đầu sử dụng dịch vụ)</t>
  </si>
  <si>
    <t>1. NSD đăng nhập thành công vào hệ thống
2. Chọn menu Đăng ký sử dụng/ Tra cứu tờ khai
3. Kiểm tra XML - cụm thẻ Tkhai\DLTKhai\NDTKhai\TTDVHTPT\DVHTPT  - thẻ Đến ngày (ngày kết thúc sử dụng dịch vụ)</t>
  </si>
  <si>
    <t>1. NSD đăng nhập thành công vào hệ thống
2. Chọn menu Đăng ký sử dụng/ Tra cứu tờ khai
3. Kiểm tra XML - cụm thẻ Tkhai\DLTKhai\NDTKhai\TTDVHTPT\DVHTPT  - thẻ ghi chú</t>
  </si>
  <si>
    <t>1. NSD đăng nhập thành công vào hệ thống
2. Chọn menu Đăng ký sử dụng/ Tra cứu tờ khai
3. Kiểm tra XML - cụm thẻTkhai\DLTKhai\NDTKhai\TTDVHTPT\DVHTPT</t>
  </si>
  <si>
    <t>Hiển thị dưới cụm thẻ Tkhai\DLTKhai\NDTKhai\TTTCTN\TCTN</t>
  </si>
  <si>
    <t>1. NSD đăng nhập thành công vào hệ thống
2. Chọn menu Đăng ký sử dụng/ Tra cứu tờ khai
3. Kiểm tra XML - cụm thẻ Tkhai\DLTKhai\NDTKhai\TTDVHTPT\DVHTPT</t>
  </si>
  <si>
    <t>Kiểm tra cụm thẻ Tkhai\DLTKhai\NDTKhai\TTTNSDung\TNSDung (Thông tin tạm ngứng sử dụng HDDT)</t>
  </si>
  <si>
    <t>1. NSD đăng nhập thành công vào hệ thống
2. Chọn menu Đăng ký sử dụng/ Tra cứu tờ khai
3. Kiểm tra Tkhai\DLTKhai\NDTKhai\TTTNSDung\TNSDung  - thẻ STT</t>
  </si>
  <si>
    <t>1. NSD đăng nhập thành công vào hệ thống
2. Chọn menu Đăng ký sử dụng/ Tra cứu tờ khai
3. Kiểm tra XML - cụm thẻ Tkhai\DLTKhai\NDTKhai\TTTNSDung\TNSDung - thẻ Từ ngày (ngày bắt đầu ngừng sử dụng)</t>
  </si>
  <si>
    <t>1. NSD đăng nhập thành công vào hệ thống
2. Chọn menu Đăng ký sử dụng/ Tra cứu tờ khai
3. Kiểm tra XML - cụm thẻ Tkhai\DLTKhai\NDTKhai\TTTNSDung\TNSDung - thẻ Đến ngày (ngày kết thúc ngừng sử dụng)</t>
  </si>
  <si>
    <t>1. NSD đăng nhập thành công vào hệ thống
2. Chọn menu Đăng ký sử dụng/ Tra cứu tờ khai
3. Kiểm tra XML - cụm thẻ Tkhai\DLTKhai\NDTKhai\TTTNSDung\TNSDung - thẻ Tên tổ chức cung cấp giải pháp HDDT</t>
  </si>
  <si>
    <t>1. NSD đăng nhập thành công vào hệ thống
2. Chọn menu Đăng ký sử dụng/ Tra cứu tờ khai
3. Kiểm tra XML - cụm thẻ Tkhai\DLTKhai\NDTKhai\TTTNSDung\TNSDung - thẻ MST tổ chức cung cấp giải pháp HDDT</t>
  </si>
  <si>
    <t>1. NSD đăng nhập thành công vào hệ thống
2. Chọn menu Đăng ký sử dụng/ Tra cứu tờ khai
3. Kiểm tra XML - cụm thẻ Tkhai\DLTKhai\NDTKhai\TTTNSDung\TNSDung - thẻ ghi chú</t>
  </si>
  <si>
    <t>1. NSD đăng nhập thành công vào hệ thống
2. Chọn menu Đăng ký sử dụng/ Tra cứu tờ khai
3. Kiểm tra XML - cụm thẻTkhai\DLTKhai\NDTKhai\TTTNSDung\TNSDung</t>
  </si>
  <si>
    <t>Hiển thị dưới cụm thẻ Tkhai\DLTKhai\NDTKhai\TTDVHTPT\DVHTPT</t>
  </si>
  <si>
    <t>1. NSD đăng nhập thành công vào hệ thống
2. Chọn menu Đăng ký sử dụng/ Tra cứu tờ khai
3. Kiểm tra XML - cụm thẻ Tkhai\DLTKhai\NDTKhai\TTTNSDung\TNSDung</t>
  </si>
  <si>
    <t>Kiểm tra cụm thẻ Tkhai\DLTKhai\NDTKhai\TTDKTH\DKTH (Thông tin tđăng ký tích hợp HDDT với CTDT)</t>
  </si>
  <si>
    <t>1. NSD đăng nhập thành công vào hệ thống
2. Chọn menu Đăng ký sử dụng/ Tra cứu tờ khai
3. Kiểm tra Tkhai\DLTKhai\NDTKhai\TTDKTH\DKTH  - thẻ STT</t>
  </si>
  <si>
    <t>1. NSD đăng nhập thành công vào hệ thống
2. Chọn menu Đăng ký sử dụng/ Tra cứu tờ khai
3. Kiểm tra XML - cụm thẻ Tkhai\DLTKhai\NDTKhai\TTDKTH\DKTH - thẻ Tên loại hoá đơn tích hợp</t>
  </si>
  <si>
    <t>1. NSD đăng nhập thành công vào hệ thống
2. Chọn menu Đăng ký sử dụng/ Tra cứu tờ khai
3. Kiểm tra XML - cụm thẻ Tkhai\DLTKhai\NDTKhai\TTDKTH\DKTH - thẻ Ký hiệu mẫu hoá đơn tích hợp</t>
  </si>
  <si>
    <t>1. NSD đăng nhập thành công vào hệ thống
2. Chọn menu Đăng ký sử dụng/ Tra cứu tờ khai
3. Kiểm tra XML - cụm thẻ Tkhai\DLTKhai\NDTKhai\TTDKTH\DKTH - thẻ Ký hiệu hoá đơn tích hợp</t>
  </si>
  <si>
    <t>1. NSD đăng nhập thành công vào hệ thống
2. Chọn menu Đăng ký sử dụng/ Tra cứu tờ khai
3. Kiểm tra XML - cụm thẻ Tkhai\DLTKhai\NDTKhai\TTDKTH\DKTH - thẻ Tên tổ chức được/ nhận tích hợp</t>
  </si>
  <si>
    <t>1. NSD đăng nhập thành công vào hệ thống
2. Chọn menu Đăng ký sử dụng/ Tra cứu tờ khai
3. Kiểm tra XML - cụm thẻ Tkhai\DLTKhai\NDTKhai\TTDKTH\DKTH - thẻ MST tổ chức được/nhận tích hợp</t>
  </si>
  <si>
    <t>1. NSD đăng nhập thành công vào hệ thống
2. Chọn menu Đăng ký sử dụng/ Tra cứu tờ khai
3. Kiểm tra XML - cụm thẻ Tkhai\DLTKhai\NDTKhai\TTDKTH\DKTH - thẻ Mục đích tích hợp</t>
  </si>
  <si>
    <t>1. NSD đăng nhập thành công vào hệ thống
2. Chọn menu Đăng ký sử dụng/ Tra cứu tờ khai
3. Kiểm tra XML - cụm thẻ Tkhai\DLTKhai\NDTKhai\TTDKTH\DKTH - thẻ Từ ngày (Thời hạn tích hợp từ ngày)</t>
  </si>
  <si>
    <t>1. NSD đăng nhập thành công vào hệ thống
2. Chọn menu Đăng ký sử dụng/ Tra cứu tờ khai
3. Kiểm tra XML - cụm thẻ Tkhai\DLTKhai\NDTKhai\TTDKTH\DKTH - thẻ Đến ngày (Thời hạn tích hợp đến ngày)</t>
  </si>
  <si>
    <t>1. NSD đăng nhập thành công vào hệ thống
2. Chọn menu Đăng ký sử dụng/ Tra cứu tờ khai
3. Kiểm tra XML - cụm thẻ Tkhai\DLTKhai\NDTKhai\TTDKTH\DKTH - thẻ ghi chú</t>
  </si>
  <si>
    <t>1. NSD đăng nhập thành công vào hệ thống
2. Chọn menu Đăng ký sử dụng/ Tra cứu tờ khai
3. Kiểm tra XML - cụm thẻTTkhai\DLTKhai\NDTKhai\TTDKTH\DKTH</t>
  </si>
  <si>
    <t>1. NSD đăng nhập thành công vào hệ thống
2. Chọn menu Đăng ký sử dụng/ Tra cứu tờ khai
3. Kiểm tra XML - cụm thẻ Tkhai\DLTKhai\NDTKhai\TTDKTH\DKTH</t>
  </si>
  <si>
    <r>
      <t xml:space="preserve">Thủy: Bổ sung case check thẻ Seri và case TH NNT không dăng ký tạm ngừng sử dụng hóa đơn điện tử thì cụm thẻ này có hiển thị không
</t>
    </r>
    <r>
      <rPr>
        <sz val="12"/>
        <color theme="8" tint="-0.249977111117893"/>
        <rFont val="Times New Roman"/>
        <family val="1"/>
      </rPr>
      <t>FPT: MB không sử dụng mục 8,9,10 bỏ qua các case này vì không nhập thì sẽ k có XML của các phần này</t>
    </r>
  </si>
  <si>
    <r>
      <t xml:space="preserve">Thủy: Bổ sung case check có nhiều ký hiệu hóa đơn tích hợp thì có hiển thị đầy đủ và ngăn cách bằng dấu chấm phẩy hay không? Thêm case check NNT không sử dụng hóa đơn điện tử tích hợp với chứng từ điện tử thì có hiển thị cụm thẻ này không?
</t>
    </r>
    <r>
      <rPr>
        <sz val="12"/>
        <color theme="8" tint="-0.249977111117893"/>
        <rFont val="Times New Roman"/>
        <family val="1"/>
      </rPr>
      <t>FPT: MB không sử dụng mục 8,9,10 bỏ qua các case này vì không nhập thì sẽ k có XML của các phần này</t>
    </r>
  </si>
  <si>
    <r>
      <t xml:space="preserve">Thủy: bổ sung case NNT không dăng ký đơn vị hạch toán phụ thuộc cần cấp quyền tra cứu hóa đơn thì cụm thẻ này có hiển thị hay không
</t>
    </r>
    <r>
      <rPr>
        <sz val="12"/>
        <color theme="8" tint="-0.249977111117893"/>
        <rFont val="Times New Roman"/>
        <family val="1"/>
      </rPr>
      <t>FPT: MB không sử dụng mục 8,9,10 bỏ qua các case này vì không nhập thì sẽ k có XML của các phần này</t>
    </r>
  </si>
  <si>
    <r>
      <t xml:space="preserve">Thủy: yêu cầu tài liệu đặc tả cần bô sung thêm thông tin Json mapping tương ứng với từng trường để cập nhật lại vào TC
</t>
    </r>
    <r>
      <rPr>
        <sz val="12"/>
        <color theme="8" tint="-0.249977111117893"/>
        <rFont val="Times New Roman"/>
        <family val="1"/>
      </rPr>
      <t>FPT: Phần này đã có trong tài liệu đặc tả và sẽ KHÔNG cập nhật vào TC. Hiện tại, gửi sang thuế chỉ gửi XML</t>
    </r>
  </si>
  <si>
    <r>
      <t xml:space="preserve">Thủy: Bổ sung TC kiểm tra thẻ type_nccnn còn hiển thị trong file hay không
</t>
    </r>
    <r>
      <rPr>
        <sz val="12"/>
        <color theme="8" tint="-0.249977111117893"/>
        <rFont val="Times New Roman"/>
        <family val="1"/>
      </rPr>
      <t>FPT: Hiện tại hệ thống không có Loại hóa đơn này nên user cũng không chọn được nên sẽ k check thẻ này</t>
    </r>
  </si>
  <si>
    <r>
      <t xml:space="preserve">Thủy: Bổ sung TC cho phần XML phản hồi cho các mẫu PDF tương ứng với từng thông báo (phạm vi test trao dổi lại với team)
</t>
    </r>
    <r>
      <rPr>
        <sz val="12"/>
        <color theme="8" tint="-0.249977111117893"/>
        <rFont val="Times New Roman"/>
        <family val="1"/>
      </rPr>
      <t>FPT: Sẽ trao đổi phạm vi test</t>
    </r>
  </si>
  <si>
    <r>
      <t xml:space="preserve">Thủy: Bổ sung TC cho phần validate các cột Mã hồ sơ, Loại thông tin xác thực, Thời hạn xác thực ( tên thẻ Json, độ dài tối đa, kiểu dữ liệu, ràng buộc dữ liệu)
</t>
    </r>
    <r>
      <rPr>
        <sz val="12"/>
        <color theme="8" tint="-0.249977111117893"/>
        <rFont val="Times New Roman"/>
        <family val="1"/>
      </rPr>
      <t>FPT: Thuế trả về nên sẽ không validate</t>
    </r>
  </si>
  <si>
    <t xml:space="preserve">Ghi nhận thời gian, trạng thái vào bảng lịch sử truyền nhận với CQT
- Cho phép ấn “Kết quả gửi thuế” và “copy”
- Không cho phép ấn “gửi lại CQT”, “Xóa DL”, “Duyệt”
</t>
  </si>
  <si>
    <t xml:space="preserve">Ghi nhận thời gian, trạng thái vào bảng lịch sử truyền nhận với CQT.
- Cho phép ấn “Kết quả gửi thuế” và “copy”
- Không cho phép ấn “gửi lại CQT”, “Xóa DL”, “Duyệt”
</t>
  </si>
  <si>
    <r>
      <rPr>
        <sz val="12"/>
        <color rgb="FFFF0000"/>
        <rFont val="Times New Roman"/>
        <family val="1"/>
      </rPr>
      <t>Thủy: Sửa case là Chọn Đến ngày trên Calendar hoặc tự nhập đúng định dạng
Tài liệu đặc tả có mô tả là Chọn hoặc tự nhập nhưng hiện tại hệ thống chỉ cho phép chọn trên Calendar, không cho tự nhập</t>
    </r>
    <r>
      <rPr>
        <sz val="12"/>
        <color theme="1"/>
        <rFont val="Times New Roman"/>
        <family val="1"/>
      </rPr>
      <t xml:space="preserve">
</t>
    </r>
    <r>
      <rPr>
        <sz val="12"/>
        <color theme="8" tint="-0.249977111117893"/>
        <rFont val="Times New Roman"/>
        <family val="1"/>
      </rPr>
      <t>FPT: Sửa tài liệu chỉ cho chọn</t>
    </r>
  </si>
  <si>
    <r>
      <t xml:space="preserve">Thủy: Tài liệu đặc tả không thấy mô tả trường này "Mặc định để trống" =&gt; BA bổ sung hoặc sửa lại kết quả mong đợi
</t>
    </r>
    <r>
      <rPr>
        <sz val="12"/>
        <color rgb="FFFF0000"/>
        <rFont val="Times New Roman"/>
        <family val="1"/>
      </rPr>
      <t xml:space="preserve">FPT: MB không có mục 8,9,10 thì không nhập dữ liệu và bỏ qua các case này </t>
    </r>
  </si>
  <si>
    <t>4. Hóa đơn tích hợp_Logic Gửi Mail</t>
  </si>
  <si>
    <t>- Kiểm tra nếu trong Json hóa đơn có email</t>
  </si>
  <si>
    <t>- Kiểm tra nếu trong Json hóa đơn KHÔNG có email</t>
  </si>
  <si>
    <t>CẤU HÌNH HỆ THỐNG</t>
  </si>
  <si>
    <t>ĐIỀU CHỈNH THÔNG TIN - GIẢI TRÌNH</t>
  </si>
  <si>
    <t>TRA CỨU HÓA ĐƠN</t>
  </si>
  <si>
    <t>HÓA ĐƠN TÍCH HỢP</t>
  </si>
  <si>
    <t>LẬP HÓA ĐƠN</t>
  </si>
  <si>
    <t>DANH MỤC KHÁCH HÀNG</t>
  </si>
  <si>
    <t>Hóa đơn tích hợp</t>
  </si>
  <si>
    <t>TẠO/VIEW MẪU HÓA ĐƠN</t>
  </si>
  <si>
    <t>26/5/2025</t>
  </si>
  <si>
    <t>TCKT</t>
  </si>
  <si>
    <t>26/6/2025</t>
  </si>
  <si>
    <t>Để trống số CCCD vẫn cập nhật và lưu được</t>
  </si>
  <si>
    <t>0104128565</t>
  </si>
  <si>
    <t>Hệ thống lưu thông tin thành công</t>
  </si>
  <si>
    <t>Kiểm tra Thêm thẻ trong XML (không có trên giao diện)</t>
  </si>
  <si>
    <r>
      <t xml:space="preserve">1. NSD đăng nhập thành công vào hệ thống
2. Chọn menu </t>
    </r>
    <r>
      <rPr>
        <b/>
        <sz val="12"/>
        <color theme="1"/>
        <rFont val="Times New Roman"/>
        <family val="1"/>
      </rPr>
      <t>Đăng ký sử dụng/ Lập tờ khai</t>
    </r>
    <r>
      <rPr>
        <sz val="12"/>
        <color theme="1"/>
        <rFont val="Times New Roman"/>
        <family val="1"/>
      </rPr>
      <t xml:space="preserve">
3. Kiểm tra trên giao diện</t>
    </r>
  </si>
  <si>
    <t>Hệ thống tự động sinh Thẻ XML CQXLTSCong và sẽ không có trên giao diện.</t>
  </si>
  <si>
    <t>- Hóa đơn tích hợp được duyệt. Trong Json hóa đơn 
+ Có email (bmail) trùng với email trong Danh mục KH
- Kiểm tra email người nhận</t>
  </si>
  <si>
    <t>- Hóa đơn tích hợp được duyệt. Trong Json hóa đơn 
+ Có email (bmail) khác với email trong Danh mục KH
- Kiểm tra email người nhận</t>
  </si>
  <si>
    <t>- Kiểm tra nếu trong Json hóa đơn 
+ KHÔNG có email (bmail)
+ Trong Danh mục KH có 1 email</t>
  </si>
  <si>
    <t>- Kiểm tra nếu trong Json hóa đơn 
+ KHÔNG có email (bmail)
+ Trong Danh mục KH có nhiều email</t>
  </si>
  <si>
    <t xml:space="preserve">- Hệ thống tự động gửi 1 email cho người mua với thông tin email là ưu tiên lấy trong json </t>
  </si>
  <si>
    <t>- Hệ thống tự động gửi 1 email cho người mua với thông tin email là ưu tiên lấy trong json ( Chỉ gửi 1 địa chỉ)</t>
  </si>
  <si>
    <t>- Hệ thống tự động gửi các email cho Tất cả  người mua với thông tin email là ưu tiên lấy trong json.</t>
  </si>
  <si>
    <t>- Kiểm tra nếu trong Json hóa đơn 
+ Có 1 hoặc nhiều email (bmail)
+ Danh mục khách hàng KHÔNG có email</t>
  </si>
  <si>
    <t>- Hóa đơn tích hợp được duyệt. Trong Json hóa đơn 
+ Có 1 hoặc nhiều email (bmail)
+ Danh mục khách hàng KHÔNG có email
- Kiểm tra email người nhận</t>
  </si>
  <si>
    <t>- Hệ thống tự động gửi email cho  người mua với thông tin email là ưu tiên lấy trong json.</t>
  </si>
  <si>
    <t>- Kiểm tra nếu trong Json hóa đơn 
+ Có email (1 mail) trùng với email trong Danh mục KH (1 mail)</t>
  </si>
  <si>
    <t>- Kiểm tra nếu trong Json hóa đơn 
+ Có email (1 mail) khác với email trong Danh mục KH (1 mail)</t>
  </si>
  <si>
    <t>- Kiểm tra nếu trong Json hóa đơn 
+ Có nhiều email ( n mail) và khác với các email trong Danh mục KH ( n mail)</t>
  </si>
  <si>
    <t>- Kiểm tra nếu trong Json hóa đơn 
+ KHÔNG có email (bmail)
+ Trong Danh mục KH KHÔNG CÓ email</t>
  </si>
  <si>
    <t>- Kiểm tra nếu trong Json hóa đơn 
+ Có nhiều email ( n mail) và Trùng 1 hoặc nhiều với các email trong Danh mục KH ( n mail)</t>
  </si>
  <si>
    <t>- Hóa đơn tích hợp được duyệt. Trong Json hóa đơn 
+ Có nhiều email ( n mail) và Trùng 1 hoặc nhiều với các email trong Danh mục KH ( n mail)
- Kiểm tra email người nhận</t>
  </si>
  <si>
    <t>- Hóa đơn tích hợp được duyệt. Trong Json hóa đơn 
+ KHÔNG có email (bmail)
+ Trong Danh mục KH có 1 email
- Kiểm tra email người nhận</t>
  </si>
  <si>
    <t>- Hóa đơn tích hợp được duyệt. Trong Json hóa đơn 
+ KHÔNG có email (bmail)
+ Trong Danh mục KH có nhiều email
- Kiểm tra email người nhận</t>
  </si>
  <si>
    <t>- Hóa đơn tích hợp được duyệt. Trong Json hóa đơn 
+ KHÔNG có email (bmail)
+ Trong Danh mục KH KHÔNG CÓ email
- Kiểm tra email người nhận</t>
  </si>
  <si>
    <t xml:space="preserve">- Hệ thống tự động gửi email cho người mua với thông tin email lấy trong Danh mục khách hàng
</t>
  </si>
  <si>
    <t xml:space="preserve">- Hệ thống tự động gửi email cho tất cả người mua với thông tin email lấy trong Danh mục khách hàng
</t>
  </si>
  <si>
    <t>- Hệ thống không gửi email.</t>
  </si>
  <si>
    <t>- Hóa đơn tích hợp được duyệt. Trong Json hóa đơn 
+ Có nhiều email ( n mail) và khác với các email trong Danh mục KH ( n mail)
- Kiểm tra email người nhận</t>
  </si>
  <si>
    <t>Kết quả FPT Test</t>
  </si>
  <si>
    <t>Lần 2</t>
  </si>
  <si>
    <t>FPT</t>
  </si>
  <si>
    <t>giangnt117</t>
  </si>
  <si>
    <t>Yes</t>
  </si>
  <si>
    <t>Xuôi</t>
  </si>
  <si>
    <t>FPT Ghi chú</t>
  </si>
  <si>
    <r>
      <t xml:space="preserve">
</t>
    </r>
    <r>
      <rPr>
        <sz val="12"/>
        <color rgb="FF0070C0"/>
        <rFont val="Times New Roman"/>
        <family val="1"/>
      </rPr>
      <t>FPT: Trường CCCD không phải trường bắt buộc, sửa lại TestCase</t>
    </r>
  </si>
  <si>
    <r>
      <t xml:space="preserve">
</t>
    </r>
    <r>
      <rPr>
        <sz val="12"/>
        <color rgb="FFFF0000"/>
        <rFont val="Times New Roman"/>
        <family val="1"/>
      </rPr>
      <t xml:space="preserve">FPT: MB không có mục 8,9,10 thì không nhập dữ liệu và bỏ qua các case này </t>
    </r>
  </si>
  <si>
    <t>https://jira.fis.com.vn/browse/FPT_TAXSUITE_DEL-1523</t>
  </si>
  <si>
    <t>Ngược</t>
  </si>
  <si>
    <t>14/6/2025</t>
  </si>
  <si>
    <t>14/6/2026</t>
  </si>
  <si>
    <t>14/6/2027</t>
  </si>
  <si>
    <t>14/6/2028</t>
  </si>
  <si>
    <t>14/6/2029</t>
  </si>
  <si>
    <t>14/6/2030</t>
  </si>
  <si>
    <t>14/6/2031</t>
  </si>
  <si>
    <t>quynhhh</t>
  </si>
  <si>
    <t>14/6/2032</t>
  </si>
  <si>
    <t>14/6/2033</t>
  </si>
  <si>
    <t>14/6/2034</t>
  </si>
  <si>
    <t>14/6/2035</t>
  </si>
  <si>
    <t>14/6/2036</t>
  </si>
  <si>
    <t>14/6/2037</t>
  </si>
  <si>
    <t>14/6/2038</t>
  </si>
  <si>
    <t>14/6/2039</t>
  </si>
  <si>
    <t>14/6/2040</t>
  </si>
  <si>
    <t>14/6/2069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</si>
</sst>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1"/>
      <color theme="1"/>
      <name val="Arial"/>
      <family val="2"/>
      <charset val="163"/>
      <scheme val="minor"/>
    </font>
    <font>
      <sz val="8"/>
      <color rgb="FF000000"/>
      <name val="Tahoma"/>
      <family val="2"/>
    </font>
    <font>
      <sz val="11"/>
      <color theme="1"/>
      <name val="Arial"/>
      <family val="2"/>
      <scheme val="minor"/>
    </font>
    <font>
      <sz val="12"/>
      <color theme="1"/>
      <name val="Times New Roman"/>
      <family val="1"/>
    </font>
    <font>
      <b/>
      <sz val="12"/>
      <color theme="1"/>
      <name val="Times New Roman"/>
      <family val="1"/>
    </font>
    <font>
      <i/>
      <sz val="12"/>
      <color theme="1"/>
      <name val="Times New Roman"/>
      <family val="1"/>
    </font>
    <font>
      <u/>
      <sz val="11"/>
      <color theme="10"/>
      <name val="Arial"/>
      <family val="2"/>
    </font>
    <font>
      <sz val="10"/>
      <name val="Arial"/>
      <family val="2"/>
    </font>
    <font>
      <b/>
      <sz val="12"/>
      <name val="Times New Roman"/>
      <family val="1"/>
    </font>
    <font>
      <b/>
      <sz val="12"/>
      <color indexed="8"/>
      <name val="Times New Roman"/>
      <family val="1"/>
    </font>
    <font>
      <sz val="12"/>
      <name val="Times New Roman"/>
      <family val="1"/>
    </font>
    <font>
      <b/>
      <sz val="9"/>
      <color indexed="81"/>
      <name val="Tahoma"/>
      <family val="2"/>
    </font>
    <font>
      <sz val="9"/>
      <color indexed="81"/>
      <name val="Tahoma"/>
      <family val="2"/>
    </font>
    <font>
      <sz val="16"/>
      <color indexed="18"/>
      <name val="Arial"/>
      <family val="2"/>
    </font>
    <font>
      <sz val="9"/>
      <name val="Arial"/>
      <family val="2"/>
    </font>
    <font>
      <i/>
      <sz val="12"/>
      <name val="Times New Roman"/>
      <family val="1"/>
    </font>
    <font>
      <b/>
      <sz val="12"/>
      <color indexed="9"/>
      <name val="Times New Roman"/>
      <family val="1"/>
    </font>
    <font>
      <sz val="12"/>
      <color indexed="12"/>
      <name val="Times New Roman"/>
      <family val="1"/>
    </font>
    <font>
      <b/>
      <sz val="10"/>
      <name val="Arial"/>
      <family val="2"/>
    </font>
    <font>
      <b/>
      <sz val="10"/>
      <color indexed="18"/>
      <name val="Arial"/>
      <family val="2"/>
    </font>
    <font>
      <b/>
      <sz val="9"/>
      <name val="Arial"/>
      <family val="2"/>
    </font>
    <font>
      <i/>
      <sz val="10"/>
      <name val="Arial"/>
      <family val="2"/>
    </font>
    <font>
      <i/>
      <sz val="10"/>
      <color indexed="8"/>
      <name val="Arial"/>
      <family val="2"/>
    </font>
    <font>
      <b/>
      <sz val="10"/>
      <color indexed="9"/>
      <name val="Arial"/>
      <family val="2"/>
    </font>
    <font>
      <sz val="11"/>
      <name val="ＭＳ Ｐゴシック"/>
      <family val="3"/>
      <charset val="128"/>
    </font>
    <font>
      <b/>
      <sz val="12"/>
      <color rgb="FFFF0000"/>
      <name val="Times New Roman"/>
      <family val="1"/>
    </font>
    <font>
      <sz val="12"/>
      <color rgb="FFFF0000"/>
      <name val="Times New Roman"/>
      <family val="1"/>
    </font>
    <font>
      <sz val="12"/>
      <color rgb="FF000000"/>
      <name val="Times New Roman"/>
      <family val="1"/>
    </font>
    <font>
      <sz val="12"/>
      <color rgb="FF0000FF"/>
      <name val="Times New Roman"/>
      <family val="1"/>
    </font>
    <font>
      <sz val="12"/>
      <color indexed="8"/>
      <name val="Times New Roman"/>
      <family val="1"/>
    </font>
    <font>
      <b/>
      <sz val="12"/>
      <color rgb="FF000000"/>
      <name val="Times New Roman"/>
      <family val="1"/>
    </font>
    <font>
      <b/>
      <sz val="11"/>
      <color theme="1"/>
      <name val="Arial"/>
      <family val="2"/>
      <charset val="163"/>
      <scheme val="minor"/>
    </font>
    <font>
      <u/>
      <sz val="12"/>
      <color theme="10"/>
      <name val="Times New Roman"/>
      <family val="1"/>
    </font>
    <font>
      <sz val="12"/>
      <color rgb="FF0070C0"/>
      <name val="Times New Roman"/>
      <family val="1"/>
    </font>
    <font>
      <sz val="12"/>
      <color rgb="FFFF0000"/>
      <name val="Arial"/>
      <family val="2"/>
      <scheme val="minor"/>
    </font>
    <font>
      <sz val="12"/>
      <color theme="8" tint="-0.249977111117893"/>
      <name val="Times New Roman"/>
      <family val="1"/>
    </font>
    <font>
      <sz val="11"/>
      <color rgb="FFFF0000"/>
      <name val="Times New Roman"/>
      <family val="1"/>
    </font>
    <font>
      <b/>
      <sz val="11"/>
      <color theme="1"/>
      <name val="Arial"/>
      <family val="2"/>
      <scheme val="minor"/>
    </font>
    <font>
      <sz val="8"/>
      <name val="Arial"/>
      <family val="2"/>
      <charset val="163"/>
      <scheme val="minor"/>
    </font>
  </fonts>
  <fills count="17">
    <fill>
      <patternFill patternType="none"/>
    </fill>
    <fill>
      <patternFill patternType="gray125"/>
    </fill>
    <fill>
      <patternFill patternType="solid">
        <fgColor indexed="40"/>
        <bgColor indexed="64"/>
      </patternFill>
    </fill>
    <fill>
      <patternFill patternType="solid">
        <fgColor rgb="FFFFFF00"/>
        <bgColor indexed="64"/>
      </patternFill>
    </fill>
    <fill>
      <patternFill patternType="solid">
        <fgColor indexed="42"/>
        <bgColor indexed="64"/>
      </patternFill>
    </fill>
    <fill>
      <patternFill patternType="solid">
        <fgColor rgb="FFCCFFCC"/>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theme="3" tint="0.79998168889431442"/>
        <bgColor indexed="64"/>
      </patternFill>
    </fill>
    <fill>
      <patternFill patternType="solid">
        <fgColor rgb="FFC5D9F1"/>
        <bgColor indexed="64"/>
      </patternFill>
    </fill>
    <fill>
      <patternFill patternType="solid">
        <fgColor theme="7"/>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32"/>
      </left>
      <right/>
      <top/>
      <bottom/>
      <diagonal/>
    </border>
    <border>
      <left style="hair">
        <color indexed="18"/>
      </left>
      <right style="hair">
        <color indexed="18"/>
      </right>
      <top style="hair">
        <color indexed="18"/>
      </top>
      <bottom style="hair">
        <color indexed="18"/>
      </bottom>
      <diagonal/>
    </border>
    <border>
      <left style="hair">
        <color indexed="18"/>
      </left>
      <right style="hair">
        <color indexed="18"/>
      </right>
      <top style="hair">
        <color indexed="18"/>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
      <left/>
      <right style="thin">
        <color indexed="64"/>
      </right>
      <top style="thin">
        <color indexed="64"/>
      </top>
      <bottom/>
      <diagonal/>
    </border>
    <border>
      <left style="thin">
        <color indexed="64"/>
      </left>
      <right/>
      <top style="dotted">
        <color indexed="64"/>
      </top>
      <bottom style="thin">
        <color indexed="64"/>
      </bottom>
      <diagonal/>
    </border>
    <border>
      <left/>
      <right style="thin">
        <color indexed="64"/>
      </right>
      <top style="thin">
        <color indexed="64"/>
      </top>
      <bottom style="dotted">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right style="thin">
        <color indexed="64"/>
      </right>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s>
  <cellStyleXfs count="10">
    <xf numFmtId="0" fontId="0" fillId="0" borderId="0"/>
    <xf numFmtId="0" fontId="31" fillId="0" borderId="0" applyNumberFormat="0" applyFill="0" applyBorder="0" applyAlignment="0" applyProtection="0"/>
    <xf numFmtId="0" fontId="2" fillId="0" borderId="0"/>
    <xf numFmtId="0" fontId="6" fillId="0" borderId="0" applyNumberFormat="0" applyFill="0" applyBorder="0" applyAlignment="0" applyProtection="0">
      <alignment vertical="top"/>
      <protection locked="0"/>
    </xf>
    <xf numFmtId="9" fontId="7" fillId="0" borderId="0" applyFont="0" applyFill="0" applyBorder="0" applyAlignment="0" applyProtection="0"/>
    <xf numFmtId="9" fontId="2" fillId="0" borderId="0" applyFont="0" applyFill="0" applyBorder="0" applyAlignment="0" applyProtection="0"/>
    <xf numFmtId="0" fontId="7" fillId="0" borderId="0"/>
    <xf numFmtId="0" fontId="7" fillId="0" borderId="0"/>
    <xf numFmtId="0" fontId="6" fillId="0" borderId="0" applyNumberFormat="0" applyFill="0" applyBorder="0">
      <protection locked="0"/>
    </xf>
    <xf numFmtId="0" fontId="24" fillId="0" borderId="0"/>
  </cellStyleXfs>
  <cellXfs count="376">
    <xf numFmtId="0" fontId="0" fillId="0" borderId="0" xfId="0"/>
    <xf numFmtId="0" fontId="3" fillId="0" borderId="1" xfId="0" applyFont="1" applyBorder="1" applyAlignment="1">
      <alignment vertical="center" wrapText="1"/>
    </xf>
    <xf numFmtId="0" fontId="5" fillId="0" borderId="0" xfId="2" applyFont="1" applyAlignment="1">
      <alignment vertical="center" wrapText="1"/>
    </xf>
    <xf numFmtId="0" fontId="4" fillId="0" borderId="0" xfId="2" applyFont="1" applyAlignment="1">
      <alignment horizontal="center" vertical="center"/>
    </xf>
    <xf numFmtId="0" fontId="4" fillId="0" borderId="0" xfId="2" applyFont="1" applyAlignment="1">
      <alignment horizontal="left" vertical="center"/>
    </xf>
    <xf numFmtId="0" fontId="9" fillId="6" borderId="1" xfId="2" applyFont="1" applyFill="1" applyBorder="1" applyAlignment="1">
      <alignment horizontal="center" vertical="center"/>
    </xf>
    <xf numFmtId="9" fontId="9" fillId="6" borderId="1" xfId="5" applyFont="1" applyFill="1" applyBorder="1" applyAlignment="1">
      <alignment horizontal="center" vertical="center"/>
    </xf>
    <xf numFmtId="0" fontId="10" fillId="9" borderId="0" xfId="2" applyFont="1" applyFill="1" applyAlignment="1">
      <alignment horizontal="center" vertical="top"/>
    </xf>
    <xf numFmtId="0" fontId="10" fillId="9" borderId="0" xfId="2" applyFont="1" applyFill="1" applyAlignment="1">
      <alignment vertical="top" wrapText="1"/>
    </xf>
    <xf numFmtId="0" fontId="10" fillId="9" borderId="1" xfId="2" applyFont="1" applyFill="1" applyBorder="1" applyAlignment="1">
      <alignment horizontal="left" vertical="top" wrapText="1"/>
    </xf>
    <xf numFmtId="0" fontId="10" fillId="4" borderId="1" xfId="2" applyFont="1" applyFill="1" applyBorder="1" applyAlignment="1">
      <alignment horizontal="center" vertical="top" wrapText="1"/>
    </xf>
    <xf numFmtId="0" fontId="10" fillId="8" borderId="0" xfId="2" applyFont="1" applyFill="1" applyAlignment="1">
      <alignment horizontal="center" vertical="top" wrapText="1"/>
    </xf>
    <xf numFmtId="17" fontId="10" fillId="9" borderId="1" xfId="2" applyNumberFormat="1" applyFont="1" applyFill="1" applyBorder="1" applyAlignment="1">
      <alignment horizontal="left" vertical="top" wrapText="1"/>
    </xf>
    <xf numFmtId="0" fontId="8" fillId="4" borderId="1" xfId="2" applyFont="1" applyFill="1" applyBorder="1" applyAlignment="1">
      <alignment horizontal="center" vertical="top" wrapText="1"/>
    </xf>
    <xf numFmtId="0" fontId="8" fillId="8" borderId="0" xfId="2" applyFont="1" applyFill="1" applyAlignment="1">
      <alignment horizontal="center" vertical="top" wrapText="1"/>
    </xf>
    <xf numFmtId="0" fontId="10" fillId="9" borderId="0" xfId="2" applyFont="1" applyFill="1" applyAlignment="1">
      <alignment horizontal="left" vertical="top" wrapText="1"/>
    </xf>
    <xf numFmtId="0" fontId="4" fillId="7" borderId="1" xfId="2" applyFont="1" applyFill="1" applyBorder="1" applyAlignment="1">
      <alignment wrapText="1"/>
    </xf>
    <xf numFmtId="0" fontId="4" fillId="7" borderId="1" xfId="2" applyFont="1" applyFill="1" applyBorder="1" applyAlignment="1">
      <alignment horizontal="center" wrapText="1"/>
    </xf>
    <xf numFmtId="0" fontId="2" fillId="0" borderId="0" xfId="2"/>
    <xf numFmtId="0" fontId="3" fillId="0" borderId="1" xfId="2" applyFont="1" applyBorder="1" applyAlignment="1">
      <alignment horizontal="left" vertical="center" wrapText="1"/>
    </xf>
    <xf numFmtId="0" fontId="3" fillId="0" borderId="1" xfId="2" applyFont="1" applyBorder="1" applyAlignment="1">
      <alignment wrapText="1"/>
    </xf>
    <xf numFmtId="0" fontId="13" fillId="0" borderId="0" xfId="7" applyFont="1" applyAlignment="1">
      <alignment horizontal="center" vertical="top"/>
    </xf>
    <xf numFmtId="0" fontId="13" fillId="0" borderId="0" xfId="7" applyFont="1" applyAlignment="1">
      <alignment vertical="top"/>
    </xf>
    <xf numFmtId="164" fontId="7" fillId="0" borderId="0" xfId="7" applyNumberFormat="1" applyAlignment="1">
      <alignment vertical="top" wrapText="1"/>
    </xf>
    <xf numFmtId="0" fontId="7" fillId="0" borderId="0" xfId="7" applyAlignment="1">
      <alignment vertical="top" wrapText="1"/>
    </xf>
    <xf numFmtId="0" fontId="7" fillId="0" borderId="0" xfId="7" applyAlignment="1">
      <alignment vertical="center" wrapText="1"/>
    </xf>
    <xf numFmtId="14" fontId="7" fillId="0" borderId="0" xfId="7" applyNumberFormat="1" applyAlignment="1">
      <alignment vertical="top" wrapText="1"/>
    </xf>
    <xf numFmtId="0" fontId="8" fillId="10" borderId="1" xfId="7" applyFont="1" applyFill="1" applyBorder="1" applyAlignment="1">
      <alignment horizontal="center" vertical="center" wrapText="1"/>
    </xf>
    <xf numFmtId="0" fontId="14" fillId="0" borderId="0" xfId="7" applyFont="1" applyAlignment="1">
      <alignment horizontal="left" vertical="center" wrapText="1"/>
    </xf>
    <xf numFmtId="0" fontId="15" fillId="0" borderId="9" xfId="7" applyFont="1" applyBorder="1" applyAlignment="1">
      <alignment vertical="top" wrapText="1"/>
    </xf>
    <xf numFmtId="0" fontId="10" fillId="0" borderId="10" xfId="7" applyFont="1" applyBorder="1" applyAlignment="1">
      <alignment horizontal="center" vertical="center" wrapText="1"/>
    </xf>
    <xf numFmtId="0" fontId="10" fillId="0" borderId="11" xfId="7" applyFont="1" applyBorder="1" applyAlignment="1">
      <alignment horizontal="right"/>
    </xf>
    <xf numFmtId="0" fontId="15" fillId="0" borderId="1" xfId="7" applyFont="1" applyBorder="1" applyAlignment="1">
      <alignment vertical="top" wrapText="1"/>
    </xf>
    <xf numFmtId="0" fontId="10" fillId="0" borderId="1" xfId="7" applyFont="1" applyBorder="1" applyAlignment="1">
      <alignment horizontal="right"/>
    </xf>
    <xf numFmtId="0" fontId="10" fillId="0" borderId="0" xfId="7" applyFont="1" applyAlignment="1">
      <alignment horizontal="center" vertical="center" wrapText="1"/>
    </xf>
    <xf numFmtId="0" fontId="8" fillId="11" borderId="1" xfId="7" applyFont="1" applyFill="1" applyBorder="1" applyAlignment="1">
      <alignment vertical="top" wrapText="1"/>
    </xf>
    <xf numFmtId="0" fontId="16" fillId="11" borderId="1" xfId="7" applyFont="1" applyFill="1" applyBorder="1" applyAlignment="1">
      <alignment wrapText="1"/>
    </xf>
    <xf numFmtId="0" fontId="10" fillId="0" borderId="1" xfId="7" applyFont="1" applyBorder="1" applyAlignment="1">
      <alignment vertical="top" wrapText="1"/>
    </xf>
    <xf numFmtId="0" fontId="10" fillId="0" borderId="1" xfId="7" applyFont="1" applyBorder="1" applyAlignment="1">
      <alignment wrapText="1"/>
    </xf>
    <xf numFmtId="0" fontId="17" fillId="0" borderId="1" xfId="7" applyFont="1" applyBorder="1" applyAlignment="1">
      <alignment wrapText="1"/>
    </xf>
    <xf numFmtId="0" fontId="15" fillId="0" borderId="1" xfId="7" applyFont="1" applyBorder="1" applyAlignment="1">
      <alignment horizontal="right" vertical="top" wrapText="1"/>
    </xf>
    <xf numFmtId="0" fontId="10" fillId="0" borderId="1" xfId="7" applyFont="1" applyBorder="1" applyAlignment="1">
      <alignment horizontal="left" vertical="top" wrapText="1"/>
    </xf>
    <xf numFmtId="0" fontId="10" fillId="0" borderId="1" xfId="7" applyFont="1" applyBorder="1" applyAlignment="1">
      <alignment horizontal="right" wrapText="1"/>
    </xf>
    <xf numFmtId="0" fontId="14" fillId="0" borderId="0" xfId="7" applyFont="1"/>
    <xf numFmtId="0" fontId="18" fillId="0" borderId="1" xfId="7" applyFont="1" applyBorder="1" applyAlignment="1">
      <alignment wrapText="1"/>
    </xf>
    <xf numFmtId="0" fontId="7" fillId="0" borderId="1" xfId="7" applyBorder="1" applyAlignment="1">
      <alignment vertical="center" wrapText="1"/>
    </xf>
    <xf numFmtId="0" fontId="18" fillId="0" borderId="1" xfId="7" applyFont="1" applyBorder="1" applyAlignment="1">
      <alignment vertical="center" wrapText="1"/>
    </xf>
    <xf numFmtId="0" fontId="18" fillId="0" borderId="0" xfId="7" applyFont="1" applyAlignment="1">
      <alignment horizontal="center" vertical="center" wrapText="1"/>
    </xf>
    <xf numFmtId="0" fontId="19" fillId="0" borderId="0" xfId="7" applyFont="1" applyAlignment="1">
      <alignment vertical="center" wrapText="1"/>
    </xf>
    <xf numFmtId="0" fontId="18" fillId="0" borderId="0" xfId="7" applyFont="1" applyAlignment="1">
      <alignment horizontal="right" vertical="center" wrapText="1"/>
    </xf>
    <xf numFmtId="0" fontId="7" fillId="0" borderId="0" xfId="7" applyAlignment="1">
      <alignment horizontal="center" vertical="center" wrapText="1"/>
    </xf>
    <xf numFmtId="0" fontId="20" fillId="10" borderId="1" xfId="7" applyFont="1" applyFill="1" applyBorder="1" applyAlignment="1">
      <alignment horizontal="center" vertical="center" wrapText="1"/>
    </xf>
    <xf numFmtId="0" fontId="21" fillId="0" borderId="9" xfId="7" applyFont="1" applyBorder="1" applyAlignment="1">
      <alignment vertical="top" wrapText="1"/>
    </xf>
    <xf numFmtId="0" fontId="7" fillId="0" borderId="10" xfId="7" applyBorder="1" applyAlignment="1">
      <alignment horizontal="center" vertical="center" wrapText="1"/>
    </xf>
    <xf numFmtId="0" fontId="7" fillId="0" borderId="11" xfId="7" applyBorder="1" applyAlignment="1">
      <alignment horizontal="right"/>
    </xf>
    <xf numFmtId="0" fontId="21" fillId="0" borderId="1" xfId="7" applyFont="1" applyBorder="1" applyAlignment="1">
      <alignment vertical="top" wrapText="1"/>
    </xf>
    <xf numFmtId="0" fontId="7" fillId="0" borderId="1" xfId="7" applyBorder="1" applyAlignment="1">
      <alignment horizontal="right"/>
    </xf>
    <xf numFmtId="0" fontId="21" fillId="0" borderId="1" xfId="7" applyFont="1" applyBorder="1" applyAlignment="1">
      <alignment horizontal="left" vertical="top" wrapText="1"/>
    </xf>
    <xf numFmtId="0" fontId="22" fillId="0" borderId="1" xfId="7" applyFont="1" applyBorder="1" applyAlignment="1">
      <alignment horizontal="left" vertical="top" wrapText="1"/>
    </xf>
    <xf numFmtId="0" fontId="7" fillId="0" borderId="1" xfId="7" applyBorder="1" applyAlignment="1">
      <alignment horizontal="right" wrapText="1"/>
    </xf>
    <xf numFmtId="0" fontId="18" fillId="11" borderId="1" xfId="7" applyFont="1" applyFill="1" applyBorder="1" applyAlignment="1">
      <alignment vertical="top" wrapText="1"/>
    </xf>
    <xf numFmtId="0" fontId="23" fillId="11" borderId="1" xfId="7" applyFont="1" applyFill="1" applyBorder="1" applyAlignment="1">
      <alignment wrapText="1"/>
    </xf>
    <xf numFmtId="0" fontId="7" fillId="0" borderId="1" xfId="7" applyBorder="1" applyAlignment="1">
      <alignment horizontal="left" vertical="top" wrapText="1"/>
    </xf>
    <xf numFmtId="0" fontId="7" fillId="0" borderId="1" xfId="7" applyBorder="1" applyAlignment="1">
      <alignment vertical="top" wrapText="1"/>
    </xf>
    <xf numFmtId="0" fontId="7" fillId="0" borderId="1" xfId="7" applyBorder="1" applyAlignment="1">
      <alignment wrapText="1"/>
    </xf>
    <xf numFmtId="0" fontId="7" fillId="0" borderId="6" xfId="7" applyBorder="1" applyAlignment="1">
      <alignment wrapText="1"/>
    </xf>
    <xf numFmtId="0" fontId="8" fillId="9" borderId="0" xfId="2" applyFont="1" applyFill="1" applyAlignment="1">
      <alignment horizontal="left" vertical="top" wrapText="1"/>
    </xf>
    <xf numFmtId="0" fontId="10" fillId="4" borderId="0" xfId="2" applyFont="1" applyFill="1" applyAlignment="1">
      <alignment horizontal="center" vertical="top" wrapText="1"/>
    </xf>
    <xf numFmtId="0" fontId="10" fillId="9" borderId="0" xfId="2" applyFont="1" applyFill="1" applyAlignment="1">
      <alignment horizontal="center" vertical="center"/>
    </xf>
    <xf numFmtId="0" fontId="10" fillId="8" borderId="0" xfId="2" applyFont="1" applyFill="1" applyAlignment="1">
      <alignment horizontal="center" vertical="center" wrapText="1"/>
    </xf>
    <xf numFmtId="0" fontId="8" fillId="8" borderId="0" xfId="2" applyFont="1" applyFill="1" applyAlignment="1">
      <alignment horizontal="center" vertical="center" wrapText="1"/>
    </xf>
    <xf numFmtId="0" fontId="8" fillId="6" borderId="1" xfId="2" applyFont="1" applyFill="1" applyBorder="1" applyAlignment="1">
      <alignment horizontal="center" vertical="center" wrapText="1"/>
    </xf>
    <xf numFmtId="0" fontId="4" fillId="0" borderId="0" xfId="2" applyFont="1" applyAlignment="1">
      <alignment horizontal="center" vertical="center" wrapText="1"/>
    </xf>
    <xf numFmtId="0" fontId="8" fillId="12" borderId="1" xfId="9" applyFont="1" applyFill="1" applyBorder="1" applyAlignment="1">
      <alignment horizontal="center" vertical="center" wrapText="1"/>
    </xf>
    <xf numFmtId="0" fontId="4" fillId="12" borderId="1" xfId="9" applyFont="1" applyFill="1" applyBorder="1" applyAlignment="1">
      <alignment horizontal="center" vertical="center" wrapText="1"/>
    </xf>
    <xf numFmtId="0" fontId="3" fillId="0" borderId="7" xfId="0" applyFont="1" applyBorder="1" applyAlignment="1">
      <alignment horizontal="center" vertical="center"/>
    </xf>
    <xf numFmtId="0" fontId="8" fillId="13" borderId="6" xfId="9" applyFont="1" applyFill="1" applyBorder="1" applyAlignment="1">
      <alignment horizontal="left" vertical="center"/>
    </xf>
    <xf numFmtId="0" fontId="8" fillId="13" borderId="6" xfId="9" applyFont="1" applyFill="1" applyBorder="1" applyAlignment="1">
      <alignment horizontal="left" vertical="top"/>
    </xf>
    <xf numFmtId="0" fontId="8" fillId="13" borderId="6" xfId="9" applyFont="1" applyFill="1" applyBorder="1" applyAlignment="1">
      <alignment horizontal="left" vertical="top" wrapText="1"/>
    </xf>
    <xf numFmtId="0" fontId="25" fillId="13" borderId="6" xfId="9" applyFont="1" applyFill="1" applyBorder="1" applyAlignment="1">
      <alignment horizontal="left" vertical="top"/>
    </xf>
    <xf numFmtId="0" fontId="25" fillId="13" borderId="6" xfId="9" applyFont="1" applyFill="1" applyBorder="1" applyAlignment="1">
      <alignment horizontal="left" vertical="top" wrapText="1"/>
    </xf>
    <xf numFmtId="0" fontId="3" fillId="0" borderId="7" xfId="0" applyFont="1" applyBorder="1" applyAlignment="1">
      <alignment horizontal="left" vertical="top"/>
    </xf>
    <xf numFmtId="0" fontId="3" fillId="0" borderId="12" xfId="0" applyFont="1" applyBorder="1" applyAlignment="1">
      <alignment horizontal="left" vertical="top" wrapText="1"/>
    </xf>
    <xf numFmtId="0" fontId="3" fillId="0" borderId="12" xfId="0" quotePrefix="1" applyFont="1" applyBorder="1" applyAlignment="1">
      <alignment horizontal="left" vertical="top" wrapText="1"/>
    </xf>
    <xf numFmtId="0" fontId="8" fillId="0" borderId="12" xfId="9" applyFont="1" applyBorder="1" applyAlignment="1">
      <alignment horizontal="left" vertical="top"/>
    </xf>
    <xf numFmtId="0" fontId="25" fillId="0" borderId="12" xfId="9" applyFont="1" applyBorder="1" applyAlignment="1">
      <alignment horizontal="left" vertical="top" wrapText="1"/>
    </xf>
    <xf numFmtId="0" fontId="3" fillId="0" borderId="12" xfId="0" applyFont="1" applyBorder="1" applyAlignment="1">
      <alignment horizontal="left" vertical="top"/>
    </xf>
    <xf numFmtId="0" fontId="10" fillId="0" borderId="12" xfId="0" applyFont="1" applyBorder="1" applyAlignment="1">
      <alignment horizontal="left" vertical="top" wrapText="1"/>
    </xf>
    <xf numFmtId="0" fontId="3" fillId="0" borderId="13" xfId="0" applyFont="1" applyBorder="1" applyAlignment="1">
      <alignment horizontal="left" vertical="top"/>
    </xf>
    <xf numFmtId="0" fontId="10" fillId="0" borderId="13" xfId="0" applyFont="1" applyBorder="1" applyAlignment="1">
      <alignment horizontal="left" vertical="top" wrapText="1"/>
    </xf>
    <xf numFmtId="0" fontId="3" fillId="0" borderId="13" xfId="0" applyFont="1" applyBorder="1" applyAlignment="1">
      <alignment horizontal="left" vertical="top" wrapText="1"/>
    </xf>
    <xf numFmtId="0" fontId="25" fillId="0" borderId="13" xfId="9" applyFont="1" applyBorder="1" applyAlignment="1">
      <alignment horizontal="left" vertical="top" wrapText="1"/>
    </xf>
    <xf numFmtId="0" fontId="3" fillId="0" borderId="14" xfId="0" applyFont="1" applyBorder="1" applyAlignment="1">
      <alignment horizontal="left" vertical="top"/>
    </xf>
    <xf numFmtId="0" fontId="3" fillId="0" borderId="14" xfId="0" applyFont="1" applyBorder="1" applyAlignment="1">
      <alignment horizontal="left" vertical="top" wrapText="1"/>
    </xf>
    <xf numFmtId="0" fontId="3" fillId="0" borderId="14" xfId="0" quotePrefix="1" applyFont="1" applyBorder="1" applyAlignment="1">
      <alignment horizontal="left" vertical="top" wrapText="1"/>
    </xf>
    <xf numFmtId="0" fontId="25" fillId="0" borderId="14" xfId="9" applyFont="1" applyBorder="1" applyAlignment="1">
      <alignment horizontal="left" vertical="top" wrapText="1"/>
    </xf>
    <xf numFmtId="0" fontId="8" fillId="0" borderId="7" xfId="9" applyFont="1" applyBorder="1" applyAlignment="1">
      <alignment horizontal="left" vertical="top"/>
    </xf>
    <xf numFmtId="0" fontId="25" fillId="0" borderId="7" xfId="9" applyFont="1" applyBorder="1" applyAlignment="1">
      <alignment horizontal="left" vertical="top" wrapText="1"/>
    </xf>
    <xf numFmtId="0" fontId="3" fillId="0" borderId="7" xfId="0" applyFont="1" applyBorder="1" applyAlignment="1">
      <alignment horizontal="left" vertical="top" wrapText="1"/>
    </xf>
    <xf numFmtId="0" fontId="3" fillId="0" borderId="15" xfId="0" applyFont="1" applyBorder="1" applyAlignment="1">
      <alignment horizontal="left" vertical="top"/>
    </xf>
    <xf numFmtId="0" fontId="8" fillId="0" borderId="15" xfId="9" applyFont="1" applyBorder="1" applyAlignment="1">
      <alignment horizontal="left" vertical="top"/>
    </xf>
    <xf numFmtId="0" fontId="25" fillId="0" borderId="15" xfId="9" applyFont="1" applyBorder="1" applyAlignment="1">
      <alignment horizontal="left" vertical="top" wrapText="1"/>
    </xf>
    <xf numFmtId="0" fontId="3" fillId="0" borderId="8" xfId="0" applyFont="1" applyBorder="1" applyAlignment="1">
      <alignment horizontal="left" vertical="top" wrapText="1"/>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8" fillId="0" borderId="8" xfId="9" applyFont="1" applyBorder="1" applyAlignment="1">
      <alignment horizontal="left" vertical="top"/>
    </xf>
    <xf numFmtId="0" fontId="25" fillId="0" borderId="8" xfId="9" applyFont="1" applyBorder="1" applyAlignment="1">
      <alignment horizontal="left" vertical="top" wrapText="1"/>
    </xf>
    <xf numFmtId="0" fontId="3" fillId="0" borderId="8" xfId="0" applyFont="1" applyBorder="1" applyAlignment="1">
      <alignment horizontal="left" vertical="top"/>
    </xf>
    <xf numFmtId="0" fontId="10" fillId="0" borderId="7" xfId="7" applyFont="1" applyBorder="1" applyAlignment="1">
      <alignment horizontal="center" vertical="center" wrapText="1"/>
    </xf>
    <xf numFmtId="0" fontId="10" fillId="0" borderId="8" xfId="7" applyFont="1" applyBorder="1" applyAlignment="1">
      <alignment horizontal="center" vertical="center" wrapText="1"/>
    </xf>
    <xf numFmtId="0" fontId="8" fillId="13" borderId="6" xfId="9" applyFont="1" applyFill="1" applyBorder="1" applyAlignment="1">
      <alignment horizontal="center" vertical="top"/>
    </xf>
    <xf numFmtId="0" fontId="8" fillId="8" borderId="6" xfId="9" applyFont="1" applyFill="1" applyBorder="1" applyAlignment="1">
      <alignment horizontal="left" vertical="center"/>
    </xf>
    <xf numFmtId="0" fontId="8" fillId="6" borderId="6" xfId="9" applyFont="1" applyFill="1" applyBorder="1" applyAlignment="1">
      <alignment horizontal="left" vertical="top"/>
    </xf>
    <xf numFmtId="0" fontId="8" fillId="8" borderId="6" xfId="9" applyFont="1" applyFill="1" applyBorder="1" applyAlignment="1">
      <alignment horizontal="left" vertical="top" wrapText="1"/>
    </xf>
    <xf numFmtId="0" fontId="8" fillId="8" borderId="6" xfId="9" applyFont="1" applyFill="1" applyBorder="1" applyAlignment="1">
      <alignment horizontal="left" vertical="top"/>
    </xf>
    <xf numFmtId="0" fontId="25" fillId="8" borderId="6" xfId="9" applyFont="1" applyFill="1" applyBorder="1" applyAlignment="1">
      <alignment horizontal="left" vertical="top"/>
    </xf>
    <xf numFmtId="0" fontId="25" fillId="8" borderId="6" xfId="9" applyFont="1" applyFill="1" applyBorder="1" applyAlignment="1">
      <alignment horizontal="left" vertical="top" wrapText="1"/>
    </xf>
    <xf numFmtId="0" fontId="3" fillId="8" borderId="7" xfId="0" applyFont="1" applyFill="1" applyBorder="1" applyAlignment="1">
      <alignment horizontal="left" vertical="top"/>
    </xf>
    <xf numFmtId="0" fontId="8" fillId="0" borderId="1" xfId="9" applyFont="1" applyBorder="1" applyAlignment="1">
      <alignment horizontal="left" vertical="top"/>
    </xf>
    <xf numFmtId="0" fontId="3" fillId="0" borderId="13" xfId="0" quotePrefix="1" applyFont="1" applyBorder="1" applyAlignment="1">
      <alignment horizontal="left" vertical="top" wrapText="1"/>
    </xf>
    <xf numFmtId="0" fontId="10" fillId="0" borderId="14" xfId="0" applyFont="1" applyBorder="1" applyAlignment="1">
      <alignment horizontal="left" vertical="top" wrapText="1"/>
    </xf>
    <xf numFmtId="0" fontId="10" fillId="6" borderId="8" xfId="0" applyFont="1" applyFill="1" applyBorder="1" applyAlignment="1">
      <alignment horizontal="left" vertical="top" wrapText="1"/>
    </xf>
    <xf numFmtId="0" fontId="3" fillId="0" borderId="7" xfId="0" quotePrefix="1" applyFont="1" applyBorder="1" applyAlignment="1">
      <alignment horizontal="left" vertical="top" wrapText="1"/>
    </xf>
    <xf numFmtId="0" fontId="3" fillId="0" borderId="8" xfId="0" quotePrefix="1" applyFont="1" applyBorder="1" applyAlignment="1">
      <alignment horizontal="left" vertical="top" wrapText="1"/>
    </xf>
    <xf numFmtId="0" fontId="10" fillId="6" borderId="15" xfId="0" applyFont="1" applyFill="1" applyBorder="1" applyAlignment="1">
      <alignment horizontal="left" vertical="top" wrapText="1"/>
    </xf>
    <xf numFmtId="0" fontId="10" fillId="8" borderId="7" xfId="0" applyFont="1" applyFill="1" applyBorder="1" applyAlignment="1">
      <alignment horizontal="left" vertical="top" wrapText="1"/>
    </xf>
    <xf numFmtId="0" fontId="3" fillId="8" borderId="16" xfId="0" applyFont="1" applyFill="1" applyBorder="1" applyAlignment="1">
      <alignment horizontal="left" vertical="top" wrapText="1"/>
    </xf>
    <xf numFmtId="0" fontId="25" fillId="8" borderId="7" xfId="9" applyFont="1" applyFill="1" applyBorder="1" applyAlignment="1">
      <alignment horizontal="left" vertical="top" wrapText="1"/>
    </xf>
    <xf numFmtId="0" fontId="3" fillId="0" borderId="6" xfId="0" applyFont="1" applyBorder="1" applyAlignment="1">
      <alignment horizontal="left" vertical="top" wrapText="1"/>
    </xf>
    <xf numFmtId="0" fontId="10" fillId="0" borderId="1" xfId="7" applyFont="1" applyBorder="1" applyAlignment="1">
      <alignment horizontal="center" vertical="center" wrapText="1"/>
    </xf>
    <xf numFmtId="0" fontId="3" fillId="0" borderId="15" xfId="0" quotePrefix="1" applyFont="1" applyBorder="1" applyAlignment="1">
      <alignment horizontal="left" vertical="top" wrapText="1"/>
    </xf>
    <xf numFmtId="0" fontId="4" fillId="0" borderId="7" xfId="0" applyFont="1" applyBorder="1" applyAlignment="1">
      <alignment horizontal="left" vertical="top"/>
    </xf>
    <xf numFmtId="0" fontId="26" fillId="0" borderId="7" xfId="0" applyFont="1" applyBorder="1" applyAlignment="1">
      <alignment horizontal="left" vertical="top"/>
    </xf>
    <xf numFmtId="0" fontId="26" fillId="0" borderId="7" xfId="0" applyFont="1" applyBorder="1" applyAlignment="1">
      <alignment horizontal="left" vertical="top" wrapText="1"/>
    </xf>
    <xf numFmtId="0" fontId="10" fillId="0" borderId="7" xfId="0" applyFont="1" applyBorder="1" applyAlignment="1">
      <alignment horizontal="left" vertical="top" wrapText="1"/>
    </xf>
    <xf numFmtId="0" fontId="10" fillId="0" borderId="15" xfId="0" quotePrefix="1" applyFont="1" applyBorder="1" applyAlignment="1">
      <alignment horizontal="left" vertical="top" wrapText="1"/>
    </xf>
    <xf numFmtId="0" fontId="25" fillId="0" borderId="7" xfId="0" applyFont="1" applyBorder="1" applyAlignment="1">
      <alignment horizontal="left" vertical="top"/>
    </xf>
    <xf numFmtId="0" fontId="8" fillId="8" borderId="15" xfId="9" applyFont="1" applyFill="1" applyBorder="1" applyAlignment="1">
      <alignment horizontal="left" vertical="top"/>
    </xf>
    <xf numFmtId="0" fontId="26" fillId="0" borderId="8" xfId="0" applyFont="1" applyBorder="1" applyAlignment="1">
      <alignment horizontal="left" vertical="top"/>
    </xf>
    <xf numFmtId="0" fontId="10" fillId="0" borderId="12" xfId="0" quotePrefix="1" applyFont="1" applyBorder="1" applyAlignment="1">
      <alignment horizontal="left" vertical="top" wrapText="1"/>
    </xf>
    <xf numFmtId="0" fontId="10" fillId="0" borderId="7" xfId="0" quotePrefix="1" applyFont="1" applyBorder="1" applyAlignment="1">
      <alignment horizontal="left" vertical="top" wrapText="1"/>
    </xf>
    <xf numFmtId="0" fontId="3" fillId="0" borderId="6" xfId="0" quotePrefix="1" applyFont="1" applyBorder="1" applyAlignment="1">
      <alignment horizontal="left" vertical="top" wrapText="1"/>
    </xf>
    <xf numFmtId="0" fontId="10" fillId="0" borderId="6" xfId="0" quotePrefix="1" applyFont="1" applyBorder="1" applyAlignment="1">
      <alignment horizontal="left" vertical="top" wrapText="1"/>
    </xf>
    <xf numFmtId="0" fontId="26" fillId="0" borderId="12" xfId="0" applyFont="1" applyBorder="1" applyAlignment="1">
      <alignment horizontal="left" vertical="top"/>
    </xf>
    <xf numFmtId="0" fontId="26" fillId="0" borderId="12" xfId="0" quotePrefix="1" applyFont="1" applyBorder="1" applyAlignment="1">
      <alignment horizontal="left" vertical="top" wrapText="1"/>
    </xf>
    <xf numFmtId="0" fontId="10" fillId="0" borderId="18" xfId="7" applyFont="1" applyBorder="1" applyAlignment="1">
      <alignment horizontal="center" vertical="center" wrapText="1"/>
    </xf>
    <xf numFmtId="0" fontId="10" fillId="0" borderId="19" xfId="0" applyFont="1" applyBorder="1" applyAlignment="1">
      <alignment horizontal="left" vertical="top" wrapText="1"/>
    </xf>
    <xf numFmtId="0" fontId="25" fillId="0" borderId="1" xfId="9" applyFont="1" applyBorder="1" applyAlignment="1">
      <alignment horizontal="left" vertical="top" wrapText="1"/>
    </xf>
    <xf numFmtId="0" fontId="3" fillId="0" borderId="1" xfId="0" applyFont="1" applyBorder="1" applyAlignment="1">
      <alignment horizontal="left" vertical="top"/>
    </xf>
    <xf numFmtId="0" fontId="25" fillId="0" borderId="6" xfId="9" applyFont="1" applyBorder="1" applyAlignment="1">
      <alignment horizontal="left" vertical="top" wrapText="1"/>
    </xf>
    <xf numFmtId="0" fontId="3" fillId="0" borderId="6" xfId="0" applyFont="1" applyBorder="1" applyAlignment="1">
      <alignment horizontal="left" vertical="top"/>
    </xf>
    <xf numFmtId="0" fontId="10" fillId="0" borderId="3" xfId="0" applyFont="1" applyBorder="1" applyAlignment="1">
      <alignment horizontal="left" vertical="top" wrapText="1"/>
    </xf>
    <xf numFmtId="0" fontId="10" fillId="0" borderId="1" xfId="0" quotePrefix="1" applyFont="1" applyBorder="1" applyAlignment="1">
      <alignment horizontal="left" vertical="top" wrapText="1"/>
    </xf>
    <xf numFmtId="0" fontId="8" fillId="13" borderId="1" xfId="9" applyFont="1" applyFill="1" applyBorder="1" applyAlignment="1">
      <alignment horizontal="left" vertical="center"/>
    </xf>
    <xf numFmtId="0" fontId="8" fillId="13" borderId="1" xfId="9" applyFont="1" applyFill="1" applyBorder="1" applyAlignment="1">
      <alignment horizontal="left" vertical="top"/>
    </xf>
    <xf numFmtId="0" fontId="8" fillId="13" borderId="1" xfId="9" applyFont="1" applyFill="1" applyBorder="1" applyAlignment="1">
      <alignment horizontal="left" vertical="top" wrapText="1"/>
    </xf>
    <xf numFmtId="0" fontId="8" fillId="13" borderId="1" xfId="9" applyFont="1" applyFill="1" applyBorder="1" applyAlignment="1">
      <alignment horizontal="center" vertical="top"/>
    </xf>
    <xf numFmtId="0" fontId="25" fillId="13" borderId="1" xfId="9" applyFont="1" applyFill="1" applyBorder="1" applyAlignment="1">
      <alignment horizontal="left" vertical="top"/>
    </xf>
    <xf numFmtId="0" fontId="3" fillId="0" borderId="1" xfId="0" applyFont="1" applyBorder="1" applyAlignment="1">
      <alignment vertical="top" wrapText="1"/>
    </xf>
    <xf numFmtId="0" fontId="8" fillId="0" borderId="19" xfId="9" applyFont="1" applyBorder="1" applyAlignment="1">
      <alignment vertical="center"/>
    </xf>
    <xf numFmtId="0" fontId="25" fillId="0" borderId="19" xfId="9" applyFont="1" applyBorder="1" applyAlignment="1">
      <alignment horizontal="left" vertical="center"/>
    </xf>
    <xf numFmtId="0" fontId="25" fillId="0" borderId="19" xfId="9" applyFont="1" applyBorder="1" applyAlignment="1">
      <alignment horizontal="left" vertical="center"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3" xfId="0" applyFont="1" applyBorder="1" applyAlignment="1">
      <alignment vertical="top" wrapText="1"/>
    </xf>
    <xf numFmtId="0" fontId="3" fillId="0" borderId="8" xfId="0" applyFont="1" applyBorder="1" applyAlignment="1">
      <alignment vertical="top" wrapText="1"/>
    </xf>
    <xf numFmtId="0" fontId="8" fillId="13" borderId="2" xfId="9" applyFont="1" applyFill="1" applyBorder="1" applyAlignment="1">
      <alignment vertical="center"/>
    </xf>
    <xf numFmtId="0" fontId="8" fillId="13" borderId="5" xfId="9" applyFont="1" applyFill="1" applyBorder="1" applyAlignment="1">
      <alignment vertical="center"/>
    </xf>
    <xf numFmtId="0" fontId="8" fillId="13" borderId="3" xfId="9" applyFont="1" applyFill="1" applyBorder="1" applyAlignment="1">
      <alignment horizontal="center" vertical="center"/>
    </xf>
    <xf numFmtId="0" fontId="25" fillId="13" borderId="3" xfId="9" applyFont="1" applyFill="1" applyBorder="1" applyAlignment="1">
      <alignment horizontal="left" vertical="center"/>
    </xf>
    <xf numFmtId="0" fontId="25" fillId="13" borderId="3" xfId="9" applyFont="1" applyFill="1" applyBorder="1" applyAlignment="1">
      <alignment horizontal="left" vertical="center" wrapText="1"/>
    </xf>
    <xf numFmtId="0" fontId="4" fillId="6" borderId="1" xfId="0" applyFont="1" applyFill="1" applyBorder="1" applyAlignment="1">
      <alignment vertical="top" wrapText="1"/>
    </xf>
    <xf numFmtId="0" fontId="27" fillId="0" borderId="1" xfId="0" applyFont="1" applyBorder="1" applyAlignment="1">
      <alignment horizontal="left" vertical="top" wrapText="1"/>
    </xf>
    <xf numFmtId="0" fontId="27" fillId="0" borderId="8" xfId="0" applyFont="1" applyBorder="1" applyAlignment="1">
      <alignment horizontal="left" vertical="top" wrapText="1"/>
    </xf>
    <xf numFmtId="0" fontId="8" fillId="13" borderId="3" xfId="9" applyFont="1" applyFill="1" applyBorder="1" applyAlignment="1">
      <alignment vertical="center"/>
    </xf>
    <xf numFmtId="0" fontId="3" fillId="0" borderId="1" xfId="0" quotePrefix="1" applyFont="1" applyBorder="1" applyAlignment="1">
      <alignment vertical="top" wrapText="1"/>
    </xf>
    <xf numFmtId="0" fontId="8" fillId="13" borderId="2" xfId="9" applyFont="1" applyFill="1" applyBorder="1" applyAlignment="1">
      <alignment horizontal="left" vertical="center"/>
    </xf>
    <xf numFmtId="0" fontId="8" fillId="8" borderId="17" xfId="9" applyFont="1" applyFill="1" applyBorder="1" applyAlignment="1">
      <alignment vertical="center"/>
    </xf>
    <xf numFmtId="0" fontId="25" fillId="8" borderId="17" xfId="9" applyFont="1" applyFill="1" applyBorder="1" applyAlignment="1">
      <alignment horizontal="left" vertical="center"/>
    </xf>
    <xf numFmtId="0" fontId="3" fillId="0" borderId="5" xfId="0" applyFont="1" applyBorder="1" applyAlignment="1">
      <alignment vertical="top" wrapText="1"/>
    </xf>
    <xf numFmtId="0" fontId="3" fillId="0" borderId="0" xfId="0" applyFont="1"/>
    <xf numFmtId="0" fontId="3" fillId="0" borderId="4" xfId="0" applyFont="1" applyBorder="1" applyAlignment="1">
      <alignment vertical="top" wrapText="1"/>
    </xf>
    <xf numFmtId="0" fontId="8" fillId="8" borderId="2" xfId="9" applyFont="1" applyFill="1" applyBorder="1" applyAlignment="1">
      <alignment vertical="center"/>
    </xf>
    <xf numFmtId="0" fontId="8" fillId="6" borderId="5" xfId="9" applyFont="1" applyFill="1" applyBorder="1" applyAlignment="1">
      <alignment vertical="center"/>
    </xf>
    <xf numFmtId="0" fontId="8" fillId="8" borderId="4" xfId="9" applyFont="1" applyFill="1" applyBorder="1" applyAlignment="1">
      <alignment vertical="center"/>
    </xf>
    <xf numFmtId="0" fontId="8" fillId="8" borderId="5" xfId="9" applyFont="1" applyFill="1" applyBorder="1" applyAlignment="1">
      <alignment vertical="center"/>
    </xf>
    <xf numFmtId="0" fontId="3" fillId="0" borderId="2" xfId="0" quotePrefix="1" applyFont="1" applyBorder="1" applyAlignment="1">
      <alignment vertical="top" wrapText="1"/>
    </xf>
    <xf numFmtId="0" fontId="8" fillId="0" borderId="1" xfId="9" applyFont="1" applyBorder="1" applyAlignment="1">
      <alignment vertical="center"/>
    </xf>
    <xf numFmtId="0" fontId="3" fillId="0" borderId="2" xfId="0" applyFont="1" applyBorder="1" applyAlignment="1">
      <alignment vertical="top" wrapText="1"/>
    </xf>
    <xf numFmtId="0" fontId="25" fillId="0" borderId="1" xfId="9" applyFont="1" applyBorder="1" applyAlignment="1">
      <alignment horizontal="left" vertical="center"/>
    </xf>
    <xf numFmtId="0" fontId="3" fillId="0" borderId="5" xfId="0" quotePrefix="1" applyFont="1" applyBorder="1" applyAlignment="1">
      <alignment vertical="top" wrapText="1"/>
    </xf>
    <xf numFmtId="0" fontId="8" fillId="8" borderId="1" xfId="9" applyFont="1" applyFill="1" applyBorder="1" applyAlignment="1">
      <alignment vertical="center"/>
    </xf>
    <xf numFmtId="0" fontId="25" fillId="8" borderId="1" xfId="9" applyFont="1" applyFill="1" applyBorder="1" applyAlignment="1">
      <alignment horizontal="left" vertical="center"/>
    </xf>
    <xf numFmtId="0" fontId="3" fillId="0" borderId="0" xfId="0" applyFont="1" applyAlignment="1">
      <alignment vertical="top" wrapText="1"/>
    </xf>
    <xf numFmtId="0" fontId="3" fillId="0" borderId="20" xfId="0" applyFont="1" applyBorder="1" applyAlignment="1">
      <alignment vertical="top" wrapText="1"/>
    </xf>
    <xf numFmtId="0" fontId="8" fillId="0" borderId="1" xfId="9" applyFont="1" applyBorder="1" applyAlignment="1">
      <alignment horizontal="center" vertical="center"/>
    </xf>
    <xf numFmtId="0" fontId="8" fillId="0" borderId="19" xfId="9" applyFont="1" applyBorder="1" applyAlignment="1">
      <alignment horizontal="center" vertical="center"/>
    </xf>
    <xf numFmtId="0" fontId="25" fillId="0" borderId="3" xfId="9" applyFont="1" applyBorder="1" applyAlignment="1">
      <alignment horizontal="left" vertical="center"/>
    </xf>
    <xf numFmtId="0" fontId="25" fillId="0" borderId="3" xfId="9" applyFont="1" applyBorder="1" applyAlignment="1">
      <alignment horizontal="left" vertical="center" wrapText="1"/>
    </xf>
    <xf numFmtId="0" fontId="3" fillId="0" borderId="4" xfId="0" applyFont="1" applyBorder="1"/>
    <xf numFmtId="0" fontId="3" fillId="0" borderId="0" xfId="2" applyFont="1"/>
    <xf numFmtId="0" fontId="3" fillId="0" borderId="0" xfId="2" applyFont="1" applyAlignment="1">
      <alignment horizontal="left"/>
    </xf>
    <xf numFmtId="0" fontId="3" fillId="0" borderId="0" xfId="2" quotePrefix="1" applyFont="1"/>
    <xf numFmtId="0" fontId="3" fillId="8" borderId="0" xfId="2" applyFont="1" applyFill="1"/>
    <xf numFmtId="0" fontId="3" fillId="8" borderId="0" xfId="2" applyFont="1" applyFill="1" applyAlignment="1">
      <alignment horizontal="center" vertical="top" wrapText="1"/>
    </xf>
    <xf numFmtId="0" fontId="4" fillId="0" borderId="0" xfId="2" applyFont="1"/>
    <xf numFmtId="0" fontId="8" fillId="2" borderId="6" xfId="2" applyFont="1" applyFill="1" applyBorder="1" applyAlignment="1">
      <alignment horizontal="center" vertical="center" wrapText="1"/>
    </xf>
    <xf numFmtId="0" fontId="8" fillId="2" borderId="6"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1" xfId="0" applyFont="1" applyFill="1" applyBorder="1" applyAlignment="1">
      <alignment horizontal="center" vertical="top" wrapText="1"/>
    </xf>
    <xf numFmtId="0" fontId="10" fillId="4" borderId="1" xfId="2" applyFont="1" applyFill="1" applyBorder="1" applyAlignment="1">
      <alignment horizontal="center" vertical="center"/>
    </xf>
    <xf numFmtId="0" fontId="10" fillId="5" borderId="1" xfId="3" applyFont="1" applyFill="1" applyBorder="1" applyAlignment="1" applyProtection="1">
      <alignment horizontal="left" vertical="center" wrapText="1"/>
    </xf>
    <xf numFmtId="0" fontId="28" fillId="5" borderId="1" xfId="3" applyFont="1" applyFill="1" applyBorder="1" applyAlignment="1" applyProtection="1">
      <alignment horizontal="center" vertical="center" wrapText="1"/>
    </xf>
    <xf numFmtId="0" fontId="10" fillId="5" borderId="1" xfId="3" applyFont="1" applyFill="1" applyBorder="1" applyAlignment="1" applyProtection="1">
      <alignment horizontal="center" vertical="center" wrapText="1"/>
    </xf>
    <xf numFmtId="9" fontId="29" fillId="5" borderId="1" xfId="4" applyFont="1" applyFill="1" applyBorder="1" applyAlignment="1">
      <alignment horizontal="center" vertical="center"/>
    </xf>
    <xf numFmtId="0" fontId="8" fillId="3" borderId="6"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0" xfId="2" applyFont="1" applyAlignment="1">
      <alignment vertical="center"/>
    </xf>
    <xf numFmtId="0" fontId="8" fillId="2" borderId="1" xfId="2" applyFont="1" applyFill="1" applyBorder="1" applyAlignment="1">
      <alignment horizontal="center" vertical="top" wrapText="1"/>
    </xf>
    <xf numFmtId="0" fontId="3" fillId="5" borderId="1" xfId="2" applyFont="1" applyFill="1" applyBorder="1" applyAlignment="1">
      <alignment horizontal="center" vertical="center"/>
    </xf>
    <xf numFmtId="0" fontId="30" fillId="5" borderId="1" xfId="2" applyFont="1" applyFill="1" applyBorder="1" applyAlignment="1">
      <alignment vertical="center"/>
    </xf>
    <xf numFmtId="0" fontId="27" fillId="5" borderId="1" xfId="2" applyFont="1" applyFill="1" applyBorder="1" applyAlignment="1">
      <alignment horizontal="center" vertical="center"/>
    </xf>
    <xf numFmtId="0" fontId="5" fillId="0" borderId="0" xfId="2" applyFont="1"/>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0" xfId="2" applyFont="1" applyAlignment="1">
      <alignment horizontal="left" vertical="center" wrapText="1"/>
    </xf>
    <xf numFmtId="0" fontId="4" fillId="0" borderId="0" xfId="2" applyFont="1" applyAlignment="1">
      <alignment vertical="center"/>
    </xf>
    <xf numFmtId="0" fontId="5" fillId="0" borderId="0" xfId="2" applyFont="1" applyAlignment="1">
      <alignment vertical="center"/>
    </xf>
    <xf numFmtId="0" fontId="3" fillId="0" borderId="0" xfId="2" applyFont="1" applyAlignment="1">
      <alignment wrapText="1"/>
    </xf>
    <xf numFmtId="0" fontId="3" fillId="0" borderId="0" xfId="2" applyFont="1" applyAlignment="1">
      <alignment horizontal="center"/>
    </xf>
    <xf numFmtId="0" fontId="10" fillId="8" borderId="1" xfId="9" quotePrefix="1" applyFont="1" applyFill="1" applyBorder="1" applyAlignment="1">
      <alignment horizontal="left" vertical="center" wrapText="1"/>
    </xf>
    <xf numFmtId="0" fontId="8" fillId="8" borderId="1" xfId="9" applyFont="1" applyFill="1" applyBorder="1" applyAlignment="1">
      <alignment horizontal="center" vertical="center" wrapText="1"/>
    </xf>
    <xf numFmtId="0" fontId="4" fillId="8" borderId="1" xfId="9" applyFont="1" applyFill="1" applyBorder="1" applyAlignment="1">
      <alignment horizontal="center" vertical="center" wrapText="1"/>
    </xf>
    <xf numFmtId="0" fontId="8" fillId="8" borderId="5" xfId="9" applyFont="1" applyFill="1" applyBorder="1" applyAlignment="1">
      <alignment horizontal="left" vertical="center"/>
    </xf>
    <xf numFmtId="0" fontId="4" fillId="8" borderId="5" xfId="9" applyFont="1" applyFill="1" applyBorder="1" applyAlignment="1">
      <alignment horizontal="center" vertical="center" wrapText="1"/>
    </xf>
    <xf numFmtId="0" fontId="4" fillId="8" borderId="3" xfId="9" applyFont="1" applyFill="1" applyBorder="1" applyAlignment="1">
      <alignment horizontal="center" vertical="center" wrapText="1"/>
    </xf>
    <xf numFmtId="0" fontId="8" fillId="13" borderId="22" xfId="9" applyFont="1" applyFill="1" applyBorder="1" applyAlignment="1">
      <alignment horizontal="left" vertical="center"/>
    </xf>
    <xf numFmtId="0" fontId="8" fillId="13" borderId="23" xfId="9" applyFont="1" applyFill="1" applyBorder="1" applyAlignment="1">
      <alignment horizontal="left" vertical="top"/>
    </xf>
    <xf numFmtId="0" fontId="8" fillId="13" borderId="23" xfId="9" applyFont="1" applyFill="1" applyBorder="1" applyAlignment="1">
      <alignment horizontal="left" vertical="top" wrapText="1"/>
    </xf>
    <xf numFmtId="0" fontId="8" fillId="13" borderId="17" xfId="9" applyFont="1" applyFill="1" applyBorder="1" applyAlignment="1">
      <alignment horizontal="left" vertical="top" wrapText="1"/>
    </xf>
    <xf numFmtId="0" fontId="27" fillId="0" borderId="1" xfId="0" applyFont="1" applyBorder="1" applyAlignment="1">
      <alignment vertical="center" wrapText="1"/>
    </xf>
    <xf numFmtId="0" fontId="3" fillId="0" borderId="0" xfId="0" applyFont="1" applyAlignment="1">
      <alignment horizontal="center" vertical="center"/>
    </xf>
    <xf numFmtId="0" fontId="8" fillId="0" borderId="2" xfId="9" applyFont="1" applyBorder="1" applyAlignment="1">
      <alignment horizontal="center" vertical="center"/>
    </xf>
    <xf numFmtId="0" fontId="8" fillId="0" borderId="3" xfId="9" applyFont="1" applyBorder="1" applyAlignment="1">
      <alignment horizontal="center" vertical="center"/>
    </xf>
    <xf numFmtId="0" fontId="4" fillId="0" borderId="1" xfId="9" applyFont="1" applyBorder="1" applyAlignment="1">
      <alignment horizontal="center" vertical="center" wrapText="1"/>
    </xf>
    <xf numFmtId="0" fontId="27" fillId="0" borderId="1" xfId="0" quotePrefix="1" applyFont="1" applyBorder="1" applyAlignment="1">
      <alignment vertical="center" wrapText="1"/>
    </xf>
    <xf numFmtId="0" fontId="10" fillId="9" borderId="0" xfId="2" applyFont="1" applyFill="1" applyAlignment="1">
      <alignment vertical="top"/>
    </xf>
    <xf numFmtId="0" fontId="3" fillId="0" borderId="0" xfId="2" applyFont="1" applyAlignment="1">
      <alignment vertical="top"/>
    </xf>
    <xf numFmtId="0" fontId="3" fillId="0" borderId="0" xfId="2" applyFont="1" applyAlignment="1">
      <alignment horizontal="left" vertical="top"/>
    </xf>
    <xf numFmtId="0" fontId="3" fillId="0" borderId="0" xfId="2" applyFont="1" applyAlignment="1">
      <alignment vertical="top" wrapText="1"/>
    </xf>
    <xf numFmtId="0" fontId="8" fillId="8" borderId="1" xfId="9" applyFont="1" applyFill="1" applyBorder="1" applyAlignment="1">
      <alignment horizontal="left" vertical="center" wrapText="1"/>
    </xf>
    <xf numFmtId="0" fontId="3" fillId="3" borderId="12" xfId="0" quotePrefix="1" applyFont="1" applyFill="1" applyBorder="1" applyAlignment="1">
      <alignment horizontal="left" vertical="top" wrapText="1"/>
    </xf>
    <xf numFmtId="0" fontId="10" fillId="4" borderId="1" xfId="2" applyFont="1" applyFill="1" applyBorder="1" applyAlignment="1">
      <alignment horizontal="left" vertical="center"/>
    </xf>
    <xf numFmtId="0" fontId="8" fillId="15" borderId="6" xfId="2" applyFont="1" applyFill="1" applyBorder="1" applyAlignment="1">
      <alignment horizontal="center" vertical="center" wrapText="1"/>
    </xf>
    <xf numFmtId="0" fontId="3" fillId="0" borderId="25" xfId="0" applyFont="1" applyBorder="1" applyAlignment="1">
      <alignment horizontal="left" vertical="top"/>
    </xf>
    <xf numFmtId="0" fontId="3" fillId="0" borderId="19" xfId="0" applyFont="1" applyBorder="1" applyAlignment="1">
      <alignment horizontal="left" vertical="top"/>
    </xf>
    <xf numFmtId="0" fontId="3" fillId="0" borderId="26"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1" xfId="0" applyFont="1" applyBorder="1" applyAlignment="1">
      <alignment horizontal="left" vertical="top"/>
    </xf>
    <xf numFmtId="0" fontId="3" fillId="8" borderId="25" xfId="0" applyFont="1" applyFill="1" applyBorder="1" applyAlignment="1">
      <alignment horizontal="left" vertical="top"/>
    </xf>
    <xf numFmtId="0" fontId="3" fillId="0" borderId="1" xfId="0" applyFont="1" applyBorder="1" applyAlignment="1">
      <alignment horizontal="center" vertical="center"/>
    </xf>
    <xf numFmtId="0" fontId="3" fillId="8" borderId="1" xfId="0" applyFont="1" applyFill="1" applyBorder="1" applyAlignment="1">
      <alignment horizontal="left" vertical="top"/>
    </xf>
    <xf numFmtId="0" fontId="8" fillId="15" borderId="7" xfId="2" applyFont="1" applyFill="1" applyBorder="1" applyAlignment="1">
      <alignment horizontal="center" vertical="center" wrapText="1"/>
    </xf>
    <xf numFmtId="0" fontId="3" fillId="0" borderId="0" xfId="2" applyFont="1" applyAlignment="1">
      <alignment horizontal="center" vertical="center"/>
    </xf>
    <xf numFmtId="0" fontId="8" fillId="9" borderId="2" xfId="2" applyFont="1" applyFill="1" applyBorder="1" applyAlignment="1">
      <alignment horizontal="left" vertical="top" wrapText="1"/>
    </xf>
    <xf numFmtId="0" fontId="8" fillId="8" borderId="1" xfId="9" applyFont="1" applyFill="1" applyBorder="1" applyAlignment="1">
      <alignment horizontal="left" vertical="center"/>
    </xf>
    <xf numFmtId="0" fontId="25" fillId="13" borderId="22" xfId="9" applyFont="1" applyFill="1" applyBorder="1" applyAlignment="1">
      <alignment horizontal="left" vertical="top" wrapText="1"/>
    </xf>
    <xf numFmtId="0" fontId="25" fillId="0" borderId="29" xfId="9" applyFont="1" applyBorder="1" applyAlignment="1">
      <alignment horizontal="left" vertical="top" wrapText="1"/>
    </xf>
    <xf numFmtId="0" fontId="25" fillId="0" borderId="24" xfId="9" applyFont="1" applyBorder="1" applyAlignment="1">
      <alignment horizontal="left" vertical="top" wrapText="1"/>
    </xf>
    <xf numFmtId="0" fontId="25" fillId="0" borderId="20" xfId="9" applyFont="1" applyBorder="1" applyAlignment="1">
      <alignment horizontal="left" vertical="top" wrapText="1"/>
    </xf>
    <xf numFmtId="0" fontId="25" fillId="0" borderId="18" xfId="9" applyFont="1" applyBorder="1" applyAlignment="1">
      <alignment horizontal="left" vertical="top" wrapText="1"/>
    </xf>
    <xf numFmtId="0" fontId="25" fillId="13" borderId="2" xfId="9" applyFont="1" applyFill="1" applyBorder="1" applyAlignment="1">
      <alignment horizontal="left" vertical="top" wrapText="1"/>
    </xf>
    <xf numFmtId="0" fontId="25" fillId="0" borderId="30" xfId="9" applyFont="1" applyBorder="1" applyAlignment="1">
      <alignment horizontal="left" vertical="center" wrapText="1"/>
    </xf>
    <xf numFmtId="0" fontId="25" fillId="13" borderId="5" xfId="9" applyFont="1" applyFill="1" applyBorder="1" applyAlignment="1">
      <alignment horizontal="left" vertical="center" wrapText="1"/>
    </xf>
    <xf numFmtId="0" fontId="25" fillId="8" borderId="23" xfId="9" applyFont="1" applyFill="1" applyBorder="1" applyAlignment="1">
      <alignment horizontal="left" vertical="center" wrapText="1"/>
    </xf>
    <xf numFmtId="0" fontId="25" fillId="0" borderId="30" xfId="9" applyFont="1" applyBorder="1" applyAlignment="1">
      <alignment horizontal="left" vertical="top" wrapText="1"/>
    </xf>
    <xf numFmtId="0" fontId="25" fillId="0" borderId="2" xfId="9" applyFont="1" applyBorder="1" applyAlignment="1">
      <alignment horizontal="left" vertical="center" wrapText="1"/>
    </xf>
    <xf numFmtId="0" fontId="25" fillId="8" borderId="2" xfId="9" applyFont="1" applyFill="1" applyBorder="1" applyAlignment="1">
      <alignment horizontal="left" vertical="center" wrapText="1"/>
    </xf>
    <xf numFmtId="0" fontId="3" fillId="0" borderId="3" xfId="0" applyFont="1" applyBorder="1" applyAlignment="1">
      <alignment horizontal="left" vertical="top"/>
    </xf>
    <xf numFmtId="0" fontId="3" fillId="0" borderId="17" xfId="0" applyFont="1" applyBorder="1" applyAlignment="1">
      <alignment horizontal="left" vertical="top"/>
    </xf>
    <xf numFmtId="0" fontId="3" fillId="0" borderId="1" xfId="0" applyFont="1" applyBorder="1"/>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1" xfId="1" applyFont="1" applyFill="1" applyBorder="1" applyAlignment="1">
      <alignment horizontal="center" vertical="center" wrapText="1"/>
    </xf>
    <xf numFmtId="0" fontId="4" fillId="3" borderId="1" xfId="1" applyFont="1" applyFill="1" applyBorder="1" applyAlignment="1">
      <alignment horizontal="center" vertical="center"/>
    </xf>
    <xf numFmtId="0" fontId="4" fillId="0" borderId="0" xfId="1" applyFont="1" applyBorder="1" applyAlignment="1">
      <alignment horizontal="center" vertical="center"/>
    </xf>
    <xf numFmtId="0" fontId="3" fillId="8" borderId="1" xfId="0" applyFont="1" applyFill="1" applyBorder="1"/>
    <xf numFmtId="0" fontId="3" fillId="8" borderId="0" xfId="0" applyFont="1" applyFill="1"/>
    <xf numFmtId="0" fontId="4" fillId="0" borderId="25" xfId="1" applyFont="1" applyBorder="1" applyAlignment="1">
      <alignment horizontal="center" vertical="center"/>
    </xf>
    <xf numFmtId="0" fontId="4" fillId="0" borderId="7" xfId="1" applyFont="1" applyBorder="1" applyAlignment="1">
      <alignment horizontal="center" vertical="center"/>
    </xf>
    <xf numFmtId="0" fontId="4" fillId="3" borderId="1" xfId="1" applyFont="1" applyFill="1" applyBorder="1" applyAlignment="1">
      <alignment horizontal="left" vertical="top"/>
    </xf>
    <xf numFmtId="0" fontId="4" fillId="0" borderId="25" xfId="1" applyFont="1" applyBorder="1" applyAlignment="1">
      <alignment horizontal="left" vertical="top"/>
    </xf>
    <xf numFmtId="0" fontId="4" fillId="0" borderId="7" xfId="1" applyFont="1" applyBorder="1" applyAlignment="1">
      <alignment horizontal="left" vertical="top"/>
    </xf>
    <xf numFmtId="0" fontId="32" fillId="0" borderId="12" xfId="3" applyFont="1" applyBorder="1" applyAlignment="1" applyProtection="1">
      <alignment horizontal="left" vertical="top" wrapText="1"/>
    </xf>
    <xf numFmtId="0" fontId="32" fillId="0" borderId="15" xfId="3" applyFont="1" applyBorder="1" applyAlignment="1" applyProtection="1">
      <alignment horizontal="left" vertical="top" wrapText="1"/>
    </xf>
    <xf numFmtId="0" fontId="32" fillId="0" borderId="7" xfId="3" applyFont="1" applyBorder="1" applyAlignment="1" applyProtection="1">
      <alignment horizontal="left" vertical="top" wrapText="1"/>
    </xf>
    <xf numFmtId="0" fontId="4" fillId="8" borderId="0" xfId="1" applyFont="1" applyFill="1" applyBorder="1" applyAlignment="1">
      <alignment horizontal="left" vertical="top"/>
    </xf>
    <xf numFmtId="0" fontId="4" fillId="0" borderId="0" xfId="1" applyFont="1" applyBorder="1" applyAlignment="1">
      <alignment horizontal="left" vertical="top"/>
    </xf>
    <xf numFmtId="0" fontId="4" fillId="3" borderId="1" xfId="1" applyFont="1" applyFill="1" applyBorder="1"/>
    <xf numFmtId="0" fontId="4" fillId="0" borderId="0" xfId="1" applyFont="1"/>
    <xf numFmtId="0" fontId="32" fillId="0" borderId="19" xfId="3" applyFont="1" applyBorder="1" applyAlignment="1" applyProtection="1">
      <alignment horizontal="left" vertical="center" wrapText="1"/>
    </xf>
    <xf numFmtId="0" fontId="3" fillId="0" borderId="2" xfId="0" applyFont="1" applyBorder="1"/>
    <xf numFmtId="0" fontId="32" fillId="0" borderId="1" xfId="3" applyFont="1" applyBorder="1" applyAlignment="1" applyProtection="1">
      <alignment wrapText="1"/>
    </xf>
    <xf numFmtId="0" fontId="26" fillId="0" borderId="8" xfId="0" applyFont="1" applyBorder="1" applyAlignment="1">
      <alignment vertical="top" wrapText="1"/>
    </xf>
    <xf numFmtId="0" fontId="26" fillId="0" borderId="7" xfId="0" applyFont="1" applyBorder="1" applyAlignment="1">
      <alignment vertical="top" wrapText="1"/>
    </xf>
    <xf numFmtId="0" fontId="26" fillId="0" borderId="19" xfId="9" applyFont="1" applyBorder="1" applyAlignment="1">
      <alignment horizontal="left" vertical="center" wrapText="1"/>
    </xf>
    <xf numFmtId="0" fontId="34" fillId="0" borderId="0" xfId="0" applyFont="1" applyAlignment="1">
      <alignment vertical="top" wrapText="1"/>
    </xf>
    <xf numFmtId="0" fontId="34" fillId="0" borderId="1" xfId="0" applyFont="1" applyBorder="1" applyAlignment="1">
      <alignment vertical="top" wrapText="1"/>
    </xf>
    <xf numFmtId="0" fontId="25" fillId="0" borderId="19" xfId="9" applyFont="1" applyBorder="1" applyAlignment="1">
      <alignment horizontal="left" vertical="top" wrapText="1"/>
    </xf>
    <xf numFmtId="0" fontId="3" fillId="0" borderId="0" xfId="0" applyFont="1" applyAlignment="1">
      <alignment horizontal="left" vertical="top" wrapText="1"/>
    </xf>
    <xf numFmtId="0" fontId="3" fillId="0" borderId="15" xfId="0" applyFont="1" applyBorder="1" applyAlignment="1">
      <alignment horizontal="left" vertical="top" wrapText="1"/>
    </xf>
    <xf numFmtId="0" fontId="3" fillId="3" borderId="7" xfId="0" applyFont="1" applyFill="1" applyBorder="1" applyAlignment="1">
      <alignment horizontal="left" vertical="top" wrapText="1"/>
    </xf>
    <xf numFmtId="0" fontId="3" fillId="3" borderId="12" xfId="0" applyFont="1" applyFill="1" applyBorder="1" applyAlignment="1">
      <alignment horizontal="left" vertical="top" wrapText="1"/>
    </xf>
    <xf numFmtId="0" fontId="36" fillId="0" borderId="25" xfId="0" applyFont="1" applyBorder="1" applyAlignment="1">
      <alignment horizontal="left" vertical="top" wrapText="1"/>
    </xf>
    <xf numFmtId="0" fontId="26" fillId="0" borderId="15" xfId="0" applyFont="1" applyBorder="1" applyAlignment="1">
      <alignment horizontal="left" vertical="top" wrapText="1"/>
    </xf>
    <xf numFmtId="0" fontId="3" fillId="0" borderId="8" xfId="0" quotePrefix="1" applyFont="1" applyBorder="1" applyAlignment="1">
      <alignment vertical="top" wrapText="1"/>
    </xf>
    <xf numFmtId="0" fontId="3" fillId="0" borderId="1" xfId="0" quotePrefix="1" applyFont="1" applyBorder="1" applyAlignment="1">
      <alignment horizontal="left" vertical="center" wrapText="1"/>
    </xf>
    <xf numFmtId="0" fontId="26" fillId="0" borderId="15" xfId="9" applyFont="1" applyBorder="1" applyAlignment="1">
      <alignment horizontal="left" vertical="top" wrapText="1"/>
    </xf>
    <xf numFmtId="0" fontId="37" fillId="0" borderId="0" xfId="0" applyFont="1"/>
    <xf numFmtId="0" fontId="26" fillId="0" borderId="8" xfId="9" applyFont="1" applyBorder="1" applyAlignment="1">
      <alignment horizontal="left" vertical="top" wrapText="1"/>
    </xf>
    <xf numFmtId="0" fontId="26" fillId="0" borderId="13" xfId="9" applyFont="1" applyBorder="1" applyAlignment="1">
      <alignment horizontal="left" vertical="top" wrapText="1"/>
    </xf>
    <xf numFmtId="0" fontId="26" fillId="0" borderId="29" xfId="9" applyFont="1" applyBorder="1" applyAlignment="1">
      <alignment horizontal="left" vertical="top" wrapText="1"/>
    </xf>
    <xf numFmtId="0" fontId="10" fillId="9" borderId="0" xfId="2" quotePrefix="1" applyFont="1" applyFill="1" applyAlignment="1">
      <alignment vertical="top"/>
    </xf>
    <xf numFmtId="0" fontId="26" fillId="0" borderId="18" xfId="9" applyFont="1" applyBorder="1" applyAlignment="1">
      <alignment horizontal="left" vertical="top" wrapText="1"/>
    </xf>
    <xf numFmtId="0" fontId="8" fillId="3" borderId="6" xfId="2" applyFont="1" applyFill="1" applyBorder="1" applyAlignment="1">
      <alignment horizontal="center" vertical="center" wrapText="1"/>
    </xf>
    <xf numFmtId="14" fontId="3" fillId="8" borderId="1" xfId="0" applyNumberFormat="1" applyFont="1" applyFill="1" applyBorder="1"/>
    <xf numFmtId="0" fontId="6" fillId="0" borderId="8" xfId="3" applyBorder="1" applyAlignment="1" applyProtection="1">
      <alignment horizontal="left" vertical="top" wrapText="1"/>
    </xf>
    <xf numFmtId="0" fontId="27" fillId="5" borderId="2" xfId="2" applyFont="1" applyFill="1" applyBorder="1" applyAlignment="1">
      <alignment horizontal="center" vertical="center"/>
    </xf>
    <xf numFmtId="0" fontId="27" fillId="5" borderId="5" xfId="2" applyFont="1" applyFill="1" applyBorder="1" applyAlignment="1">
      <alignment horizontal="center" vertical="center"/>
    </xf>
    <xf numFmtId="0" fontId="27" fillId="5" borderId="3" xfId="2" applyFont="1" applyFill="1" applyBorder="1" applyAlignment="1">
      <alignment horizontal="center" vertical="center"/>
    </xf>
    <xf numFmtId="0" fontId="27" fillId="5" borderId="1" xfId="2" applyFont="1" applyFill="1" applyBorder="1" applyAlignment="1">
      <alignment horizontal="center" vertical="center" wrapText="1"/>
    </xf>
    <xf numFmtId="0" fontId="3" fillId="8" borderId="0" xfId="2" applyFont="1" applyFill="1" applyAlignment="1">
      <alignment horizontal="center" vertical="top" wrapText="1"/>
    </xf>
    <xf numFmtId="0" fontId="8" fillId="6" borderId="1" xfId="2" applyFont="1" applyFill="1" applyBorder="1" applyAlignment="1">
      <alignment horizontal="center" vertical="center" wrapText="1"/>
    </xf>
    <xf numFmtId="0" fontId="8" fillId="2" borderId="2" xfId="2" applyFont="1" applyFill="1" applyBorder="1" applyAlignment="1">
      <alignment horizontal="center" vertical="top" wrapText="1"/>
    </xf>
    <xf numFmtId="0" fontId="8" fillId="2" borderId="5" xfId="2" applyFont="1" applyFill="1" applyBorder="1" applyAlignment="1">
      <alignment horizontal="center" vertical="top" wrapText="1"/>
    </xf>
    <xf numFmtId="0" fontId="8" fillId="2" borderId="3" xfId="2" applyFont="1" applyFill="1" applyBorder="1" applyAlignment="1">
      <alignment horizontal="center" vertical="top" wrapText="1"/>
    </xf>
    <xf numFmtId="0" fontId="8" fillId="2" borderId="1" xfId="2" applyFont="1" applyFill="1" applyBorder="1" applyAlignment="1">
      <alignment horizontal="center" vertical="top" wrapText="1"/>
    </xf>
    <xf numFmtId="0" fontId="3" fillId="8" borderId="0" xfId="2" applyFont="1" applyFill="1" applyAlignment="1">
      <alignment horizontal="left" wrapText="1"/>
    </xf>
    <xf numFmtId="0" fontId="3" fillId="0" borderId="0" xfId="2" applyFont="1" applyAlignment="1">
      <alignment horizontal="center" vertical="center" wrapText="1"/>
    </xf>
    <xf numFmtId="0" fontId="4" fillId="0" borderId="0" xfId="2" applyFont="1" applyAlignment="1">
      <alignment horizontal="center" vertical="center" wrapText="1"/>
    </xf>
    <xf numFmtId="0" fontId="4" fillId="0" borderId="0" xfId="2" applyFont="1" applyAlignment="1">
      <alignment horizontal="center" vertical="center"/>
    </xf>
    <xf numFmtId="0" fontId="3" fillId="0" borderId="0" xfId="2" applyFont="1" applyAlignment="1">
      <alignment horizontal="center" vertical="center"/>
    </xf>
    <xf numFmtId="0" fontId="8" fillId="12" borderId="2" xfId="9" applyFont="1" applyFill="1" applyBorder="1" applyAlignment="1">
      <alignment horizontal="center" vertical="center"/>
    </xf>
    <xf numFmtId="0" fontId="8" fillId="12" borderId="3" xfId="9" applyFont="1" applyFill="1" applyBorder="1" applyAlignment="1">
      <alignment horizontal="center" vertical="center"/>
    </xf>
    <xf numFmtId="0" fontId="4" fillId="3" borderId="2" xfId="1" applyFont="1" applyFill="1" applyBorder="1" applyAlignment="1">
      <alignment horizontal="left" vertical="center" wrapText="1"/>
    </xf>
    <xf numFmtId="0" fontId="4" fillId="3" borderId="5" xfId="1" applyFont="1" applyFill="1" applyBorder="1" applyAlignment="1">
      <alignment horizontal="left" vertical="center" wrapText="1"/>
    </xf>
    <xf numFmtId="0" fontId="4" fillId="3" borderId="3" xfId="1" applyFont="1" applyFill="1" applyBorder="1" applyAlignment="1">
      <alignment horizontal="left" vertical="center" wrapText="1"/>
    </xf>
    <xf numFmtId="0" fontId="8" fillId="9" borderId="4" xfId="2" applyFont="1" applyFill="1" applyBorder="1" applyAlignment="1">
      <alignment horizontal="center" vertical="center" wrapText="1"/>
    </xf>
    <xf numFmtId="0" fontId="8" fillId="9" borderId="1" xfId="2" applyFont="1" applyFill="1" applyBorder="1" applyAlignment="1">
      <alignment horizontal="left" vertical="top" wrapText="1"/>
    </xf>
    <xf numFmtId="0" fontId="8" fillId="9" borderId="2" xfId="2" applyFont="1" applyFill="1" applyBorder="1" applyAlignment="1">
      <alignment horizontal="left" vertical="top" wrapText="1"/>
    </xf>
    <xf numFmtId="0" fontId="8" fillId="9" borderId="5" xfId="2" applyFont="1" applyFill="1" applyBorder="1" applyAlignment="1">
      <alignment horizontal="left" vertical="top" wrapText="1"/>
    </xf>
    <xf numFmtId="0" fontId="8" fillId="9" borderId="3" xfId="2" applyFont="1" applyFill="1" applyBorder="1" applyAlignment="1">
      <alignment horizontal="left" vertical="top" wrapText="1"/>
    </xf>
    <xf numFmtId="0" fontId="4" fillId="3" borderId="20" xfId="1" applyFont="1" applyFill="1" applyBorder="1" applyAlignment="1">
      <alignment horizontal="left" vertical="center" wrapText="1"/>
    </xf>
    <xf numFmtId="0" fontId="4" fillId="3" borderId="4" xfId="1"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1" xfId="0" applyFont="1" applyBorder="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quotePrefix="1" applyFont="1" applyBorder="1" applyAlignment="1">
      <alignment horizontal="left" vertical="center" wrapText="1"/>
    </xf>
    <xf numFmtId="0" fontId="3" fillId="0" borderId="7" xfId="0" quotePrefix="1" applyFont="1" applyBorder="1" applyAlignment="1">
      <alignment horizontal="left" vertical="center" wrapText="1"/>
    </xf>
    <xf numFmtId="0" fontId="3" fillId="0" borderId="8" xfId="0" quotePrefix="1" applyFont="1" applyBorder="1" applyAlignment="1">
      <alignment horizontal="left" vertical="center" wrapText="1"/>
    </xf>
    <xf numFmtId="0" fontId="8" fillId="14" borderId="2" xfId="9" applyFont="1" applyFill="1" applyBorder="1" applyAlignment="1">
      <alignment horizontal="left" vertical="center" wrapText="1"/>
    </xf>
    <xf numFmtId="0" fontId="8" fillId="14" borderId="5" xfId="9" applyFont="1" applyFill="1" applyBorder="1" applyAlignment="1">
      <alignment horizontal="left" vertical="center" wrapText="1"/>
    </xf>
    <xf numFmtId="0" fontId="8" fillId="14" borderId="3" xfId="9" applyFont="1" applyFill="1" applyBorder="1" applyAlignment="1">
      <alignment horizontal="left" vertical="center" wrapText="1"/>
    </xf>
    <xf numFmtId="0" fontId="27" fillId="0" borderId="6" xfId="0" applyFont="1" applyBorder="1" applyAlignment="1">
      <alignment horizontal="left" vertical="center" wrapText="1"/>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14" fontId="3" fillId="8" borderId="1" xfId="0" applyNumberFormat="1" applyFont="1" applyFill="1" applyBorder="1" applyAlignment="1">
      <alignment vertical="top"/>
    </xf>
    <xf numFmtId="0" fontId="3" fillId="8" borderId="1" xfId="0" applyFont="1" applyFill="1" applyBorder="1" applyAlignment="1">
      <alignment vertical="top"/>
    </xf>
    <xf numFmtId="14" fontId="27" fillId="16" borderId="1" xfId="0" applyNumberFormat="1" applyFont="1" applyFill="1" applyBorder="1" applyAlignment="1">
      <alignment vertical="top"/>
    </xf>
    <xf numFmtId="0" fontId="27" fillId="16" borderId="1" xfId="0" applyFont="1" applyFill="1" applyBorder="1" applyAlignment="1">
      <alignment vertical="top"/>
    </xf>
    <xf numFmtId="0" fontId="27" fillId="0" borderId="1" xfId="0" applyFont="1" applyBorder="1" applyAlignment="1">
      <alignment horizontal="left" vertical="top"/>
    </xf>
    <xf numFmtId="0" fontId="27" fillId="0" borderId="1" xfId="0" applyFont="1" applyBorder="1"/>
  </cellXfs>
  <cellStyles count="10">
    <cellStyle name="Bình thường" xfId="0" builtinId="0"/>
    <cellStyle name="Hyperlink 2" xfId="8" xr:uid="{00000000-0005-0000-0000-000001000000}"/>
    <cellStyle name="Normal 2" xfId="2" xr:uid="{00000000-0005-0000-0000-000003000000}"/>
    <cellStyle name="Normal 2 3" xfId="7" xr:uid="{00000000-0005-0000-0000-000004000000}"/>
    <cellStyle name="Normal 4" xfId="6" xr:uid="{00000000-0005-0000-0000-000005000000}"/>
    <cellStyle name="Normal_Template_Test Case_v0.5" xfId="9" xr:uid="{00000000-0005-0000-0000-000006000000}"/>
    <cellStyle name="Percent 2" xfId="4" xr:uid="{00000000-0005-0000-0000-000007000000}"/>
    <cellStyle name="Percent 3" xfId="5" xr:uid="{00000000-0005-0000-0000-000008000000}"/>
    <cellStyle name="RowLevel_1" xfId="1" builtinId="1" iLevel="0"/>
    <cellStyle name="Siêu kết nối" xfId="3" builtinId="8"/>
  </cellStyles>
  <dxfs count="2">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257175</xdr:colOff>
          <xdr:row>60</xdr:row>
          <xdr:rowOff>38100</xdr:rowOff>
        </xdr:from>
        <xdr:to>
          <xdr:col>1</xdr:col>
          <xdr:colOff>352425</xdr:colOff>
          <xdr:row>61</xdr:row>
          <xdr:rowOff>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Đồng ý Golive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61</xdr:row>
          <xdr:rowOff>9525</xdr:rowOff>
        </xdr:from>
        <xdr:to>
          <xdr:col>1</xdr:col>
          <xdr:colOff>714375</xdr:colOff>
          <xdr:row>61</xdr:row>
          <xdr:rowOff>228600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Không đồng ý Golive</a:t>
              </a:r>
            </a:p>
          </xdr:txBody>
        </xdr:sp>
        <xdr:clientData/>
      </xdr:twoCellAnchor>
    </mc:Choice>
    <mc:Fallback/>
  </mc:AlternateContent>
  <xdr:oneCellAnchor>
    <xdr:from>
      <xdr:col>0</xdr:col>
      <xdr:colOff>247650</xdr:colOff>
      <xdr:row>0</xdr:row>
      <xdr:rowOff>0</xdr:rowOff>
    </xdr:from>
    <xdr:ext cx="1381125" cy="781050"/>
    <xdr:pic>
      <xdr:nvPicPr>
        <xdr:cNvPr id="4" name="Picture 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0"/>
          <a:ext cx="13811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247650</xdr:colOff>
          <xdr:row>68</xdr:row>
          <xdr:rowOff>0</xdr:rowOff>
        </xdr:from>
        <xdr:to>
          <xdr:col>1</xdr:col>
          <xdr:colOff>1381125</xdr:colOff>
          <xdr:row>69</xdr:row>
          <xdr:rowOff>114300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Thay đổi thành công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69</xdr:row>
          <xdr:rowOff>9525</xdr:rowOff>
        </xdr:from>
        <xdr:to>
          <xdr:col>1</xdr:col>
          <xdr:colOff>1333500</xdr:colOff>
          <xdr:row>70</xdr:row>
          <xdr:rowOff>28575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Thay đổi không thành công</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11</xdr:col>
      <xdr:colOff>522971</xdr:colOff>
      <xdr:row>25</xdr:row>
      <xdr:rowOff>189952</xdr:rowOff>
    </xdr:to>
    <xdr:pic>
      <xdr:nvPicPr>
        <xdr:cNvPr id="2" name="Picture 1">
          <a:extLst>
            <a:ext uri="{FF2B5EF4-FFF2-40B4-BE49-F238E27FC236}">
              <a16:creationId xmlns:a16="http://schemas.microsoft.com/office/drawing/2014/main" id="{4D654FE9-948D-4914-A2E4-A7046869FF3C}"/>
            </a:ext>
          </a:extLst>
        </xdr:cNvPr>
        <xdr:cNvPicPr>
          <a:picLocks noChangeAspect="1"/>
        </xdr:cNvPicPr>
      </xdr:nvPicPr>
      <xdr:blipFill>
        <a:blip xmlns:r="http://schemas.openxmlformats.org/officeDocument/2006/relationships" r:embed="rId1"/>
        <a:stretch>
          <a:fillRect/>
        </a:stretch>
      </xdr:blipFill>
      <xdr:spPr>
        <a:xfrm>
          <a:off x="0" y="571500"/>
          <a:ext cx="7228571" cy="4380952"/>
        </a:xfrm>
        <a:prstGeom prst="rect">
          <a:avLst/>
        </a:prstGeom>
      </xdr:spPr>
    </xdr:pic>
    <xdr:clientData/>
  </xdr:twoCellAnchor>
  <xdr:twoCellAnchor editAs="oneCell">
    <xdr:from>
      <xdr:col>0</xdr:col>
      <xdr:colOff>0</xdr:colOff>
      <xdr:row>27</xdr:row>
      <xdr:rowOff>0</xdr:rowOff>
    </xdr:from>
    <xdr:to>
      <xdr:col>10</xdr:col>
      <xdr:colOff>465905</xdr:colOff>
      <xdr:row>62</xdr:row>
      <xdr:rowOff>180119</xdr:rowOff>
    </xdr:to>
    <xdr:pic>
      <xdr:nvPicPr>
        <xdr:cNvPr id="3" name="Picture 2">
          <a:extLst>
            <a:ext uri="{FF2B5EF4-FFF2-40B4-BE49-F238E27FC236}">
              <a16:creationId xmlns:a16="http://schemas.microsoft.com/office/drawing/2014/main" id="{D0F3DC99-9EF0-4EDF-B1E9-6B16293A540F}"/>
            </a:ext>
          </a:extLst>
        </xdr:cNvPr>
        <xdr:cNvPicPr>
          <a:picLocks noChangeAspect="1"/>
        </xdr:cNvPicPr>
      </xdr:nvPicPr>
      <xdr:blipFill>
        <a:blip xmlns:r="http://schemas.openxmlformats.org/officeDocument/2006/relationships" r:embed="rId2"/>
        <a:stretch>
          <a:fillRect/>
        </a:stretch>
      </xdr:blipFill>
      <xdr:spPr>
        <a:xfrm>
          <a:off x="0" y="5143500"/>
          <a:ext cx="6561905" cy="6847619"/>
        </a:xfrm>
        <a:prstGeom prst="rect">
          <a:avLst/>
        </a:prstGeom>
      </xdr:spPr>
    </xdr:pic>
    <xdr:clientData/>
  </xdr:twoCellAnchor>
  <xdr:twoCellAnchor editAs="oneCell">
    <xdr:from>
      <xdr:col>0</xdr:col>
      <xdr:colOff>0</xdr:colOff>
      <xdr:row>64</xdr:row>
      <xdr:rowOff>0</xdr:rowOff>
    </xdr:from>
    <xdr:to>
      <xdr:col>19</xdr:col>
      <xdr:colOff>246171</xdr:colOff>
      <xdr:row>99</xdr:row>
      <xdr:rowOff>189643</xdr:rowOff>
    </xdr:to>
    <xdr:pic>
      <xdr:nvPicPr>
        <xdr:cNvPr id="4" name="Picture 3">
          <a:extLst>
            <a:ext uri="{FF2B5EF4-FFF2-40B4-BE49-F238E27FC236}">
              <a16:creationId xmlns:a16="http://schemas.microsoft.com/office/drawing/2014/main" id="{ADA7B22E-303E-4F24-87A9-0C092F286E18}"/>
            </a:ext>
          </a:extLst>
        </xdr:cNvPr>
        <xdr:cNvPicPr>
          <a:picLocks noChangeAspect="1"/>
        </xdr:cNvPicPr>
      </xdr:nvPicPr>
      <xdr:blipFill>
        <a:blip xmlns:r="http://schemas.openxmlformats.org/officeDocument/2006/relationships" r:embed="rId3"/>
        <a:stretch>
          <a:fillRect/>
        </a:stretch>
      </xdr:blipFill>
      <xdr:spPr>
        <a:xfrm>
          <a:off x="0" y="12192000"/>
          <a:ext cx="11828571" cy="6857143"/>
        </a:xfrm>
        <a:prstGeom prst="rect">
          <a:avLst/>
        </a:prstGeom>
      </xdr:spPr>
    </xdr:pic>
    <xdr:clientData/>
  </xdr:twoCellAnchor>
  <xdr:twoCellAnchor editAs="oneCell">
    <xdr:from>
      <xdr:col>0</xdr:col>
      <xdr:colOff>0</xdr:colOff>
      <xdr:row>102</xdr:row>
      <xdr:rowOff>0</xdr:rowOff>
    </xdr:from>
    <xdr:to>
      <xdr:col>9</xdr:col>
      <xdr:colOff>599314</xdr:colOff>
      <xdr:row>132</xdr:row>
      <xdr:rowOff>18333</xdr:rowOff>
    </xdr:to>
    <xdr:pic>
      <xdr:nvPicPr>
        <xdr:cNvPr id="5" name="Picture 4">
          <a:extLst>
            <a:ext uri="{FF2B5EF4-FFF2-40B4-BE49-F238E27FC236}">
              <a16:creationId xmlns:a16="http://schemas.microsoft.com/office/drawing/2014/main" id="{7C0BC3AA-CF0E-40F5-974D-821738C7AB89}"/>
            </a:ext>
          </a:extLst>
        </xdr:cNvPr>
        <xdr:cNvPicPr>
          <a:picLocks noChangeAspect="1"/>
        </xdr:cNvPicPr>
      </xdr:nvPicPr>
      <xdr:blipFill>
        <a:blip xmlns:r="http://schemas.openxmlformats.org/officeDocument/2006/relationships" r:embed="rId4"/>
        <a:stretch>
          <a:fillRect/>
        </a:stretch>
      </xdr:blipFill>
      <xdr:spPr>
        <a:xfrm>
          <a:off x="0" y="19431000"/>
          <a:ext cx="6085714" cy="5733333"/>
        </a:xfrm>
        <a:prstGeom prst="rect">
          <a:avLst/>
        </a:prstGeom>
      </xdr:spPr>
    </xdr:pic>
    <xdr:clientData/>
  </xdr:twoCellAnchor>
  <xdr:twoCellAnchor editAs="oneCell">
    <xdr:from>
      <xdr:col>10</xdr:col>
      <xdr:colOff>295275</xdr:colOff>
      <xdr:row>101</xdr:row>
      <xdr:rowOff>47625</xdr:rowOff>
    </xdr:from>
    <xdr:to>
      <xdr:col>23</xdr:col>
      <xdr:colOff>56189</xdr:colOff>
      <xdr:row>136</xdr:row>
      <xdr:rowOff>18220</xdr:rowOff>
    </xdr:to>
    <xdr:pic>
      <xdr:nvPicPr>
        <xdr:cNvPr id="6" name="Picture 5">
          <a:extLst>
            <a:ext uri="{FF2B5EF4-FFF2-40B4-BE49-F238E27FC236}">
              <a16:creationId xmlns:a16="http://schemas.microsoft.com/office/drawing/2014/main" id="{536CA2F1-453C-4FC0-9A6A-4D60D90EAD7D}"/>
            </a:ext>
          </a:extLst>
        </xdr:cNvPr>
        <xdr:cNvPicPr>
          <a:picLocks noChangeAspect="1"/>
        </xdr:cNvPicPr>
      </xdr:nvPicPr>
      <xdr:blipFill>
        <a:blip xmlns:r="http://schemas.openxmlformats.org/officeDocument/2006/relationships" r:embed="rId5"/>
        <a:stretch>
          <a:fillRect/>
        </a:stretch>
      </xdr:blipFill>
      <xdr:spPr>
        <a:xfrm>
          <a:off x="6391275" y="19288125"/>
          <a:ext cx="7685714" cy="6638095"/>
        </a:xfrm>
        <a:prstGeom prst="rect">
          <a:avLst/>
        </a:prstGeom>
      </xdr:spPr>
    </xdr:pic>
    <xdr:clientData/>
  </xdr:twoCellAnchor>
  <xdr:twoCellAnchor editAs="oneCell">
    <xdr:from>
      <xdr:col>0</xdr:col>
      <xdr:colOff>0</xdr:colOff>
      <xdr:row>134</xdr:row>
      <xdr:rowOff>95250</xdr:rowOff>
    </xdr:from>
    <xdr:to>
      <xdr:col>9</xdr:col>
      <xdr:colOff>504076</xdr:colOff>
      <xdr:row>146</xdr:row>
      <xdr:rowOff>133059</xdr:rowOff>
    </xdr:to>
    <xdr:pic>
      <xdr:nvPicPr>
        <xdr:cNvPr id="8" name="Picture 7">
          <a:extLst>
            <a:ext uri="{FF2B5EF4-FFF2-40B4-BE49-F238E27FC236}">
              <a16:creationId xmlns:a16="http://schemas.microsoft.com/office/drawing/2014/main" id="{7D5B9F6A-30E6-4594-B468-B37A94B7F847}"/>
            </a:ext>
          </a:extLst>
        </xdr:cNvPr>
        <xdr:cNvPicPr>
          <a:picLocks noChangeAspect="1"/>
        </xdr:cNvPicPr>
      </xdr:nvPicPr>
      <xdr:blipFill>
        <a:blip xmlns:r="http://schemas.openxmlformats.org/officeDocument/2006/relationships" r:embed="rId6"/>
        <a:stretch>
          <a:fillRect/>
        </a:stretch>
      </xdr:blipFill>
      <xdr:spPr>
        <a:xfrm>
          <a:off x="0" y="25622250"/>
          <a:ext cx="5990476" cy="2323809"/>
        </a:xfrm>
        <a:prstGeom prst="rect">
          <a:avLst/>
        </a:prstGeom>
      </xdr:spPr>
    </xdr:pic>
    <xdr:clientData/>
  </xdr:twoCellAnchor>
  <xdr:twoCellAnchor editAs="oneCell">
    <xdr:from>
      <xdr:col>0</xdr:col>
      <xdr:colOff>0</xdr:colOff>
      <xdr:row>149</xdr:row>
      <xdr:rowOff>152400</xdr:rowOff>
    </xdr:from>
    <xdr:to>
      <xdr:col>19</xdr:col>
      <xdr:colOff>455695</xdr:colOff>
      <xdr:row>162</xdr:row>
      <xdr:rowOff>75900</xdr:rowOff>
    </xdr:to>
    <xdr:pic>
      <xdr:nvPicPr>
        <xdr:cNvPr id="10" name="Picture 9">
          <a:extLst>
            <a:ext uri="{FF2B5EF4-FFF2-40B4-BE49-F238E27FC236}">
              <a16:creationId xmlns:a16="http://schemas.microsoft.com/office/drawing/2014/main" id="{9D2869BA-6EAC-413C-BF21-44CE9DC1908D}"/>
            </a:ext>
          </a:extLst>
        </xdr:cNvPr>
        <xdr:cNvPicPr>
          <a:picLocks noChangeAspect="1"/>
        </xdr:cNvPicPr>
      </xdr:nvPicPr>
      <xdr:blipFill>
        <a:blip xmlns:r="http://schemas.openxmlformats.org/officeDocument/2006/relationships" r:embed="rId7"/>
        <a:stretch>
          <a:fillRect/>
        </a:stretch>
      </xdr:blipFill>
      <xdr:spPr>
        <a:xfrm>
          <a:off x="0" y="28536900"/>
          <a:ext cx="12038095" cy="24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jira.fis.com.vn/browse/FPT_TAXSUITE_DEL-1523" TargetMode="External"/><Relationship Id="rId2" Type="http://schemas.openxmlformats.org/officeDocument/2006/relationships/hyperlink" Target="https://jira.fis.com.vn/browse/FPT_TAXSUITE_DEL-1763" TargetMode="External"/><Relationship Id="rId1" Type="http://schemas.openxmlformats.org/officeDocument/2006/relationships/hyperlink" Target="https://jira.fis.com.vn/browse/FPT_TAXSUITE_DEL-1696"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81"/>
  <sheetViews>
    <sheetView showGridLines="0" view="pageBreakPreview" topLeftCell="A4" zoomScaleNormal="100" zoomScaleSheetLayoutView="100" workbookViewId="0">
      <selection activeCell="D29" sqref="D29"/>
    </sheetView>
  </sheetViews>
  <sheetFormatPr defaultColWidth="9.125" defaultRowHeight="15.75"/>
  <cols>
    <col min="1" max="1" width="11.125" style="200" customWidth="1"/>
    <col min="2" max="2" width="44.75" style="200" customWidth="1"/>
    <col min="3" max="3" width="20.625" style="200" customWidth="1"/>
    <col min="4" max="4" width="20" style="200" customWidth="1"/>
    <col min="5" max="5" width="21.625" style="200" customWidth="1"/>
    <col min="6" max="6" width="17.875" style="200" customWidth="1"/>
    <col min="7" max="7" width="14.75" style="200" customWidth="1"/>
    <col min="8" max="8" width="11.25" style="200" customWidth="1"/>
    <col min="9" max="9" width="11.625" style="200" customWidth="1"/>
    <col min="10" max="10" width="13.875" style="200" customWidth="1"/>
    <col min="11" max="12" width="12" style="200" customWidth="1"/>
    <col min="13" max="13" width="13.75" style="200" customWidth="1"/>
    <col min="14" max="14" width="27.25" style="200" customWidth="1"/>
    <col min="15" max="16384" width="9.125" style="200"/>
  </cols>
  <sheetData>
    <row r="1" spans="1:13" ht="37.5" customHeight="1">
      <c r="A1" s="340"/>
      <c r="B1" s="341" t="s">
        <v>0</v>
      </c>
      <c r="C1" s="341"/>
      <c r="D1" s="341"/>
      <c r="E1" s="341"/>
      <c r="F1" s="341"/>
      <c r="G1" s="341"/>
      <c r="H1" s="341"/>
      <c r="I1" s="341"/>
      <c r="J1" s="341"/>
      <c r="K1" s="341"/>
      <c r="L1" s="72"/>
      <c r="M1" s="72"/>
    </row>
    <row r="2" spans="1:13" ht="15.75" customHeight="1">
      <c r="A2" s="340"/>
      <c r="B2" s="341" t="s">
        <v>1</v>
      </c>
      <c r="C2" s="341"/>
      <c r="D2" s="341"/>
      <c r="E2" s="341"/>
      <c r="F2" s="341"/>
      <c r="G2" s="341"/>
      <c r="H2" s="341"/>
      <c r="I2" s="341"/>
      <c r="J2" s="341"/>
      <c r="K2" s="341"/>
      <c r="L2" s="72"/>
      <c r="M2" s="72"/>
    </row>
    <row r="3" spans="1:13">
      <c r="A3" s="340"/>
      <c r="B3" s="2"/>
    </row>
    <row r="4" spans="1:13" ht="18" customHeight="1">
      <c r="B4" s="342" t="s">
        <v>111</v>
      </c>
      <c r="C4" s="342"/>
      <c r="D4" s="342"/>
      <c r="E4" s="342"/>
      <c r="F4" s="342"/>
      <c r="G4" s="342"/>
      <c r="H4" s="342"/>
      <c r="I4" s="342"/>
      <c r="J4" s="342"/>
      <c r="K4" s="342"/>
      <c r="L4" s="3"/>
      <c r="M4" s="3"/>
    </row>
    <row r="5" spans="1:13">
      <c r="A5" s="201"/>
      <c r="B5" s="4"/>
      <c r="C5" s="343" t="s">
        <v>838</v>
      </c>
      <c r="D5" s="343"/>
      <c r="E5" s="343"/>
      <c r="F5" s="343"/>
      <c r="G5" s="343"/>
      <c r="H5" s="343"/>
      <c r="I5" s="343"/>
    </row>
    <row r="6" spans="1:13">
      <c r="B6" s="3"/>
      <c r="J6" s="4" t="s">
        <v>839</v>
      </c>
    </row>
    <row r="7" spans="1:13">
      <c r="A7" s="200" t="s">
        <v>149</v>
      </c>
    </row>
    <row r="8" spans="1:13" ht="18" customHeight="1">
      <c r="B8" s="202" t="s">
        <v>151</v>
      </c>
      <c r="E8" s="339"/>
      <c r="F8" s="202"/>
    </row>
    <row r="9" spans="1:13" ht="20.25" customHeight="1">
      <c r="B9" s="202" t="s">
        <v>150</v>
      </c>
      <c r="E9" s="339"/>
      <c r="F9" s="202"/>
    </row>
    <row r="10" spans="1:13" ht="16.5" customHeight="1">
      <c r="B10" s="202"/>
      <c r="E10" s="203"/>
      <c r="F10" s="202"/>
    </row>
    <row r="11" spans="1:13" ht="20.25" customHeight="1">
      <c r="B11" s="202" t="s">
        <v>847</v>
      </c>
      <c r="E11" s="333"/>
      <c r="F11" s="202"/>
    </row>
    <row r="12" spans="1:13" ht="20.25" customHeight="1">
      <c r="B12" s="202" t="s">
        <v>153</v>
      </c>
      <c r="E12" s="333"/>
      <c r="F12" s="202"/>
    </row>
    <row r="13" spans="1:13" ht="20.25" customHeight="1">
      <c r="B13" s="202" t="s">
        <v>152</v>
      </c>
      <c r="E13" s="204"/>
      <c r="F13" s="202"/>
    </row>
    <row r="14" spans="1:13" ht="20.25" customHeight="1">
      <c r="B14" s="202" t="s">
        <v>154</v>
      </c>
      <c r="E14" s="204"/>
      <c r="F14" s="202"/>
    </row>
    <row r="15" spans="1:13" ht="20.25" customHeight="1">
      <c r="B15" s="202"/>
      <c r="E15" s="204"/>
      <c r="F15" s="202"/>
    </row>
    <row r="16" spans="1:13" ht="21.75" customHeight="1">
      <c r="A16" s="205" t="s">
        <v>112</v>
      </c>
    </row>
    <row r="17" spans="1:13" ht="8.25" customHeight="1">
      <c r="A17" s="205"/>
    </row>
    <row r="18" spans="1:13">
      <c r="A18" s="205" t="s">
        <v>113</v>
      </c>
    </row>
    <row r="20" spans="1:13" ht="54.75" customHeight="1">
      <c r="A20" s="206" t="s">
        <v>2</v>
      </c>
      <c r="B20" s="206" t="s">
        <v>3</v>
      </c>
      <c r="C20" s="207" t="s">
        <v>106</v>
      </c>
      <c r="D20" s="208" t="s">
        <v>4</v>
      </c>
      <c r="E20" s="207" t="s">
        <v>5</v>
      </c>
      <c r="F20" s="207" t="s">
        <v>6</v>
      </c>
      <c r="G20" s="207" t="s">
        <v>7</v>
      </c>
      <c r="H20" s="207" t="s">
        <v>8</v>
      </c>
      <c r="I20" s="207" t="s">
        <v>9</v>
      </c>
      <c r="J20" s="207" t="s">
        <v>10</v>
      </c>
      <c r="K20" s="209" t="s">
        <v>11</v>
      </c>
      <c r="L20" s="209" t="s">
        <v>12</v>
      </c>
      <c r="M20" s="210" t="s">
        <v>13</v>
      </c>
    </row>
    <row r="21" spans="1:13" ht="24" customHeight="1">
      <c r="A21" s="211">
        <v>1</v>
      </c>
      <c r="B21" s="253" t="s">
        <v>888</v>
      </c>
      <c r="C21" s="213" t="s">
        <v>14</v>
      </c>
      <c r="D21" s="214">
        <v>5</v>
      </c>
      <c r="E21" s="214">
        <f>'Kịch bản kiểm thử'!F4</f>
        <v>0</v>
      </c>
      <c r="F21" s="214">
        <f>'Kịch bản kiểm thử'!F5</f>
        <v>0</v>
      </c>
      <c r="G21" s="214">
        <v>5</v>
      </c>
      <c r="H21" s="215">
        <f>IF($D21&gt;0,D21/$G21,"")</f>
        <v>1</v>
      </c>
      <c r="I21" s="215">
        <f>IF($D21&gt;0,E21/$G21,"")</f>
        <v>0</v>
      </c>
      <c r="J21" s="215" t="str">
        <f>IF($F21&gt;0,F21/$G21,"")</f>
        <v/>
      </c>
      <c r="K21" s="216">
        <f>'Kịch bản kiểm thử'!F6</f>
        <v>0</v>
      </c>
      <c r="L21" s="216">
        <f>'Kịch bản kiểm thử'!F7</f>
        <v>0</v>
      </c>
      <c r="M21" s="217"/>
    </row>
    <row r="22" spans="1:13" ht="24" customHeight="1">
      <c r="A22" s="211">
        <v>2</v>
      </c>
      <c r="B22" s="212" t="s">
        <v>840</v>
      </c>
      <c r="C22" s="213" t="s">
        <v>14</v>
      </c>
      <c r="D22" s="214">
        <v>26</v>
      </c>
      <c r="E22" s="214">
        <f>'Kịch bản kiểm thử'!F5</f>
        <v>0</v>
      </c>
      <c r="F22" s="214">
        <f>'Kịch bản kiểm thử'!F6</f>
        <v>0</v>
      </c>
      <c r="G22" s="214">
        <v>26</v>
      </c>
      <c r="H22" s="215">
        <f>IF($D22&gt;0,D22/$G22,"")</f>
        <v>1</v>
      </c>
      <c r="I22" s="215">
        <f>IF($D22&gt;0,E22/$G22,"")</f>
        <v>0</v>
      </c>
      <c r="J22" s="215" t="str">
        <f>IF($F22&gt;0,F22/$G22,"")</f>
        <v/>
      </c>
      <c r="K22" s="216">
        <f>'Kịch bản kiểm thử'!F7</f>
        <v>0</v>
      </c>
      <c r="L22" s="216">
        <f>'Kịch bản kiểm thử'!F8</f>
        <v>0</v>
      </c>
      <c r="M22" s="217"/>
    </row>
    <row r="23" spans="1:13" ht="24" customHeight="1">
      <c r="A23" s="211">
        <v>3</v>
      </c>
      <c r="B23" s="212" t="s">
        <v>841</v>
      </c>
      <c r="C23" s="213" t="s">
        <v>14</v>
      </c>
      <c r="D23" s="214">
        <v>149</v>
      </c>
      <c r="E23" s="214">
        <v>0</v>
      </c>
      <c r="F23" s="214">
        <v>0</v>
      </c>
      <c r="G23" s="214">
        <v>149</v>
      </c>
      <c r="H23" s="215">
        <f t="shared" ref="H23:H28" si="0">IF($D23&gt;0,D23/$G23,"")</f>
        <v>1</v>
      </c>
      <c r="I23" s="215">
        <f t="shared" ref="I23:I28" si="1">IF($D23&gt;0,E23/$G23,"")</f>
        <v>0</v>
      </c>
      <c r="J23" s="215"/>
      <c r="K23" s="216"/>
      <c r="L23" s="216"/>
      <c r="M23" s="217"/>
    </row>
    <row r="24" spans="1:13" ht="24" customHeight="1">
      <c r="A24" s="211">
        <v>4</v>
      </c>
      <c r="B24" s="212" t="s">
        <v>842</v>
      </c>
      <c r="C24" s="213" t="s">
        <v>14</v>
      </c>
      <c r="D24" s="214">
        <v>68</v>
      </c>
      <c r="E24" s="214">
        <v>0</v>
      </c>
      <c r="F24" s="214">
        <v>0</v>
      </c>
      <c r="G24" s="214">
        <v>68</v>
      </c>
      <c r="H24" s="215">
        <f t="shared" si="0"/>
        <v>1</v>
      </c>
      <c r="I24" s="215">
        <f t="shared" si="1"/>
        <v>0</v>
      </c>
      <c r="J24" s="215"/>
      <c r="K24" s="216"/>
      <c r="L24" s="216"/>
      <c r="M24" s="217"/>
    </row>
    <row r="25" spans="1:13" ht="24" customHeight="1">
      <c r="A25" s="211">
        <v>5</v>
      </c>
      <c r="B25" s="212" t="s">
        <v>843</v>
      </c>
      <c r="C25" s="213" t="s">
        <v>14</v>
      </c>
      <c r="D25" s="214">
        <v>16</v>
      </c>
      <c r="E25" s="214">
        <v>0</v>
      </c>
      <c r="F25" s="214">
        <v>0</v>
      </c>
      <c r="G25" s="214">
        <v>16</v>
      </c>
      <c r="H25" s="215">
        <f t="shared" si="0"/>
        <v>1</v>
      </c>
      <c r="I25" s="215">
        <f t="shared" si="1"/>
        <v>0</v>
      </c>
      <c r="J25" s="215"/>
      <c r="K25" s="216"/>
      <c r="L25" s="216"/>
      <c r="M25" s="217"/>
    </row>
    <row r="26" spans="1:13" ht="24" customHeight="1">
      <c r="A26" s="211">
        <v>6</v>
      </c>
      <c r="B26" s="212" t="s">
        <v>844</v>
      </c>
      <c r="C26" s="213" t="s">
        <v>14</v>
      </c>
      <c r="D26" s="214">
        <v>43</v>
      </c>
      <c r="E26" s="214">
        <v>0</v>
      </c>
      <c r="F26" s="214">
        <v>0</v>
      </c>
      <c r="G26" s="214">
        <v>43</v>
      </c>
      <c r="H26" s="215">
        <f t="shared" si="0"/>
        <v>1</v>
      </c>
      <c r="I26" s="215">
        <f t="shared" si="1"/>
        <v>0</v>
      </c>
      <c r="J26" s="215"/>
      <c r="K26" s="216"/>
      <c r="L26" s="216"/>
      <c r="M26" s="217"/>
    </row>
    <row r="27" spans="1:13" ht="24" customHeight="1">
      <c r="A27" s="211">
        <v>7</v>
      </c>
      <c r="B27" s="212" t="s">
        <v>994</v>
      </c>
      <c r="C27" s="213" t="s">
        <v>14</v>
      </c>
      <c r="D27" s="214">
        <v>26</v>
      </c>
      <c r="E27" s="214">
        <v>0</v>
      </c>
      <c r="F27" s="214">
        <v>0</v>
      </c>
      <c r="G27" s="214">
        <v>26</v>
      </c>
      <c r="H27" s="215">
        <f t="shared" si="0"/>
        <v>1</v>
      </c>
      <c r="I27" s="215">
        <f t="shared" si="1"/>
        <v>0</v>
      </c>
      <c r="J27" s="215"/>
      <c r="K27" s="216"/>
      <c r="L27" s="216"/>
      <c r="M27" s="217"/>
    </row>
    <row r="28" spans="1:13" ht="24" customHeight="1">
      <c r="A28" s="211">
        <v>8</v>
      </c>
      <c r="B28" s="212" t="s">
        <v>845</v>
      </c>
      <c r="C28" s="213" t="s">
        <v>14</v>
      </c>
      <c r="D28" s="214">
        <v>9</v>
      </c>
      <c r="E28" s="214">
        <v>0</v>
      </c>
      <c r="F28" s="214">
        <v>0</v>
      </c>
      <c r="G28" s="214">
        <v>9</v>
      </c>
      <c r="H28" s="215">
        <f t="shared" si="0"/>
        <v>1</v>
      </c>
      <c r="I28" s="215">
        <f t="shared" si="1"/>
        <v>0</v>
      </c>
      <c r="J28" s="215"/>
      <c r="K28" s="216"/>
      <c r="L28" s="216"/>
      <c r="M28" s="217"/>
    </row>
    <row r="29" spans="1:13" ht="24" customHeight="1">
      <c r="A29" s="211">
        <v>9</v>
      </c>
      <c r="B29" s="212" t="s">
        <v>846</v>
      </c>
      <c r="C29" s="213" t="s">
        <v>14</v>
      </c>
      <c r="D29" s="214">
        <v>2</v>
      </c>
      <c r="E29" s="214">
        <v>0</v>
      </c>
      <c r="F29" s="214">
        <v>0</v>
      </c>
      <c r="G29" s="214">
        <v>2</v>
      </c>
      <c r="H29" s="215">
        <f>IF($D29&gt;0,D29/$G29,"")</f>
        <v>1</v>
      </c>
      <c r="I29" s="215">
        <f>IF($D29&gt;0,E29/$G29,"")</f>
        <v>0</v>
      </c>
      <c r="J29" s="215"/>
      <c r="K29" s="216"/>
      <c r="L29" s="216"/>
      <c r="M29" s="217"/>
    </row>
    <row r="30" spans="1:13" s="218" customFormat="1" ht="19.5" customHeight="1">
      <c r="A30" s="334" t="s">
        <v>15</v>
      </c>
      <c r="B30" s="334"/>
      <c r="C30" s="71">
        <v>8</v>
      </c>
      <c r="D30" s="5">
        <f>SUM(D21:D29)</f>
        <v>344</v>
      </c>
      <c r="E30" s="5">
        <f>SUM(E21:E29)</f>
        <v>0</v>
      </c>
      <c r="F30" s="5">
        <f>SUM(F21:F29)</f>
        <v>0</v>
      </c>
      <c r="G30" s="5">
        <f>SUM(G21:G29)</f>
        <v>344</v>
      </c>
      <c r="H30" s="6">
        <f>IF(D30&gt;0,D30/$G30,1)</f>
        <v>1</v>
      </c>
      <c r="I30" s="6">
        <f>IF(E30&gt;0,E30/$G30,1)</f>
        <v>1</v>
      </c>
      <c r="J30" s="6">
        <f>IF(F30&gt;0,F30/$G30,0)</f>
        <v>0</v>
      </c>
      <c r="K30" s="5">
        <f>SUM(K21:K29)</f>
        <v>0</v>
      </c>
      <c r="L30" s="5">
        <f>SUM(L21:L29)</f>
        <v>0</v>
      </c>
      <c r="M30" s="6"/>
    </row>
    <row r="32" spans="1:13">
      <c r="A32" s="205" t="s">
        <v>16</v>
      </c>
    </row>
    <row r="34" spans="1:13" ht="15" customHeight="1">
      <c r="A34" s="219" t="s">
        <v>2</v>
      </c>
      <c r="B34" s="219" t="s">
        <v>17</v>
      </c>
      <c r="C34" s="219" t="s">
        <v>18</v>
      </c>
      <c r="D34" s="335" t="s">
        <v>19</v>
      </c>
      <c r="E34" s="336"/>
      <c r="F34" s="336"/>
      <c r="G34" s="336"/>
      <c r="H34" s="336"/>
      <c r="I34" s="337"/>
      <c r="J34" s="338" t="s">
        <v>13</v>
      </c>
      <c r="K34" s="338"/>
      <c r="L34" s="338"/>
      <c r="M34" s="338"/>
    </row>
    <row r="35" spans="1:13" ht="23.25" customHeight="1">
      <c r="A35" s="220">
        <v>1</v>
      </c>
      <c r="B35" s="221" t="s">
        <v>20</v>
      </c>
      <c r="C35" s="222">
        <v>0</v>
      </c>
      <c r="D35" s="329"/>
      <c r="E35" s="330"/>
      <c r="F35" s="330"/>
      <c r="G35" s="330"/>
      <c r="H35" s="330"/>
      <c r="I35" s="331"/>
      <c r="J35" s="332"/>
      <c r="K35" s="332"/>
      <c r="L35" s="332"/>
      <c r="M35" s="332"/>
    </row>
    <row r="36" spans="1:13" ht="20.25" customHeight="1">
      <c r="A36" s="220">
        <v>2</v>
      </c>
      <c r="B36" s="221" t="s">
        <v>21</v>
      </c>
      <c r="C36" s="222">
        <v>11</v>
      </c>
      <c r="D36" s="329"/>
      <c r="E36" s="330"/>
      <c r="F36" s="330"/>
      <c r="G36" s="330"/>
      <c r="H36" s="330"/>
      <c r="I36" s="331"/>
      <c r="J36" s="332"/>
      <c r="K36" s="332"/>
      <c r="L36" s="332"/>
      <c r="M36" s="332"/>
    </row>
    <row r="38" spans="1:13">
      <c r="A38" s="205" t="s">
        <v>22</v>
      </c>
      <c r="B38" s="205"/>
      <c r="C38" s="205"/>
      <c r="D38" s="205"/>
      <c r="E38" s="205"/>
      <c r="F38" s="205"/>
    </row>
    <row r="40" spans="1:13" s="223" customFormat="1">
      <c r="A40" s="223" t="s">
        <v>114</v>
      </c>
    </row>
    <row r="42" spans="1:13">
      <c r="A42" s="205" t="s">
        <v>23</v>
      </c>
    </row>
    <row r="43" spans="1:13">
      <c r="A43" s="205"/>
    </row>
    <row r="44" spans="1:13" ht="26.25" customHeight="1">
      <c r="A44" s="224" t="s">
        <v>2</v>
      </c>
      <c r="B44" s="224" t="s">
        <v>121</v>
      </c>
      <c r="C44" s="224" t="s">
        <v>13</v>
      </c>
      <c r="D44" s="224" t="s">
        <v>38</v>
      </c>
      <c r="E44" s="224" t="s">
        <v>122</v>
      </c>
    </row>
    <row r="45" spans="1:13" ht="33" customHeight="1">
      <c r="A45" s="1" t="s">
        <v>123</v>
      </c>
      <c r="B45" s="225" t="s">
        <v>124</v>
      </c>
      <c r="C45" s="1"/>
      <c r="D45" s="1" t="s">
        <v>125</v>
      </c>
      <c r="E45" s="1" t="s">
        <v>126</v>
      </c>
    </row>
    <row r="46" spans="1:13" ht="52.5" customHeight="1">
      <c r="A46" s="1"/>
      <c r="B46" s="225" t="s">
        <v>127</v>
      </c>
      <c r="C46" s="1"/>
      <c r="D46" s="1"/>
      <c r="E46" s="1"/>
    </row>
    <row r="47" spans="1:13" ht="51" customHeight="1">
      <c r="A47" s="1"/>
      <c r="B47" s="225" t="s">
        <v>128</v>
      </c>
      <c r="C47" s="1"/>
      <c r="D47" s="1"/>
      <c r="E47" s="1"/>
    </row>
    <row r="48" spans="1:13" ht="73.5" customHeight="1">
      <c r="A48" s="1"/>
      <c r="B48" s="225" t="s">
        <v>129</v>
      </c>
      <c r="C48" s="1"/>
      <c r="D48" s="1"/>
      <c r="E48" s="1"/>
    </row>
    <row r="49" spans="1:8" ht="78.75" customHeight="1">
      <c r="A49" s="225" t="s">
        <v>130</v>
      </c>
      <c r="B49" s="225" t="s">
        <v>848</v>
      </c>
      <c r="C49" s="225"/>
      <c r="D49" s="225" t="s">
        <v>125</v>
      </c>
      <c r="E49" s="225" t="s">
        <v>126</v>
      </c>
    </row>
    <row r="50" spans="1:8" ht="69" customHeight="1">
      <c r="A50" s="225" t="s">
        <v>131</v>
      </c>
      <c r="B50" s="225" t="s">
        <v>849</v>
      </c>
      <c r="C50" s="225"/>
      <c r="D50" s="225" t="s">
        <v>125</v>
      </c>
      <c r="E50" s="225" t="s">
        <v>126</v>
      </c>
    </row>
    <row r="51" spans="1:8" ht="42" customHeight="1">
      <c r="A51" s="225" t="s">
        <v>132</v>
      </c>
      <c r="B51" s="225" t="s">
        <v>133</v>
      </c>
      <c r="C51" s="225"/>
      <c r="D51" s="225" t="s">
        <v>125</v>
      </c>
      <c r="E51" s="225" t="s">
        <v>126</v>
      </c>
    </row>
    <row r="52" spans="1:8" ht="58.5" customHeight="1">
      <c r="A52" s="225" t="s">
        <v>134</v>
      </c>
      <c r="B52" s="225" t="s">
        <v>135</v>
      </c>
      <c r="C52" s="225"/>
      <c r="D52" s="225" t="s">
        <v>136</v>
      </c>
      <c r="E52" s="225" t="s">
        <v>126</v>
      </c>
    </row>
    <row r="53" spans="1:8" ht="63">
      <c r="A53" s="225" t="s">
        <v>137</v>
      </c>
      <c r="B53" s="225" t="s">
        <v>138</v>
      </c>
      <c r="C53" s="225"/>
      <c r="D53" s="225" t="s">
        <v>125</v>
      </c>
      <c r="E53" s="225" t="s">
        <v>126</v>
      </c>
    </row>
    <row r="54" spans="1:8" ht="47.25">
      <c r="A54" s="225" t="s">
        <v>139</v>
      </c>
      <c r="B54" s="225" t="s">
        <v>140</v>
      </c>
      <c r="C54" s="225" t="s">
        <v>141</v>
      </c>
      <c r="D54" s="225" t="s">
        <v>125</v>
      </c>
      <c r="E54" s="225" t="s">
        <v>126</v>
      </c>
    </row>
    <row r="55" spans="1:8" ht="46.5" customHeight="1">
      <c r="A55" s="225" t="s">
        <v>142</v>
      </c>
      <c r="B55" s="225" t="s">
        <v>143</v>
      </c>
      <c r="C55" s="225" t="s">
        <v>141</v>
      </c>
      <c r="D55" s="225" t="s">
        <v>125</v>
      </c>
      <c r="E55" s="225" t="s">
        <v>126</v>
      </c>
    </row>
    <row r="56" spans="1:8" ht="47.25">
      <c r="A56" s="225" t="s">
        <v>144</v>
      </c>
      <c r="B56" s="225" t="s">
        <v>145</v>
      </c>
      <c r="C56" s="225"/>
      <c r="D56" s="225" t="s">
        <v>136</v>
      </c>
      <c r="E56" s="225" t="s">
        <v>126</v>
      </c>
    </row>
    <row r="57" spans="1:8" ht="47.25">
      <c r="A57" s="225" t="s">
        <v>146</v>
      </c>
      <c r="B57" s="225" t="s">
        <v>147</v>
      </c>
      <c r="C57" s="225"/>
      <c r="D57" s="225" t="s">
        <v>136</v>
      </c>
      <c r="E57" s="225" t="s">
        <v>126</v>
      </c>
    </row>
    <row r="58" spans="1:8">
      <c r="G58" s="226"/>
      <c r="H58" s="226"/>
    </row>
    <row r="59" spans="1:8" ht="31.5" customHeight="1">
      <c r="A59" s="205" t="s">
        <v>107</v>
      </c>
    </row>
    <row r="61" spans="1:8" ht="20.25" customHeight="1"/>
    <row r="62" spans="1:8" ht="23.25" customHeight="1"/>
    <row r="63" spans="1:8" ht="22.5" customHeight="1">
      <c r="A63" s="227" t="s">
        <v>120</v>
      </c>
      <c r="F63" s="202"/>
    </row>
    <row r="64" spans="1:8" ht="22.5" customHeight="1">
      <c r="A64" s="228" t="s">
        <v>108</v>
      </c>
      <c r="F64" s="202"/>
    </row>
    <row r="65" spans="1:8" s="218" customFormat="1" ht="23.25" customHeight="1">
      <c r="A65" s="228" t="s">
        <v>109</v>
      </c>
    </row>
    <row r="66" spans="1:8">
      <c r="B66" s="202" t="s">
        <v>148</v>
      </c>
    </row>
    <row r="67" spans="1:8">
      <c r="B67" s="200" t="s">
        <v>115</v>
      </c>
    </row>
    <row r="68" spans="1:8" s="218" customFormat="1" ht="18" customHeight="1">
      <c r="A68" s="228" t="s">
        <v>116</v>
      </c>
    </row>
    <row r="69" spans="1:8" ht="24.75" customHeight="1"/>
    <row r="70" spans="1:8" ht="24" customHeight="1"/>
    <row r="71" spans="1:8" s="218" customFormat="1" ht="18" customHeight="1">
      <c r="A71" s="228" t="s">
        <v>110</v>
      </c>
    </row>
    <row r="72" spans="1:8" ht="18" customHeight="1">
      <c r="B72" s="229" t="s">
        <v>115</v>
      </c>
    </row>
    <row r="73" spans="1:8">
      <c r="B73" s="200" t="s">
        <v>115</v>
      </c>
    </row>
    <row r="74" spans="1:8" s="218" customFormat="1" ht="18" customHeight="1">
      <c r="A74" s="228"/>
      <c r="B74" s="218" t="s">
        <v>115</v>
      </c>
    </row>
    <row r="76" spans="1:8">
      <c r="C76" s="230" t="s">
        <v>117</v>
      </c>
      <c r="G76" s="230"/>
      <c r="H76" s="230" t="s">
        <v>118</v>
      </c>
    </row>
    <row r="81" spans="2:2">
      <c r="B81" s="200" t="s">
        <v>119</v>
      </c>
    </row>
  </sheetData>
  <mergeCells count="18">
    <mergeCell ref="E8:E9"/>
    <mergeCell ref="A1:A3"/>
    <mergeCell ref="B1:K1"/>
    <mergeCell ref="B2:K2"/>
    <mergeCell ref="B4:K4"/>
    <mergeCell ref="C5:I5"/>
    <mergeCell ref="E11:E12"/>
    <mergeCell ref="A30:B30"/>
    <mergeCell ref="D34:I34"/>
    <mergeCell ref="J34:M34"/>
    <mergeCell ref="D35:I35"/>
    <mergeCell ref="J35:M35"/>
    <mergeCell ref="E45:E48"/>
    <mergeCell ref="D36:I36"/>
    <mergeCell ref="J36:M36"/>
    <mergeCell ref="A45:A48"/>
    <mergeCell ref="C45:C48"/>
    <mergeCell ref="D45:D48"/>
  </mergeCells>
  <dataValidations count="1">
    <dataValidation type="list" allowBlank="1" showInputMessage="1" showErrorMessage="1" sqref="C21:C29" xr:uid="{00000000-0002-0000-0000-000000000000}">
      <formula1>"Chưa thực hiện, Đang thực hiện, Hoàn thành"</formula1>
    </dataValidation>
  </dataValidations>
  <pageMargins left="0.7" right="0.28999999999999998" top="0.75" bottom="0.75" header="0.3" footer="0.3"/>
  <pageSetup paperSize="9" scale="45" orientation="portrait"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0</xdr:col>
                    <xdr:colOff>257175</xdr:colOff>
                    <xdr:row>60</xdr:row>
                    <xdr:rowOff>38100</xdr:rowOff>
                  </from>
                  <to>
                    <xdr:col>1</xdr:col>
                    <xdr:colOff>352425</xdr:colOff>
                    <xdr:row>61</xdr:row>
                    <xdr:rowOff>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0</xdr:col>
                    <xdr:colOff>257175</xdr:colOff>
                    <xdr:row>61</xdr:row>
                    <xdr:rowOff>9525</xdr:rowOff>
                  </from>
                  <to>
                    <xdr:col>1</xdr:col>
                    <xdr:colOff>714375</xdr:colOff>
                    <xdr:row>61</xdr:row>
                    <xdr:rowOff>228600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0</xdr:col>
                    <xdr:colOff>247650</xdr:colOff>
                    <xdr:row>68</xdr:row>
                    <xdr:rowOff>0</xdr:rowOff>
                  </from>
                  <to>
                    <xdr:col>1</xdr:col>
                    <xdr:colOff>1381125</xdr:colOff>
                    <xdr:row>69</xdr:row>
                    <xdr:rowOff>114300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0</xdr:col>
                    <xdr:colOff>257175</xdr:colOff>
                    <xdr:row>69</xdr:row>
                    <xdr:rowOff>9525</xdr:rowOff>
                  </from>
                  <to>
                    <xdr:col>1</xdr:col>
                    <xdr:colOff>1333500</xdr:colOff>
                    <xdr:row>70</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outlinePr applyStyles="1" summaryBelow="0" summaryRight="0"/>
  </sheetPr>
  <dimension ref="A1:AC416"/>
  <sheetViews>
    <sheetView tabSelected="1" view="pageBreakPreview" zoomScale="70" zoomScaleNormal="85" zoomScaleSheetLayoutView="70" workbookViewId="0">
      <pane ySplit="10" topLeftCell="A356" activePane="bottomLeft" state="frozen"/>
      <selection pane="bottomLeft" activeCell="L311" sqref="L311:L360"/>
    </sheetView>
  </sheetViews>
  <sheetFormatPr defaultColWidth="9.125" defaultRowHeight="15.75" outlineLevelRow="1"/>
  <cols>
    <col min="1" max="1" width="16.75" style="248" customWidth="1"/>
    <col min="2" max="2" width="24.875" style="248" customWidth="1"/>
    <col min="3" max="3" width="27.25" style="249" customWidth="1"/>
    <col min="4" max="4" width="32.375" style="250" customWidth="1"/>
    <col min="5" max="5" width="52.125" style="250" customWidth="1"/>
    <col min="6" max="6" width="13.125" style="248" customWidth="1"/>
    <col min="7" max="7" width="14.875" style="265" customWidth="1"/>
    <col min="8" max="8" width="15" style="218" customWidth="1"/>
    <col min="9" max="9" width="37" style="265" customWidth="1"/>
    <col min="10" max="10" width="14.625" style="265" customWidth="1"/>
    <col min="11" max="11" width="17.625" style="265" bestFit="1" customWidth="1"/>
    <col min="12" max="12" width="13.625" style="265" customWidth="1"/>
    <col min="13" max="13" width="16.125" style="265" customWidth="1"/>
    <col min="14" max="14" width="11.125" style="265" customWidth="1"/>
    <col min="15" max="15" width="14.25" style="265" customWidth="1"/>
    <col min="16" max="23" width="13.625" style="265" customWidth="1"/>
    <col min="24" max="24" width="13.375" style="265" customWidth="1"/>
    <col min="25" max="25" width="11.25" style="265" customWidth="1"/>
    <col min="26" max="28" width="13.375" style="265" customWidth="1"/>
    <col min="29" max="16384" width="9.125" style="248"/>
  </cols>
  <sheetData>
    <row r="1" spans="1:28" s="247" customFormat="1" ht="25.5" customHeight="1">
      <c r="A1" s="8"/>
      <c r="B1" s="8"/>
      <c r="C1" s="349" t="s">
        <v>25</v>
      </c>
      <c r="D1" s="349"/>
      <c r="E1" s="349"/>
      <c r="F1" s="349"/>
      <c r="H1" s="7"/>
      <c r="I1" s="7"/>
      <c r="J1" s="7"/>
      <c r="K1" s="7"/>
      <c r="L1" s="7"/>
      <c r="M1" s="7"/>
      <c r="N1" s="7"/>
      <c r="O1" s="7"/>
      <c r="P1" s="7"/>
      <c r="Q1" s="7"/>
      <c r="R1" s="7"/>
      <c r="S1" s="68"/>
      <c r="T1" s="68"/>
      <c r="U1" s="7"/>
      <c r="V1" s="7"/>
      <c r="W1" s="7"/>
      <c r="X1" s="7"/>
      <c r="Y1" s="7"/>
      <c r="Z1" s="7"/>
      <c r="AA1" s="7"/>
      <c r="AB1" s="7"/>
    </row>
    <row r="2" spans="1:28" s="247" customFormat="1" ht="22.5" customHeight="1">
      <c r="A2" s="8"/>
      <c r="B2" s="350" t="s">
        <v>104</v>
      </c>
      <c r="C2" s="350"/>
      <c r="D2" s="9" t="s">
        <v>889</v>
      </c>
      <c r="E2" s="266" t="s">
        <v>7</v>
      </c>
      <c r="F2" s="13">
        <f>COUNTA(F10:F1609)</f>
        <v>362</v>
      </c>
      <c r="H2" s="351" t="s">
        <v>26</v>
      </c>
      <c r="I2" s="352"/>
      <c r="J2" s="352"/>
      <c r="K2" s="352"/>
      <c r="L2" s="353"/>
      <c r="M2" s="10" t="e">
        <f>COUNTIF(#REF!,"x")</f>
        <v>#REF!</v>
      </c>
      <c r="P2" s="7"/>
      <c r="Q2" s="7"/>
      <c r="R2" s="7"/>
      <c r="S2" s="68"/>
      <c r="T2" s="68"/>
      <c r="U2" s="11"/>
      <c r="V2" s="11"/>
      <c r="W2" s="11"/>
    </row>
    <row r="3" spans="1:28" s="247" customFormat="1" ht="18" customHeight="1">
      <c r="A3" s="8"/>
      <c r="B3" s="350" t="s">
        <v>105</v>
      </c>
      <c r="C3" s="350"/>
      <c r="D3" s="12" t="s">
        <v>890</v>
      </c>
      <c r="E3" s="66" t="s">
        <v>4</v>
      </c>
      <c r="F3" s="10">
        <f>COUNTIF(H10:H1809,"PASS")</f>
        <v>0</v>
      </c>
      <c r="H3" s="351" t="s">
        <v>27</v>
      </c>
      <c r="I3" s="352"/>
      <c r="J3" s="352"/>
      <c r="K3" s="352"/>
      <c r="L3" s="353"/>
      <c r="M3" s="10" t="e">
        <f>COUNTIF(#REF!,"Đã viết testscript")</f>
        <v>#REF!</v>
      </c>
      <c r="P3" s="7"/>
      <c r="Q3" s="7"/>
      <c r="R3" s="7"/>
      <c r="S3" s="68"/>
      <c r="T3" s="68"/>
      <c r="U3" s="11"/>
      <c r="V3" s="11"/>
      <c r="W3" s="11"/>
    </row>
    <row r="4" spans="1:28" s="247" customFormat="1" ht="21.75" customHeight="1">
      <c r="A4" s="8"/>
      <c r="B4" s="350" t="s">
        <v>36</v>
      </c>
      <c r="C4" s="350"/>
      <c r="D4" s="9" t="s">
        <v>28</v>
      </c>
      <c r="E4" s="266" t="s">
        <v>5</v>
      </c>
      <c r="F4" s="10">
        <f>COUNTIF($H$10:$H$196,"FAIL")</f>
        <v>0</v>
      </c>
      <c r="H4" s="351" t="s">
        <v>29</v>
      </c>
      <c r="I4" s="352"/>
      <c r="J4" s="352"/>
      <c r="K4" s="352"/>
      <c r="L4" s="353"/>
      <c r="M4" s="10" t="e">
        <f>COUNTIF(#REF!,"Pass")</f>
        <v>#REF!</v>
      </c>
      <c r="P4" s="11"/>
      <c r="Q4" s="11"/>
      <c r="R4" s="11"/>
      <c r="S4" s="69"/>
      <c r="T4" s="69"/>
      <c r="U4" s="11"/>
      <c r="V4" s="11"/>
      <c r="W4" s="11"/>
      <c r="X4" s="11"/>
      <c r="Y4" s="11"/>
      <c r="Z4" s="11"/>
      <c r="AA4" s="11"/>
      <c r="AB4" s="11"/>
    </row>
    <row r="5" spans="1:28" s="247" customFormat="1" ht="15.75" customHeight="1">
      <c r="A5" s="8"/>
      <c r="B5" s="350" t="s">
        <v>30</v>
      </c>
      <c r="C5" s="350"/>
      <c r="D5" s="9"/>
      <c r="E5" s="266" t="s">
        <v>103</v>
      </c>
      <c r="F5" s="10">
        <f>COUNTIF($H$10:$H$196,"PENDING")+COUNTIF($H$10:$H$196,"Not_Test")+COUNTIF($H$10:$H$196,"NA")</f>
        <v>0</v>
      </c>
      <c r="H5" s="351" t="s">
        <v>31</v>
      </c>
      <c r="I5" s="352"/>
      <c r="J5" s="352"/>
      <c r="K5" s="352"/>
      <c r="L5" s="353"/>
      <c r="M5" s="10" t="e">
        <f>COUNTIF(#REF!,"Failse")</f>
        <v>#REF!</v>
      </c>
      <c r="P5" s="11"/>
      <c r="Q5" s="11"/>
      <c r="R5" s="11"/>
      <c r="S5" s="69"/>
      <c r="T5" s="69"/>
      <c r="U5" s="11"/>
      <c r="V5" s="11"/>
      <c r="W5" s="11"/>
      <c r="X5" s="11"/>
      <c r="Y5" s="11"/>
      <c r="Z5" s="11"/>
      <c r="AA5" s="11"/>
      <c r="AB5" s="11"/>
    </row>
    <row r="6" spans="1:28" s="247" customFormat="1" ht="18" customHeight="1">
      <c r="A6" s="8"/>
      <c r="B6" s="350" t="s">
        <v>101</v>
      </c>
      <c r="C6" s="350"/>
      <c r="D6" s="10"/>
      <c r="E6" s="266" t="s">
        <v>32</v>
      </c>
      <c r="F6" s="10">
        <f>COUNTIF(M:M,"Yes")</f>
        <v>0</v>
      </c>
      <c r="H6" s="351" t="s">
        <v>33</v>
      </c>
      <c r="I6" s="352"/>
      <c r="J6" s="352"/>
      <c r="K6" s="352"/>
      <c r="L6" s="353"/>
      <c r="M6" s="10" t="e">
        <f>COUNTIF(#REF!,"Mức 1")</f>
        <v>#REF!</v>
      </c>
      <c r="P6" s="14"/>
      <c r="Q6" s="14"/>
      <c r="R6" s="14"/>
      <c r="S6" s="70"/>
      <c r="T6" s="70"/>
      <c r="U6" s="14"/>
      <c r="V6" s="14"/>
      <c r="W6" s="14"/>
      <c r="X6" s="14"/>
      <c r="Y6" s="14"/>
      <c r="Z6" s="14"/>
      <c r="AA6" s="14"/>
      <c r="AB6" s="14"/>
    </row>
    <row r="7" spans="1:28" s="247" customFormat="1" ht="21" customHeight="1">
      <c r="A7" s="8"/>
      <c r="B7" s="350" t="s">
        <v>102</v>
      </c>
      <c r="C7" s="350"/>
      <c r="D7" s="10"/>
      <c r="E7" s="266" t="s">
        <v>34</v>
      </c>
      <c r="F7" s="10">
        <f>COUNTIF(S10:S5398,"Yes")</f>
        <v>0</v>
      </c>
      <c r="H7" s="351" t="s">
        <v>35</v>
      </c>
      <c r="I7" s="352"/>
      <c r="J7" s="352"/>
      <c r="K7" s="352"/>
      <c r="L7" s="353"/>
      <c r="M7" s="10" t="e">
        <f>COUNTIF(#REF!,"Mức 2")</f>
        <v>#REF!</v>
      </c>
      <c r="P7" s="11"/>
      <c r="Q7" s="11"/>
      <c r="R7" s="11"/>
      <c r="S7" s="69"/>
      <c r="T7" s="69"/>
      <c r="U7" s="11"/>
      <c r="V7" s="11"/>
      <c r="W7" s="11"/>
      <c r="X7" s="11"/>
      <c r="Y7" s="11"/>
      <c r="Z7" s="11"/>
      <c r="AA7" s="11"/>
      <c r="AB7" s="11"/>
    </row>
    <row r="8" spans="1:28" s="247" customFormat="1" ht="21" customHeight="1">
      <c r="A8" s="8"/>
      <c r="B8" s="66"/>
      <c r="C8" s="66"/>
      <c r="D8" s="66"/>
      <c r="H8" s="66"/>
      <c r="I8" s="66"/>
      <c r="J8" s="66"/>
      <c r="K8" s="66"/>
      <c r="L8" s="66"/>
      <c r="M8" s="67"/>
      <c r="P8" s="11"/>
      <c r="Q8" s="11"/>
      <c r="R8" s="11"/>
      <c r="S8" s="69"/>
      <c r="T8" s="69"/>
      <c r="U8" s="11"/>
      <c r="V8" s="11"/>
      <c r="W8" s="11"/>
      <c r="X8" s="11"/>
      <c r="Y8" s="11"/>
      <c r="Z8" s="11"/>
      <c r="AA8" s="11"/>
      <c r="AB8" s="11"/>
    </row>
    <row r="9" spans="1:28" s="247" customFormat="1">
      <c r="A9" s="8"/>
      <c r="B9" s="8"/>
      <c r="C9" s="15"/>
      <c r="D9" s="8"/>
      <c r="F9" s="324" t="s">
        <v>1000</v>
      </c>
      <c r="G9" s="8"/>
      <c r="H9" s="7"/>
      <c r="I9" s="7"/>
      <c r="J9" s="7"/>
      <c r="K9" s="14"/>
      <c r="L9" s="14"/>
      <c r="M9" s="11"/>
      <c r="N9" s="11"/>
      <c r="O9" s="11"/>
      <c r="P9" s="11"/>
      <c r="Q9" s="11"/>
      <c r="R9" s="11"/>
      <c r="S9" s="69"/>
      <c r="T9" s="69"/>
      <c r="U9" s="11"/>
      <c r="V9" s="11"/>
      <c r="W9" s="11"/>
      <c r="X9" s="11"/>
      <c r="Y9" s="11"/>
      <c r="Z9" s="11"/>
      <c r="AA9" s="11"/>
      <c r="AB9" s="11"/>
    </row>
    <row r="10" spans="1:28" s="75" customFormat="1" ht="47.25">
      <c r="A10" s="73" t="s">
        <v>155</v>
      </c>
      <c r="B10" s="73" t="s">
        <v>156</v>
      </c>
      <c r="C10" s="73" t="s">
        <v>157</v>
      </c>
      <c r="D10" s="73" t="s">
        <v>37</v>
      </c>
      <c r="E10" s="73" t="s">
        <v>158</v>
      </c>
      <c r="F10" s="344" t="s">
        <v>1028</v>
      </c>
      <c r="G10" s="345"/>
      <c r="H10" s="74" t="s">
        <v>159</v>
      </c>
      <c r="I10" s="74" t="s">
        <v>1034</v>
      </c>
      <c r="J10" s="326" t="s">
        <v>907</v>
      </c>
      <c r="K10" s="254" t="s">
        <v>908</v>
      </c>
      <c r="L10" s="326" t="s">
        <v>891</v>
      </c>
      <c r="M10" s="326" t="s">
        <v>38</v>
      </c>
      <c r="N10" s="326" t="s">
        <v>892</v>
      </c>
      <c r="O10" s="326" t="s">
        <v>893</v>
      </c>
      <c r="P10" s="254" t="s">
        <v>894</v>
      </c>
      <c r="Q10" s="326" t="s">
        <v>895</v>
      </c>
      <c r="R10" s="254" t="s">
        <v>896</v>
      </c>
      <c r="S10" s="254" t="s">
        <v>897</v>
      </c>
      <c r="T10" s="254" t="s">
        <v>898</v>
      </c>
      <c r="U10" s="254" t="s">
        <v>899</v>
      </c>
      <c r="V10" s="254" t="s">
        <v>900</v>
      </c>
      <c r="W10" s="254" t="s">
        <v>901</v>
      </c>
      <c r="X10" s="254" t="s">
        <v>902</v>
      </c>
      <c r="Y10" s="254" t="s">
        <v>903</v>
      </c>
      <c r="Z10" s="254" t="s">
        <v>904</v>
      </c>
      <c r="AA10" s="254" t="s">
        <v>905</v>
      </c>
      <c r="AB10" s="264"/>
    </row>
    <row r="11" spans="1:28" s="287" customFormat="1" ht="18.75" customHeight="1" collapsed="1">
      <c r="A11" s="346" t="s">
        <v>995</v>
      </c>
      <c r="B11" s="347"/>
      <c r="C11" s="347"/>
      <c r="D11" s="347"/>
      <c r="E11" s="348"/>
      <c r="F11" s="283" t="s">
        <v>906</v>
      </c>
      <c r="G11" s="284" t="s">
        <v>1029</v>
      </c>
      <c r="H11" s="285"/>
      <c r="I11" s="285"/>
      <c r="J11" s="286"/>
      <c r="K11" s="286"/>
      <c r="L11" s="286"/>
      <c r="M11" s="286"/>
      <c r="N11" s="286"/>
      <c r="O11" s="286">
        <f ca="1">O11:AB152</f>
        <v>0</v>
      </c>
      <c r="P11" s="286"/>
      <c r="Q11" s="286"/>
      <c r="R11" s="286"/>
      <c r="S11" s="286"/>
      <c r="T11" s="286"/>
      <c r="U11" s="286"/>
      <c r="V11" s="286"/>
      <c r="W11" s="286"/>
      <c r="X11" s="286"/>
      <c r="Y11" s="286"/>
      <c r="Z11" s="286"/>
      <c r="AA11" s="286"/>
      <c r="AB11" s="286"/>
    </row>
    <row r="12" spans="1:28" s="242" customFormat="1" hidden="1" outlineLevel="1">
      <c r="A12" s="364" t="s">
        <v>853</v>
      </c>
      <c r="B12" s="365"/>
      <c r="C12" s="365"/>
      <c r="D12" s="365"/>
      <c r="E12" s="366"/>
      <c r="F12" s="243"/>
      <c r="G12" s="244"/>
      <c r="H12" s="245"/>
      <c r="I12" s="245"/>
      <c r="J12" s="262"/>
      <c r="K12" s="262"/>
      <c r="L12" s="262"/>
      <c r="M12" s="262"/>
      <c r="N12" s="262"/>
      <c r="O12" s="262"/>
      <c r="P12" s="262"/>
      <c r="Q12" s="262"/>
      <c r="R12" s="262"/>
      <c r="S12" s="262"/>
      <c r="T12" s="262"/>
      <c r="U12" s="262"/>
      <c r="V12" s="262"/>
      <c r="W12" s="262"/>
      <c r="X12" s="262"/>
      <c r="Y12" s="262"/>
      <c r="Z12" s="262"/>
      <c r="AA12" s="262"/>
      <c r="AB12" s="262"/>
    </row>
    <row r="13" spans="1:28" s="289" customFormat="1" ht="94.5" hidden="1" outlineLevel="1">
      <c r="A13" s="129" t="str">
        <f>"TC00"&amp;IF($D13&lt;&gt;"",COUNTA($D13:D$13),"")</f>
        <v>TC001</v>
      </c>
      <c r="B13" s="231" t="s">
        <v>850</v>
      </c>
      <c r="C13" s="231" t="s">
        <v>850</v>
      </c>
      <c r="D13" s="104" t="s">
        <v>852</v>
      </c>
      <c r="E13" s="231" t="s">
        <v>851</v>
      </c>
      <c r="F13" s="251" t="s">
        <v>166</v>
      </c>
      <c r="G13" s="232"/>
      <c r="H13" s="233"/>
      <c r="I13" s="245"/>
      <c r="J13" s="327">
        <v>45936</v>
      </c>
      <c r="K13" s="288"/>
      <c r="L13" s="288" t="s">
        <v>1030</v>
      </c>
      <c r="M13" s="288" t="s">
        <v>1031</v>
      </c>
      <c r="N13" s="288" t="s">
        <v>1032</v>
      </c>
      <c r="O13" s="288" t="s">
        <v>1033</v>
      </c>
      <c r="P13" s="288"/>
      <c r="Q13" s="288">
        <v>1</v>
      </c>
      <c r="R13" s="288"/>
      <c r="S13" s="288"/>
      <c r="T13" s="288"/>
      <c r="U13" s="288"/>
      <c r="V13" s="288"/>
      <c r="W13" s="288"/>
      <c r="X13" s="288"/>
      <c r="Y13" s="288"/>
      <c r="Z13" s="288"/>
      <c r="AA13" s="288"/>
      <c r="AB13" s="288"/>
    </row>
    <row r="14" spans="1:28" s="289" customFormat="1" hidden="1" outlineLevel="1">
      <c r="A14" s="237" t="s">
        <v>854</v>
      </c>
      <c r="B14" s="238"/>
      <c r="C14" s="239"/>
      <c r="D14" s="238"/>
      <c r="E14" s="240"/>
      <c r="F14" s="234"/>
      <c r="G14" s="232"/>
      <c r="H14" s="235"/>
      <c r="I14" s="236"/>
      <c r="J14" s="288"/>
      <c r="K14" s="288"/>
      <c r="L14" s="288"/>
      <c r="M14" s="288"/>
      <c r="N14" s="288"/>
      <c r="O14" s="288"/>
      <c r="P14" s="288"/>
      <c r="Q14" s="288"/>
      <c r="R14" s="288"/>
      <c r="S14" s="288"/>
      <c r="T14" s="288"/>
      <c r="U14" s="288"/>
      <c r="V14" s="288"/>
      <c r="W14" s="288"/>
      <c r="X14" s="288"/>
      <c r="Y14" s="288"/>
      <c r="Z14" s="288"/>
      <c r="AA14" s="288"/>
      <c r="AB14" s="288"/>
    </row>
    <row r="15" spans="1:28" s="289" customFormat="1" ht="94.5" hidden="1" outlineLevel="1">
      <c r="A15" s="129" t="str">
        <f>"TC00"&amp;IF($E15&lt;&gt;"",COUNTA($D$13:D15),"")</f>
        <v>TC002</v>
      </c>
      <c r="B15" s="241" t="s">
        <v>855</v>
      </c>
      <c r="C15" s="241" t="s">
        <v>856</v>
      </c>
      <c r="D15" s="241" t="s">
        <v>864</v>
      </c>
      <c r="E15" s="241" t="s">
        <v>857</v>
      </c>
      <c r="F15" s="267" t="s">
        <v>166</v>
      </c>
      <c r="G15" s="267"/>
      <c r="H15" s="233"/>
      <c r="I15" s="233"/>
      <c r="J15" s="327">
        <v>45936</v>
      </c>
      <c r="K15" s="288" t="s">
        <v>996</v>
      </c>
      <c r="L15" s="288" t="s">
        <v>1030</v>
      </c>
      <c r="M15" s="288" t="s">
        <v>1031</v>
      </c>
      <c r="N15" s="288" t="s">
        <v>1032</v>
      </c>
      <c r="O15" s="288" t="s">
        <v>1033</v>
      </c>
      <c r="P15" s="288"/>
      <c r="Q15" s="288">
        <v>1</v>
      </c>
      <c r="R15" s="288"/>
      <c r="S15" s="288"/>
      <c r="T15" s="288"/>
      <c r="U15" s="288"/>
      <c r="V15" s="288"/>
      <c r="W15" s="288"/>
      <c r="X15" s="288"/>
      <c r="Y15" s="288"/>
      <c r="Z15" s="288"/>
      <c r="AA15" s="288"/>
      <c r="AB15" s="288"/>
    </row>
    <row r="16" spans="1:28" s="289" customFormat="1" ht="110.25" hidden="1" outlineLevel="1">
      <c r="A16" s="129" t="str">
        <f>"TC00"&amp;IF($E16&lt;&gt;"",COUNTA($D$13:D16),"")</f>
        <v>TC003</v>
      </c>
      <c r="B16" s="367" t="s">
        <v>860</v>
      </c>
      <c r="C16" s="246" t="s">
        <v>861</v>
      </c>
      <c r="D16" s="241" t="s">
        <v>865</v>
      </c>
      <c r="E16" s="241" t="s">
        <v>859</v>
      </c>
      <c r="F16" s="267" t="s">
        <v>166</v>
      </c>
      <c r="G16" s="267"/>
      <c r="H16" s="233"/>
      <c r="I16" s="233"/>
      <c r="J16" s="327">
        <v>45936</v>
      </c>
      <c r="K16" s="288" t="s">
        <v>996</v>
      </c>
      <c r="L16" s="288" t="s">
        <v>1030</v>
      </c>
      <c r="M16" s="288" t="s">
        <v>1031</v>
      </c>
      <c r="N16" s="288" t="s">
        <v>1032</v>
      </c>
      <c r="O16" s="288" t="s">
        <v>1033</v>
      </c>
      <c r="P16" s="288"/>
      <c r="Q16" s="288">
        <v>1</v>
      </c>
      <c r="R16" s="288"/>
      <c r="S16" s="288"/>
      <c r="T16" s="288"/>
      <c r="U16" s="288"/>
      <c r="V16" s="288"/>
      <c r="W16" s="288"/>
      <c r="X16" s="288"/>
      <c r="Y16" s="288"/>
      <c r="Z16" s="288"/>
      <c r="AA16" s="288"/>
      <c r="AB16" s="288"/>
    </row>
    <row r="17" spans="1:29" s="289" customFormat="1" ht="110.25" hidden="1" outlineLevel="1">
      <c r="A17" s="129" t="str">
        <f>"TC00"&amp;IF($E17&lt;&gt;"",COUNTA($D$13:D17),"")</f>
        <v>TC004</v>
      </c>
      <c r="B17" s="368"/>
      <c r="C17" s="246" t="s">
        <v>862</v>
      </c>
      <c r="D17" s="241" t="s">
        <v>866</v>
      </c>
      <c r="E17" s="241" t="s">
        <v>858</v>
      </c>
      <c r="F17" s="267" t="s">
        <v>166</v>
      </c>
      <c r="G17" s="267"/>
      <c r="H17" s="233"/>
      <c r="I17" s="233"/>
      <c r="J17" s="327">
        <v>45936</v>
      </c>
      <c r="K17" s="288" t="s">
        <v>996</v>
      </c>
      <c r="L17" s="288" t="s">
        <v>1030</v>
      </c>
      <c r="M17" s="288" t="s">
        <v>1031</v>
      </c>
      <c r="N17" s="288" t="s">
        <v>1032</v>
      </c>
      <c r="O17" s="288" t="s">
        <v>1033</v>
      </c>
      <c r="P17" s="288"/>
      <c r="Q17" s="288">
        <v>1</v>
      </c>
      <c r="R17" s="288"/>
      <c r="S17" s="288"/>
      <c r="T17" s="288"/>
      <c r="U17" s="288"/>
      <c r="V17" s="288"/>
      <c r="W17" s="288"/>
      <c r="X17" s="288"/>
      <c r="Y17" s="288"/>
      <c r="Z17" s="288"/>
      <c r="AA17" s="288"/>
      <c r="AB17" s="288"/>
    </row>
    <row r="18" spans="1:29" s="289" customFormat="1" ht="78.75" hidden="1" outlineLevel="1">
      <c r="A18" s="129" t="str">
        <f>"TC00"&amp;IF($E18&lt;&gt;"",COUNTA($D$13:D18),"")</f>
        <v>TC005</v>
      </c>
      <c r="B18" s="369"/>
      <c r="C18" s="246" t="s">
        <v>863</v>
      </c>
      <c r="D18" s="241" t="s">
        <v>867</v>
      </c>
      <c r="E18" s="241" t="s">
        <v>868</v>
      </c>
      <c r="F18" s="267" t="s">
        <v>166</v>
      </c>
      <c r="G18" s="267"/>
      <c r="H18" s="233"/>
      <c r="I18" s="233"/>
      <c r="J18" s="327">
        <v>45936</v>
      </c>
      <c r="K18" s="288" t="s">
        <v>996</v>
      </c>
      <c r="L18" s="288" t="s">
        <v>1030</v>
      </c>
      <c r="M18" s="288" t="s">
        <v>1031</v>
      </c>
      <c r="N18" s="288" t="s">
        <v>1032</v>
      </c>
      <c r="O18" s="288" t="s">
        <v>1033</v>
      </c>
      <c r="P18" s="288"/>
      <c r="Q18" s="288">
        <v>1</v>
      </c>
      <c r="R18" s="288"/>
      <c r="S18" s="288"/>
      <c r="T18" s="288"/>
      <c r="U18" s="288"/>
      <c r="V18" s="288"/>
      <c r="W18" s="288"/>
      <c r="X18" s="288"/>
      <c r="Y18" s="288"/>
      <c r="Z18" s="288"/>
      <c r="AA18" s="288"/>
      <c r="AB18" s="288"/>
    </row>
    <row r="19" spans="1:29" s="291" customFormat="1" collapsed="1">
      <c r="A19" s="346" t="s">
        <v>988</v>
      </c>
      <c r="B19" s="347"/>
      <c r="C19" s="347"/>
      <c r="D19" s="347"/>
      <c r="E19" s="347"/>
      <c r="F19" s="347"/>
      <c r="G19" s="347"/>
      <c r="H19" s="347"/>
      <c r="I19" s="348"/>
      <c r="J19" s="286"/>
      <c r="K19" s="286"/>
      <c r="L19" s="286"/>
      <c r="M19" s="286"/>
      <c r="N19" s="286"/>
      <c r="O19" s="286"/>
      <c r="P19" s="286"/>
      <c r="Q19" s="286"/>
      <c r="R19" s="286"/>
      <c r="S19" s="286"/>
      <c r="T19" s="286"/>
      <c r="U19" s="286"/>
      <c r="V19" s="286"/>
      <c r="W19" s="286"/>
      <c r="X19" s="286"/>
      <c r="Y19" s="286"/>
      <c r="Z19" s="286"/>
      <c r="AA19" s="286"/>
      <c r="AB19" s="286"/>
      <c r="AC19" s="290"/>
    </row>
    <row r="20" spans="1:29" s="81" customFormat="1" hidden="1" outlineLevel="1">
      <c r="A20" s="76" t="s">
        <v>160</v>
      </c>
      <c r="B20" s="77"/>
      <c r="C20" s="77"/>
      <c r="D20" s="78"/>
      <c r="E20" s="78"/>
      <c r="F20" s="77" t="s">
        <v>161</v>
      </c>
      <c r="G20" s="77" t="s">
        <v>162</v>
      </c>
      <c r="H20" s="79"/>
      <c r="I20" s="80"/>
      <c r="J20" s="148"/>
      <c r="K20" s="148"/>
      <c r="L20" s="148"/>
      <c r="M20" s="148"/>
      <c r="N20" s="148"/>
      <c r="O20" s="148"/>
      <c r="P20" s="148"/>
      <c r="Q20" s="148"/>
      <c r="R20" s="148"/>
      <c r="S20" s="148"/>
      <c r="T20" s="148"/>
      <c r="U20" s="148"/>
      <c r="V20" s="148"/>
      <c r="W20" s="148"/>
      <c r="X20" s="148"/>
      <c r="Y20" s="148"/>
      <c r="Z20" s="148"/>
      <c r="AA20" s="148"/>
      <c r="AB20" s="148"/>
      <c r="AC20" s="255"/>
    </row>
    <row r="21" spans="1:29" s="86" customFormat="1" ht="126" hidden="1" outlineLevel="1">
      <c r="A21" s="129" t="str">
        <f>"TC00"&amp;IF($E21&lt;&gt;"",COUNTA($D$13:D21),"")</f>
        <v>TC006</v>
      </c>
      <c r="B21" s="82" t="s">
        <v>163</v>
      </c>
      <c r="C21" s="82" t="s">
        <v>163</v>
      </c>
      <c r="D21" s="83" t="s">
        <v>164</v>
      </c>
      <c r="E21" s="83" t="s">
        <v>165</v>
      </c>
      <c r="F21" s="84" t="s">
        <v>166</v>
      </c>
      <c r="G21" s="84" t="s">
        <v>166</v>
      </c>
      <c r="H21" s="85"/>
      <c r="I21" s="85"/>
      <c r="J21" s="327">
        <v>45936</v>
      </c>
      <c r="K21" s="288"/>
      <c r="L21" s="288" t="s">
        <v>1030</v>
      </c>
      <c r="M21" s="288" t="s">
        <v>1031</v>
      </c>
      <c r="N21" s="288" t="s">
        <v>1032</v>
      </c>
      <c r="O21" s="288" t="s">
        <v>1033</v>
      </c>
      <c r="P21" s="148"/>
      <c r="Q21" s="148">
        <v>1</v>
      </c>
      <c r="R21" s="148"/>
      <c r="S21" s="148"/>
      <c r="T21" s="148"/>
      <c r="U21" s="148"/>
      <c r="V21" s="148"/>
      <c r="W21" s="148"/>
      <c r="X21" s="148"/>
      <c r="Y21" s="148"/>
      <c r="Z21" s="148"/>
      <c r="AA21" s="148"/>
      <c r="AB21" s="148"/>
      <c r="AC21" s="256"/>
    </row>
    <row r="22" spans="1:29" s="86" customFormat="1" ht="173.25" hidden="1" outlineLevel="1">
      <c r="A22" s="129" t="str">
        <f>"TC00"&amp;IF($E22&lt;&gt;"",COUNTA($D$13:D22),"")</f>
        <v>TC007</v>
      </c>
      <c r="B22" s="86" t="s">
        <v>167</v>
      </c>
      <c r="C22" s="87" t="s">
        <v>168</v>
      </c>
      <c r="D22" s="83" t="s">
        <v>169</v>
      </c>
      <c r="E22" s="82" t="s">
        <v>170</v>
      </c>
      <c r="F22" s="84" t="s">
        <v>166</v>
      </c>
      <c r="G22" s="84" t="s">
        <v>166</v>
      </c>
      <c r="H22" s="85"/>
      <c r="I22" s="85"/>
      <c r="J22" s="327">
        <v>45936</v>
      </c>
      <c r="K22" s="288"/>
      <c r="L22" s="288" t="s">
        <v>1030</v>
      </c>
      <c r="M22" s="288" t="s">
        <v>1031</v>
      </c>
      <c r="N22" s="288" t="s">
        <v>1032</v>
      </c>
      <c r="O22" s="288" t="s">
        <v>1038</v>
      </c>
      <c r="P22" s="148"/>
      <c r="Q22" s="148">
        <v>1</v>
      </c>
      <c r="R22" s="148"/>
      <c r="S22" s="148"/>
      <c r="T22" s="148"/>
      <c r="U22" s="148"/>
      <c r="V22" s="148"/>
      <c r="W22" s="148"/>
      <c r="X22" s="148"/>
      <c r="Y22" s="148"/>
      <c r="Z22" s="148"/>
      <c r="AA22" s="148"/>
      <c r="AB22" s="148"/>
      <c r="AC22" s="256"/>
    </row>
    <row r="23" spans="1:29" s="88" customFormat="1" ht="173.25" hidden="1" outlineLevel="1">
      <c r="A23" s="129" t="str">
        <f>"TC00"&amp;IF($E23&lt;&gt;"",COUNTA($D$13:D23),"")</f>
        <v>TC008</v>
      </c>
      <c r="C23" s="89" t="s">
        <v>171</v>
      </c>
      <c r="D23" s="83" t="s">
        <v>172</v>
      </c>
      <c r="E23" s="90" t="s">
        <v>173</v>
      </c>
      <c r="F23" s="84" t="s">
        <v>166</v>
      </c>
      <c r="G23" s="84" t="s">
        <v>166</v>
      </c>
      <c r="H23" s="91"/>
      <c r="I23" s="91"/>
      <c r="J23" s="327">
        <v>45936</v>
      </c>
      <c r="K23" s="288"/>
      <c r="L23" s="288" t="s">
        <v>1030</v>
      </c>
      <c r="M23" s="288" t="s">
        <v>1031</v>
      </c>
      <c r="N23" s="288" t="s">
        <v>1032</v>
      </c>
      <c r="O23" s="288" t="s">
        <v>1033</v>
      </c>
      <c r="P23" s="148"/>
      <c r="Q23" s="148">
        <v>1</v>
      </c>
      <c r="R23" s="148"/>
      <c r="S23" s="148"/>
      <c r="T23" s="148"/>
      <c r="U23" s="148"/>
      <c r="V23" s="148"/>
      <c r="W23" s="148"/>
      <c r="X23" s="148"/>
      <c r="Y23" s="148"/>
      <c r="Z23" s="148"/>
      <c r="AA23" s="148"/>
      <c r="AB23" s="148"/>
      <c r="AC23" s="257"/>
    </row>
    <row r="24" spans="1:29" s="92" customFormat="1" ht="173.25" hidden="1" outlineLevel="1">
      <c r="A24" s="129" t="str">
        <f>"TC00"&amp;IF($E24&lt;&gt;"",COUNTA($D$13:D24),"")</f>
        <v>TC009</v>
      </c>
      <c r="C24" s="93" t="s">
        <v>174</v>
      </c>
      <c r="D24" s="83" t="s">
        <v>175</v>
      </c>
      <c r="E24" s="94" t="s">
        <v>176</v>
      </c>
      <c r="F24" s="84" t="s">
        <v>166</v>
      </c>
      <c r="G24" s="84" t="s">
        <v>166</v>
      </c>
      <c r="H24" s="95"/>
      <c r="I24" s="95"/>
      <c r="J24" s="327">
        <v>45936</v>
      </c>
      <c r="K24" s="288"/>
      <c r="L24" s="288" t="s">
        <v>1030</v>
      </c>
      <c r="M24" s="288" t="s">
        <v>1031</v>
      </c>
      <c r="N24" s="288" t="s">
        <v>1032</v>
      </c>
      <c r="O24" s="288" t="s">
        <v>1038</v>
      </c>
      <c r="P24" s="148"/>
      <c r="Q24" s="148">
        <v>1</v>
      </c>
      <c r="R24" s="148"/>
      <c r="S24" s="148"/>
      <c r="T24" s="148"/>
      <c r="U24" s="148"/>
      <c r="V24" s="148"/>
      <c r="W24" s="148"/>
      <c r="X24" s="148"/>
      <c r="Y24" s="148"/>
      <c r="Z24" s="148"/>
      <c r="AA24" s="148"/>
      <c r="AB24" s="148"/>
      <c r="AC24" s="258"/>
    </row>
    <row r="25" spans="1:29" s="86" customFormat="1" ht="141.75" hidden="1" outlineLevel="1">
      <c r="A25" s="129" t="str">
        <f>"TC00"&amp;IF($E25&lt;&gt;"",COUNTA($D$13:D25),"")</f>
        <v>TC0010</v>
      </c>
      <c r="B25" s="86" t="s">
        <v>177</v>
      </c>
      <c r="C25" s="82" t="s">
        <v>178</v>
      </c>
      <c r="D25" s="83" t="s">
        <v>179</v>
      </c>
      <c r="E25" s="94" t="s">
        <v>180</v>
      </c>
      <c r="F25" s="84" t="s">
        <v>166</v>
      </c>
      <c r="G25" s="84" t="s">
        <v>166</v>
      </c>
      <c r="H25" s="85"/>
      <c r="I25" s="85"/>
      <c r="J25" s="327">
        <v>45936</v>
      </c>
      <c r="K25" s="288"/>
      <c r="L25" s="288" t="s">
        <v>1030</v>
      </c>
      <c r="M25" s="288" t="s">
        <v>1031</v>
      </c>
      <c r="N25" s="288" t="s">
        <v>1032</v>
      </c>
      <c r="O25" s="288" t="s">
        <v>1033</v>
      </c>
      <c r="P25" s="148"/>
      <c r="Q25" s="148">
        <v>1</v>
      </c>
      <c r="R25" s="148"/>
      <c r="S25" s="148"/>
      <c r="T25" s="148"/>
      <c r="U25" s="148"/>
      <c r="V25" s="148"/>
      <c r="W25" s="148"/>
      <c r="X25" s="148"/>
      <c r="Y25" s="148"/>
      <c r="Z25" s="148"/>
      <c r="AA25" s="148"/>
      <c r="AB25" s="148"/>
      <c r="AC25" s="256"/>
    </row>
    <row r="26" spans="1:29" s="81" customFormat="1" ht="157.5" hidden="1" outlineLevel="1">
      <c r="A26" s="129" t="str">
        <f>"TC00"&amp;IF($E26&lt;&gt;"",COUNTA($D$13:D26),"")</f>
        <v>TC0011</v>
      </c>
      <c r="C26" s="82" t="s">
        <v>181</v>
      </c>
      <c r="D26" s="83" t="s">
        <v>182</v>
      </c>
      <c r="E26" s="82" t="s">
        <v>183</v>
      </c>
      <c r="F26" s="84" t="s">
        <v>166</v>
      </c>
      <c r="G26" s="84" t="s">
        <v>166</v>
      </c>
      <c r="H26" s="97"/>
      <c r="I26" s="97"/>
      <c r="J26" s="327">
        <v>45936</v>
      </c>
      <c r="K26" s="288"/>
      <c r="L26" s="288" t="s">
        <v>1030</v>
      </c>
      <c r="M26" s="288" t="s">
        <v>1031</v>
      </c>
      <c r="N26" s="288" t="s">
        <v>1032</v>
      </c>
      <c r="O26" s="288" t="s">
        <v>1033</v>
      </c>
      <c r="P26" s="148"/>
      <c r="Q26" s="148">
        <v>1</v>
      </c>
      <c r="R26" s="148"/>
      <c r="S26" s="148"/>
      <c r="T26" s="148"/>
      <c r="U26" s="148"/>
      <c r="V26" s="148"/>
      <c r="W26" s="148"/>
      <c r="X26" s="148"/>
      <c r="Y26" s="148"/>
      <c r="Z26" s="148"/>
      <c r="AA26" s="148"/>
      <c r="AB26" s="148"/>
      <c r="AC26" s="255"/>
    </row>
    <row r="27" spans="1:29" s="81" customFormat="1" ht="173.25" hidden="1" outlineLevel="1">
      <c r="A27" s="129" t="str">
        <f>"TC00"&amp;IF($E27&lt;&gt;"",COUNTA($D$13:D27),"")</f>
        <v>TC0012</v>
      </c>
      <c r="C27" s="98" t="s">
        <v>184</v>
      </c>
      <c r="D27" s="83" t="s">
        <v>185</v>
      </c>
      <c r="E27" s="98" t="s">
        <v>186</v>
      </c>
      <c r="F27" s="84" t="s">
        <v>166</v>
      </c>
      <c r="G27" s="84" t="s">
        <v>166</v>
      </c>
      <c r="H27" s="97"/>
      <c r="I27" s="97"/>
      <c r="J27" s="327">
        <v>45936</v>
      </c>
      <c r="K27" s="288"/>
      <c r="L27" s="288" t="s">
        <v>1030</v>
      </c>
      <c r="M27" s="288" t="s">
        <v>1031</v>
      </c>
      <c r="N27" s="288" t="s">
        <v>1032</v>
      </c>
      <c r="O27" s="288" t="s">
        <v>1033</v>
      </c>
      <c r="P27" s="148"/>
      <c r="Q27" s="148">
        <v>1</v>
      </c>
      <c r="R27" s="148"/>
      <c r="S27" s="148"/>
      <c r="T27" s="148"/>
      <c r="U27" s="148"/>
      <c r="V27" s="148"/>
      <c r="W27" s="148"/>
      <c r="X27" s="148"/>
      <c r="Y27" s="148"/>
      <c r="Z27" s="148"/>
      <c r="AA27" s="148"/>
      <c r="AB27" s="148"/>
      <c r="AC27" s="255"/>
    </row>
    <row r="28" spans="1:29" s="92" customFormat="1" ht="173.25" hidden="1" outlineLevel="1">
      <c r="A28" s="129" t="str">
        <f>"TC00"&amp;IF($E28&lt;&gt;"",COUNTA($D$13:D28),"")</f>
        <v>TC0013</v>
      </c>
      <c r="C28" s="93" t="s">
        <v>187</v>
      </c>
      <c r="D28" s="83" t="s">
        <v>188</v>
      </c>
      <c r="E28" s="93" t="s">
        <v>189</v>
      </c>
      <c r="F28" s="84" t="s">
        <v>166</v>
      </c>
      <c r="G28" s="84" t="s">
        <v>166</v>
      </c>
      <c r="H28" s="95"/>
      <c r="I28" s="95"/>
      <c r="J28" s="327">
        <v>45936</v>
      </c>
      <c r="K28" s="288"/>
      <c r="L28" s="288" t="s">
        <v>1030</v>
      </c>
      <c r="M28" s="288" t="s">
        <v>1031</v>
      </c>
      <c r="N28" s="288" t="s">
        <v>1032</v>
      </c>
      <c r="O28" s="288" t="s">
        <v>1033</v>
      </c>
      <c r="P28" s="148"/>
      <c r="Q28" s="148">
        <v>1</v>
      </c>
      <c r="R28" s="148"/>
      <c r="S28" s="148"/>
      <c r="T28" s="148"/>
      <c r="U28" s="148"/>
      <c r="V28" s="148"/>
      <c r="W28" s="148"/>
      <c r="X28" s="148"/>
      <c r="Y28" s="148"/>
      <c r="Z28" s="148"/>
      <c r="AA28" s="148"/>
      <c r="AB28" s="148"/>
      <c r="AC28" s="258"/>
    </row>
    <row r="29" spans="1:29" s="86" customFormat="1" ht="141.75" hidden="1" outlineLevel="1">
      <c r="A29" s="129" t="str">
        <f>"TC00"&amp;IF($E29&lt;&gt;"",COUNTA($D$13:D29),"")</f>
        <v>TC0014</v>
      </c>
      <c r="B29" s="86" t="s">
        <v>190</v>
      </c>
      <c r="C29" s="87" t="s">
        <v>191</v>
      </c>
      <c r="D29" s="83" t="s">
        <v>192</v>
      </c>
      <c r="E29" s="82" t="s">
        <v>193</v>
      </c>
      <c r="F29" s="84" t="s">
        <v>166</v>
      </c>
      <c r="G29" s="84" t="s">
        <v>166</v>
      </c>
      <c r="H29" s="85"/>
      <c r="I29" s="85"/>
      <c r="J29" s="327">
        <v>45936</v>
      </c>
      <c r="K29" s="288"/>
      <c r="L29" s="288" t="s">
        <v>1030</v>
      </c>
      <c r="M29" s="288" t="s">
        <v>1031</v>
      </c>
      <c r="N29" s="288" t="s">
        <v>1032</v>
      </c>
      <c r="O29" s="288" t="s">
        <v>1033</v>
      </c>
      <c r="P29" s="148"/>
      <c r="Q29" s="148">
        <v>1</v>
      </c>
      <c r="R29" s="148"/>
      <c r="S29" s="148"/>
      <c r="T29" s="148"/>
      <c r="U29" s="148"/>
      <c r="V29" s="148"/>
      <c r="W29" s="148"/>
      <c r="X29" s="148"/>
      <c r="Y29" s="148"/>
      <c r="Z29" s="148"/>
      <c r="AA29" s="148"/>
      <c r="AB29" s="148"/>
      <c r="AC29" s="256"/>
    </row>
    <row r="30" spans="1:29" s="99" customFormat="1" ht="157.5" hidden="1" outlineLevel="1">
      <c r="A30" s="129" t="str">
        <f>"TC00"&amp;IF($E30&lt;&gt;"",COUNTA($D$13:D30),"")</f>
        <v>TC0015</v>
      </c>
      <c r="C30" s="87" t="s">
        <v>194</v>
      </c>
      <c r="D30" s="83" t="s">
        <v>195</v>
      </c>
      <c r="E30" s="82" t="s">
        <v>196</v>
      </c>
      <c r="F30" s="84" t="s">
        <v>166</v>
      </c>
      <c r="G30" s="84" t="s">
        <v>166</v>
      </c>
      <c r="H30" s="101"/>
      <c r="I30" s="101"/>
      <c r="J30" s="327">
        <v>45936</v>
      </c>
      <c r="K30" s="288"/>
      <c r="L30" s="288" t="s">
        <v>1030</v>
      </c>
      <c r="M30" s="288" t="s">
        <v>1031</v>
      </c>
      <c r="N30" s="288" t="s">
        <v>1032</v>
      </c>
      <c r="O30" s="288" t="s">
        <v>1038</v>
      </c>
      <c r="P30" s="148"/>
      <c r="Q30" s="148">
        <v>1</v>
      </c>
      <c r="R30" s="148"/>
      <c r="S30" s="148"/>
      <c r="T30" s="148"/>
      <c r="U30" s="148"/>
      <c r="V30" s="148"/>
      <c r="W30" s="148"/>
      <c r="X30" s="148"/>
      <c r="Y30" s="148"/>
      <c r="Z30" s="148"/>
      <c r="AA30" s="148"/>
      <c r="AB30" s="148"/>
      <c r="AC30" s="259"/>
    </row>
    <row r="31" spans="1:29" s="99" customFormat="1" ht="157.5" hidden="1" outlineLevel="1">
      <c r="A31" s="129" t="str">
        <f>"TC00"&amp;IF($E31&lt;&gt;"",COUNTA($D$13:D31),"")</f>
        <v>TC0016</v>
      </c>
      <c r="C31" s="89" t="s">
        <v>197</v>
      </c>
      <c r="D31" s="83" t="s">
        <v>198</v>
      </c>
      <c r="E31" s="90" t="s">
        <v>199</v>
      </c>
      <c r="F31" s="84" t="s">
        <v>166</v>
      </c>
      <c r="G31" s="84" t="s">
        <v>166</v>
      </c>
      <c r="H31" s="101"/>
      <c r="I31" s="101"/>
      <c r="J31" s="327">
        <v>45936</v>
      </c>
      <c r="K31" s="288"/>
      <c r="L31" s="288" t="s">
        <v>1030</v>
      </c>
      <c r="M31" s="288" t="s">
        <v>1031</v>
      </c>
      <c r="N31" s="288" t="s">
        <v>1032</v>
      </c>
      <c r="O31" s="288" t="s">
        <v>1033</v>
      </c>
      <c r="P31" s="148"/>
      <c r="Q31" s="148">
        <v>1</v>
      </c>
      <c r="R31" s="148"/>
      <c r="S31" s="148"/>
      <c r="T31" s="148"/>
      <c r="U31" s="148"/>
      <c r="V31" s="148"/>
      <c r="W31" s="148"/>
      <c r="X31" s="148"/>
      <c r="Y31" s="148"/>
      <c r="Z31" s="148"/>
      <c r="AA31" s="148"/>
      <c r="AB31" s="148"/>
      <c r="AC31" s="259"/>
    </row>
    <row r="32" spans="1:29" s="88" customFormat="1" ht="173.25" hidden="1" outlineLevel="1">
      <c r="A32" s="129" t="str">
        <f>"TC00"&amp;IF($E32&lt;&gt;"",COUNTA($D$13:D32),"")</f>
        <v>TC0017</v>
      </c>
      <c r="C32" s="89" t="s">
        <v>200</v>
      </c>
      <c r="D32" s="83" t="s">
        <v>201</v>
      </c>
      <c r="E32" s="90" t="s">
        <v>202</v>
      </c>
      <c r="F32" s="84" t="s">
        <v>166</v>
      </c>
      <c r="G32" s="84" t="s">
        <v>166</v>
      </c>
      <c r="H32" s="91"/>
      <c r="I32" s="91"/>
      <c r="J32" s="327">
        <v>45936</v>
      </c>
      <c r="K32" s="288"/>
      <c r="L32" s="288" t="s">
        <v>1030</v>
      </c>
      <c r="M32" s="288" t="s">
        <v>1031</v>
      </c>
      <c r="N32" s="288" t="s">
        <v>1032</v>
      </c>
      <c r="O32" s="288" t="s">
        <v>1033</v>
      </c>
      <c r="P32" s="148"/>
      <c r="Q32" s="148">
        <v>1</v>
      </c>
      <c r="R32" s="148"/>
      <c r="S32" s="148"/>
      <c r="T32" s="148"/>
      <c r="U32" s="148"/>
      <c r="V32" s="148"/>
      <c r="W32" s="148"/>
      <c r="X32" s="148"/>
      <c r="Y32" s="148"/>
      <c r="Z32" s="148"/>
      <c r="AA32" s="148"/>
      <c r="AB32" s="148"/>
      <c r="AC32" s="257"/>
    </row>
    <row r="33" spans="1:29" s="86" customFormat="1" ht="141.75" hidden="1" outlineLevel="1">
      <c r="A33" s="129" t="str">
        <f>"TC00"&amp;IF($E33&lt;&gt;"",COUNTA($D$13:D33),"")</f>
        <v>TC0018</v>
      </c>
      <c r="B33" s="86" t="s">
        <v>203</v>
      </c>
      <c r="C33" s="87" t="s">
        <v>204</v>
      </c>
      <c r="D33" s="83" t="s">
        <v>205</v>
      </c>
      <c r="E33" s="82" t="s">
        <v>342</v>
      </c>
      <c r="F33" s="84" t="s">
        <v>166</v>
      </c>
      <c r="G33" s="84" t="s">
        <v>166</v>
      </c>
      <c r="H33" s="85"/>
      <c r="I33" s="85"/>
      <c r="J33" s="327">
        <v>45936</v>
      </c>
      <c r="K33" s="288"/>
      <c r="L33" s="288" t="s">
        <v>1030</v>
      </c>
      <c r="M33" s="288" t="s">
        <v>1031</v>
      </c>
      <c r="N33" s="288" t="s">
        <v>1032</v>
      </c>
      <c r="O33" s="288" t="s">
        <v>1033</v>
      </c>
      <c r="P33" s="148"/>
      <c r="Q33" s="148">
        <v>1</v>
      </c>
      <c r="R33" s="148"/>
      <c r="S33" s="148"/>
      <c r="T33" s="148"/>
      <c r="U33" s="148"/>
      <c r="V33" s="148"/>
      <c r="W33" s="148"/>
      <c r="X33" s="148"/>
      <c r="Y33" s="148"/>
      <c r="Z33" s="148"/>
      <c r="AA33" s="148"/>
      <c r="AB33" s="148"/>
      <c r="AC33" s="256"/>
    </row>
    <row r="34" spans="1:29" s="99" customFormat="1" ht="157.5" hidden="1" outlineLevel="1">
      <c r="A34" s="129" t="str">
        <f>"TC00"&amp;IF($E34&lt;&gt;"",COUNTA($D$13:D34),"")</f>
        <v>TC0019</v>
      </c>
      <c r="C34" s="87" t="s">
        <v>207</v>
      </c>
      <c r="D34" s="83" t="s">
        <v>208</v>
      </c>
      <c r="E34" s="82" t="s">
        <v>209</v>
      </c>
      <c r="F34" s="84" t="s">
        <v>166</v>
      </c>
      <c r="G34" s="84" t="s">
        <v>166</v>
      </c>
      <c r="H34" s="101"/>
      <c r="I34" s="101"/>
      <c r="J34" s="327">
        <v>45936</v>
      </c>
      <c r="K34" s="288"/>
      <c r="L34" s="288" t="s">
        <v>1030</v>
      </c>
      <c r="M34" s="288" t="s">
        <v>1031</v>
      </c>
      <c r="N34" s="288" t="s">
        <v>1032</v>
      </c>
      <c r="O34" s="288" t="s">
        <v>1038</v>
      </c>
      <c r="P34" s="148"/>
      <c r="Q34" s="148">
        <v>1</v>
      </c>
      <c r="R34" s="148"/>
      <c r="S34" s="148"/>
      <c r="T34" s="148"/>
      <c r="U34" s="148"/>
      <c r="V34" s="148"/>
      <c r="W34" s="148"/>
      <c r="X34" s="148"/>
      <c r="Y34" s="148"/>
      <c r="Z34" s="148"/>
      <c r="AA34" s="148"/>
      <c r="AB34" s="148"/>
      <c r="AC34" s="259"/>
    </row>
    <row r="35" spans="1:29" s="88" customFormat="1" ht="157.5" hidden="1" outlineLevel="1">
      <c r="A35" s="129" t="str">
        <f>"TC00"&amp;IF($E35&lt;&gt;"",COUNTA($D$13:D35),"")</f>
        <v>TC0020</v>
      </c>
      <c r="C35" s="89" t="s">
        <v>210</v>
      </c>
      <c r="D35" s="83" t="s">
        <v>211</v>
      </c>
      <c r="E35" s="90" t="s">
        <v>212</v>
      </c>
      <c r="F35" s="84" t="s">
        <v>166</v>
      </c>
      <c r="G35" s="84" t="s">
        <v>166</v>
      </c>
      <c r="H35" s="91"/>
      <c r="I35" s="91"/>
      <c r="J35" s="327">
        <v>45936</v>
      </c>
      <c r="K35" s="288"/>
      <c r="L35" s="288" t="s">
        <v>1030</v>
      </c>
      <c r="M35" s="288" t="s">
        <v>1031</v>
      </c>
      <c r="N35" s="288" t="s">
        <v>1032</v>
      </c>
      <c r="O35" s="288" t="s">
        <v>1033</v>
      </c>
      <c r="P35" s="148"/>
      <c r="Q35" s="148">
        <v>1</v>
      </c>
      <c r="R35" s="148"/>
      <c r="S35" s="148"/>
      <c r="T35" s="148"/>
      <c r="U35" s="148"/>
      <c r="V35" s="148"/>
      <c r="W35" s="148"/>
      <c r="X35" s="148"/>
      <c r="Y35" s="148"/>
      <c r="Z35" s="148"/>
      <c r="AA35" s="148"/>
      <c r="AB35" s="148"/>
      <c r="AC35" s="257"/>
    </row>
    <row r="36" spans="1:29" s="92" customFormat="1" ht="173.25" hidden="1" outlineLevel="1">
      <c r="A36" s="129" t="str">
        <f>"TC00"&amp;IF($E36&lt;&gt;"",COUNTA($D$13:D36),"")</f>
        <v>TC0021</v>
      </c>
      <c r="C36" s="93" t="s">
        <v>213</v>
      </c>
      <c r="D36" s="83" t="s">
        <v>214</v>
      </c>
      <c r="E36" s="94" t="s">
        <v>215</v>
      </c>
      <c r="F36" s="84" t="s">
        <v>166</v>
      </c>
      <c r="G36" s="84" t="s">
        <v>166</v>
      </c>
      <c r="H36" s="95"/>
      <c r="I36" s="95"/>
      <c r="J36" s="327">
        <v>45936</v>
      </c>
      <c r="K36" s="288"/>
      <c r="L36" s="288" t="s">
        <v>1030</v>
      </c>
      <c r="M36" s="288" t="s">
        <v>1031</v>
      </c>
      <c r="N36" s="288" t="s">
        <v>1032</v>
      </c>
      <c r="O36" s="288" t="s">
        <v>1038</v>
      </c>
      <c r="P36" s="148"/>
      <c r="Q36" s="148">
        <v>1</v>
      </c>
      <c r="R36" s="148"/>
      <c r="S36" s="148"/>
      <c r="T36" s="148"/>
      <c r="U36" s="148"/>
      <c r="V36" s="148"/>
      <c r="W36" s="148"/>
      <c r="X36" s="148"/>
      <c r="Y36" s="148"/>
      <c r="Z36" s="148"/>
      <c r="AA36" s="148"/>
      <c r="AB36" s="148"/>
      <c r="AC36" s="258"/>
    </row>
    <row r="37" spans="1:29" s="86" customFormat="1" ht="141.75" hidden="1" outlineLevel="1">
      <c r="A37" s="129" t="str">
        <f>"TC00"&amp;IF($E37&lt;&gt;"",COUNTA($D$13:D37),"")</f>
        <v>TC0022</v>
      </c>
      <c r="B37" s="86" t="s">
        <v>216</v>
      </c>
      <c r="C37" s="87" t="s">
        <v>204</v>
      </c>
      <c r="D37" s="83" t="s">
        <v>217</v>
      </c>
      <c r="E37" s="82" t="s">
        <v>206</v>
      </c>
      <c r="F37" s="84" t="s">
        <v>166</v>
      </c>
      <c r="G37" s="84" t="s">
        <v>166</v>
      </c>
      <c r="H37" s="85"/>
      <c r="I37" s="85"/>
      <c r="J37" s="327">
        <v>45936</v>
      </c>
      <c r="K37" s="288"/>
      <c r="L37" s="288" t="s">
        <v>1030</v>
      </c>
      <c r="M37" s="288" t="s">
        <v>1031</v>
      </c>
      <c r="N37" s="288" t="s">
        <v>1032</v>
      </c>
      <c r="O37" s="288" t="s">
        <v>1033</v>
      </c>
      <c r="P37" s="148"/>
      <c r="Q37" s="148">
        <v>1</v>
      </c>
      <c r="R37" s="148"/>
      <c r="S37" s="148"/>
      <c r="T37" s="148"/>
      <c r="U37" s="148"/>
      <c r="V37" s="148"/>
      <c r="W37" s="148"/>
      <c r="X37" s="148"/>
      <c r="Y37" s="148"/>
      <c r="Z37" s="148"/>
      <c r="AA37" s="148"/>
      <c r="AB37" s="148"/>
      <c r="AC37" s="256"/>
    </row>
    <row r="38" spans="1:29" s="99" customFormat="1" ht="173.25" hidden="1" outlineLevel="1">
      <c r="A38" s="129" t="str">
        <f>"TC00"&amp;IF($E38&lt;&gt;"",COUNTA($D$13:D38),"")</f>
        <v>TC0023</v>
      </c>
      <c r="C38" s="87" t="s">
        <v>218</v>
      </c>
      <c r="D38" s="83" t="s">
        <v>219</v>
      </c>
      <c r="E38" s="90" t="s">
        <v>1001</v>
      </c>
      <c r="F38" s="84" t="s">
        <v>166</v>
      </c>
      <c r="G38" s="84" t="s">
        <v>166</v>
      </c>
      <c r="H38" s="101"/>
      <c r="I38" s="319" t="s">
        <v>1035</v>
      </c>
      <c r="J38" s="327">
        <v>45936</v>
      </c>
      <c r="K38" s="288"/>
      <c r="L38" s="288" t="s">
        <v>1030</v>
      </c>
      <c r="M38" s="288" t="s">
        <v>1031</v>
      </c>
      <c r="N38" s="288" t="s">
        <v>1032</v>
      </c>
      <c r="O38" s="288" t="s">
        <v>1033</v>
      </c>
      <c r="P38" s="148"/>
      <c r="Q38" s="148">
        <v>1</v>
      </c>
      <c r="R38" s="148"/>
      <c r="S38" s="148"/>
      <c r="T38" s="148"/>
      <c r="U38" s="148"/>
      <c r="V38" s="148"/>
      <c r="W38" s="148"/>
      <c r="X38" s="148"/>
      <c r="Y38" s="148"/>
      <c r="Z38" s="148"/>
      <c r="AA38" s="148"/>
      <c r="AB38" s="148"/>
      <c r="AC38" s="259"/>
    </row>
    <row r="39" spans="1:29" s="88" customFormat="1" ht="173.25" hidden="1" outlineLevel="1">
      <c r="A39" s="129" t="str">
        <f>"TC00"&amp;IF($E39&lt;&gt;"",COUNTA($D$13:D39),"")</f>
        <v>TC0024</v>
      </c>
      <c r="C39" s="89" t="s">
        <v>221</v>
      </c>
      <c r="D39" s="83" t="s">
        <v>222</v>
      </c>
      <c r="E39" s="90" t="s">
        <v>223</v>
      </c>
      <c r="F39" s="84" t="s">
        <v>166</v>
      </c>
      <c r="G39" s="84" t="s">
        <v>166</v>
      </c>
      <c r="H39" s="91"/>
      <c r="I39" s="91"/>
      <c r="J39" s="327">
        <v>45936</v>
      </c>
      <c r="K39" s="288"/>
      <c r="L39" s="288" t="s">
        <v>1030</v>
      </c>
      <c r="M39" s="288" t="s">
        <v>1031</v>
      </c>
      <c r="N39" s="288" t="s">
        <v>1032</v>
      </c>
      <c r="O39" s="288" t="s">
        <v>1033</v>
      </c>
      <c r="P39" s="148"/>
      <c r="Q39" s="148">
        <v>1</v>
      </c>
      <c r="R39" s="148"/>
      <c r="S39" s="148"/>
      <c r="T39" s="148"/>
      <c r="U39" s="148"/>
      <c r="V39" s="148"/>
      <c r="W39" s="148"/>
      <c r="X39" s="148"/>
      <c r="Y39" s="148"/>
      <c r="Z39" s="148"/>
      <c r="AA39" s="148"/>
      <c r="AB39" s="148"/>
      <c r="AC39" s="257"/>
    </row>
    <row r="40" spans="1:29" s="92" customFormat="1" ht="173.25" hidden="1" outlineLevel="1">
      <c r="A40" s="129" t="str">
        <f>"TC00"&amp;IF($E40&lt;&gt;"",COUNTA($D$13:D40),"")</f>
        <v>TC0025</v>
      </c>
      <c r="C40" s="93" t="s">
        <v>224</v>
      </c>
      <c r="D40" s="83" t="s">
        <v>225</v>
      </c>
      <c r="E40" s="94" t="s">
        <v>226</v>
      </c>
      <c r="F40" s="84" t="s">
        <v>166</v>
      </c>
      <c r="G40" s="84" t="s">
        <v>166</v>
      </c>
      <c r="H40" s="95"/>
      <c r="I40" s="95"/>
      <c r="J40" s="327">
        <v>45936</v>
      </c>
      <c r="K40" s="288"/>
      <c r="L40" s="288" t="s">
        <v>1030</v>
      </c>
      <c r="M40" s="288" t="s">
        <v>1031</v>
      </c>
      <c r="N40" s="288" t="s">
        <v>1032</v>
      </c>
      <c r="O40" s="288" t="s">
        <v>1033</v>
      </c>
      <c r="P40" s="148"/>
      <c r="Q40" s="148">
        <v>1</v>
      </c>
      <c r="R40" s="148"/>
      <c r="S40" s="148"/>
      <c r="T40" s="148"/>
      <c r="U40" s="148"/>
      <c r="V40" s="148"/>
      <c r="W40" s="148"/>
      <c r="X40" s="148"/>
      <c r="Y40" s="148"/>
      <c r="Z40" s="148"/>
      <c r="AA40" s="148"/>
      <c r="AB40" s="148"/>
      <c r="AC40" s="258"/>
    </row>
    <row r="41" spans="1:29" s="86" customFormat="1" ht="141.75" hidden="1" outlineLevel="1">
      <c r="A41" s="129" t="str">
        <f>"TC00"&amp;IF($E41&lt;&gt;"",COUNTA($D$13:D41),"")</f>
        <v>TC0026</v>
      </c>
      <c r="B41" s="86" t="s">
        <v>227</v>
      </c>
      <c r="C41" s="87" t="s">
        <v>204</v>
      </c>
      <c r="D41" s="83" t="s">
        <v>228</v>
      </c>
      <c r="E41" s="82" t="s">
        <v>206</v>
      </c>
      <c r="F41" s="84" t="s">
        <v>166</v>
      </c>
      <c r="G41" s="84" t="s">
        <v>166</v>
      </c>
      <c r="H41" s="85"/>
      <c r="I41" s="85"/>
      <c r="J41" s="327">
        <v>45936</v>
      </c>
      <c r="K41" s="288"/>
      <c r="L41" s="288" t="s">
        <v>1030</v>
      </c>
      <c r="M41" s="288" t="s">
        <v>1031</v>
      </c>
      <c r="N41" s="288" t="s">
        <v>1032</v>
      </c>
      <c r="O41" s="288" t="s">
        <v>1033</v>
      </c>
      <c r="P41" s="148"/>
      <c r="Q41" s="148">
        <v>1</v>
      </c>
      <c r="R41" s="148"/>
      <c r="S41" s="148"/>
      <c r="T41" s="148"/>
      <c r="U41" s="148"/>
      <c r="V41" s="148"/>
      <c r="W41" s="148"/>
      <c r="X41" s="148"/>
      <c r="Y41" s="148"/>
      <c r="Z41" s="148"/>
      <c r="AA41" s="148"/>
      <c r="AB41" s="148"/>
      <c r="AC41" s="256"/>
    </row>
    <row r="42" spans="1:29" s="99" customFormat="1" ht="157.5" hidden="1" outlineLevel="1">
      <c r="A42" s="129" t="str">
        <f>"TC00"&amp;IF($E42&lt;&gt;"",COUNTA($D$13:D42),"")</f>
        <v>TC0027</v>
      </c>
      <c r="C42" s="87" t="s">
        <v>229</v>
      </c>
      <c r="D42" s="83" t="s">
        <v>230</v>
      </c>
      <c r="E42" s="90" t="s">
        <v>231</v>
      </c>
      <c r="F42" s="84" t="s">
        <v>166</v>
      </c>
      <c r="G42" s="84" t="s">
        <v>166</v>
      </c>
      <c r="H42" s="101"/>
      <c r="I42" s="101"/>
      <c r="J42" s="327">
        <v>45936</v>
      </c>
      <c r="K42" s="288"/>
      <c r="L42" s="288" t="s">
        <v>1030</v>
      </c>
      <c r="M42" s="288" t="s">
        <v>1031</v>
      </c>
      <c r="N42" s="288" t="s">
        <v>1032</v>
      </c>
      <c r="O42" s="288" t="s">
        <v>1033</v>
      </c>
      <c r="P42" s="148"/>
      <c r="Q42" s="148">
        <v>1</v>
      </c>
      <c r="R42" s="148"/>
      <c r="S42" s="148"/>
      <c r="T42" s="148"/>
      <c r="U42" s="148"/>
      <c r="V42" s="148"/>
      <c r="W42" s="148"/>
      <c r="X42" s="148"/>
      <c r="Y42" s="148"/>
      <c r="Z42" s="148"/>
      <c r="AA42" s="148"/>
      <c r="AB42" s="148"/>
      <c r="AC42" s="259"/>
    </row>
    <row r="43" spans="1:29" s="88" customFormat="1" ht="157.5" hidden="1" outlineLevel="1">
      <c r="A43" s="129" t="str">
        <f>"TC00"&amp;IF($E43&lt;&gt;"",COUNTA($D$13:D43),"")</f>
        <v>TC0028</v>
      </c>
      <c r="C43" s="89" t="s">
        <v>232</v>
      </c>
      <c r="D43" s="83" t="s">
        <v>233</v>
      </c>
      <c r="E43" s="90" t="s">
        <v>234</v>
      </c>
      <c r="F43" s="84" t="s">
        <v>166</v>
      </c>
      <c r="G43" s="84" t="s">
        <v>166</v>
      </c>
      <c r="H43" s="91"/>
      <c r="I43" s="91"/>
      <c r="J43" s="327">
        <v>45936</v>
      </c>
      <c r="K43" s="288"/>
      <c r="L43" s="288" t="s">
        <v>1030</v>
      </c>
      <c r="M43" s="288" t="s">
        <v>1031</v>
      </c>
      <c r="N43" s="288" t="s">
        <v>1032</v>
      </c>
      <c r="O43" s="288" t="s">
        <v>1033</v>
      </c>
      <c r="P43" s="148"/>
      <c r="Q43" s="148">
        <v>1</v>
      </c>
      <c r="R43" s="148"/>
      <c r="S43" s="148"/>
      <c r="T43" s="148"/>
      <c r="U43" s="148"/>
      <c r="V43" s="148"/>
      <c r="W43" s="148"/>
      <c r="X43" s="148"/>
      <c r="Y43" s="148"/>
      <c r="Z43" s="148"/>
      <c r="AA43" s="148"/>
      <c r="AB43" s="148"/>
      <c r="AC43" s="257"/>
    </row>
    <row r="44" spans="1:29" s="92" customFormat="1" ht="157.5" hidden="1" outlineLevel="1">
      <c r="A44" s="129" t="str">
        <f>"TC00"&amp;IF($E44&lt;&gt;"",COUNTA($D$13:D44),"")</f>
        <v>TC0029</v>
      </c>
      <c r="C44" s="93" t="s">
        <v>235</v>
      </c>
      <c r="D44" s="83" t="s">
        <v>236</v>
      </c>
      <c r="E44" s="94" t="s">
        <v>215</v>
      </c>
      <c r="F44" s="84" t="s">
        <v>166</v>
      </c>
      <c r="G44" s="84" t="s">
        <v>166</v>
      </c>
      <c r="H44" s="95"/>
      <c r="I44" s="95"/>
      <c r="J44" s="327">
        <v>45936</v>
      </c>
      <c r="K44" s="288"/>
      <c r="L44" s="288" t="s">
        <v>1030</v>
      </c>
      <c r="M44" s="288" t="s">
        <v>1031</v>
      </c>
      <c r="N44" s="288" t="s">
        <v>1032</v>
      </c>
      <c r="O44" s="288" t="s">
        <v>1033</v>
      </c>
      <c r="P44" s="148"/>
      <c r="Q44" s="148">
        <v>1</v>
      </c>
      <c r="R44" s="148"/>
      <c r="S44" s="148"/>
      <c r="T44" s="148"/>
      <c r="U44" s="148"/>
      <c r="V44" s="148"/>
      <c r="W44" s="148"/>
      <c r="X44" s="148"/>
      <c r="Y44" s="148"/>
      <c r="Z44" s="148"/>
      <c r="AA44" s="148"/>
      <c r="AB44" s="148"/>
      <c r="AC44" s="258"/>
    </row>
    <row r="45" spans="1:29" s="81" customFormat="1" hidden="1" outlineLevel="1">
      <c r="A45" s="76" t="s">
        <v>237</v>
      </c>
      <c r="B45" s="77"/>
      <c r="C45" s="77"/>
      <c r="D45" s="78"/>
      <c r="E45" s="78"/>
      <c r="F45" s="77"/>
      <c r="G45" s="77"/>
      <c r="H45" s="79"/>
      <c r="I45" s="80"/>
      <c r="J45" s="327"/>
      <c r="K45" s="288"/>
      <c r="L45" s="288"/>
      <c r="M45" s="288"/>
      <c r="N45" s="288"/>
      <c r="O45" s="288"/>
      <c r="P45" s="148"/>
      <c r="Q45" s="148"/>
      <c r="R45" s="148"/>
      <c r="S45" s="148"/>
      <c r="T45" s="148"/>
      <c r="U45" s="148"/>
      <c r="V45" s="148"/>
      <c r="W45" s="148"/>
      <c r="X45" s="148"/>
      <c r="Y45" s="148"/>
      <c r="Z45" s="148"/>
      <c r="AA45" s="148"/>
      <c r="AB45" s="148"/>
      <c r="AC45" s="255"/>
    </row>
    <row r="46" spans="1:29" s="86" customFormat="1" ht="173.25" hidden="1" outlineLevel="1">
      <c r="A46" s="129" t="str">
        <f>"TC00"&amp;IF($E46&lt;&gt;"",COUNTA($D$13:D46),"")</f>
        <v>TC0030</v>
      </c>
      <c r="B46" s="82" t="s">
        <v>238</v>
      </c>
      <c r="C46" s="82" t="s">
        <v>239</v>
      </c>
      <c r="D46" s="83" t="s">
        <v>240</v>
      </c>
      <c r="E46" s="82" t="s">
        <v>241</v>
      </c>
      <c r="F46" s="84" t="s">
        <v>166</v>
      </c>
      <c r="G46" s="84" t="s">
        <v>166</v>
      </c>
      <c r="H46" s="85"/>
      <c r="I46" s="85"/>
      <c r="J46" s="327">
        <v>45936</v>
      </c>
      <c r="K46" s="288"/>
      <c r="L46" s="288" t="s">
        <v>1030</v>
      </c>
      <c r="M46" s="288" t="s">
        <v>1031</v>
      </c>
      <c r="N46" s="288" t="s">
        <v>1032</v>
      </c>
      <c r="O46" s="288" t="s">
        <v>1033</v>
      </c>
      <c r="P46" s="148"/>
      <c r="Q46" s="148">
        <v>1</v>
      </c>
      <c r="R46" s="148"/>
      <c r="S46" s="148"/>
      <c r="T46" s="148"/>
      <c r="U46" s="148"/>
      <c r="V46" s="148"/>
      <c r="W46" s="148"/>
      <c r="X46" s="148"/>
      <c r="Y46" s="148"/>
      <c r="Z46" s="148"/>
      <c r="AA46" s="148"/>
      <c r="AB46" s="148"/>
      <c r="AC46" s="256"/>
    </row>
    <row r="47" spans="1:29" s="107" customFormat="1" ht="157.5" hidden="1" outlineLevel="1">
      <c r="A47" s="129" t="str">
        <f>"TC00"&amp;IF($E47&lt;&gt;"",COUNTA($D$13:D47),"")</f>
        <v>TC0031</v>
      </c>
      <c r="B47" s="102"/>
      <c r="C47" s="103" t="s">
        <v>242</v>
      </c>
      <c r="D47" s="104" t="s">
        <v>243</v>
      </c>
      <c r="E47" s="93" t="s">
        <v>220</v>
      </c>
      <c r="F47" s="84" t="s">
        <v>244</v>
      </c>
      <c r="G47" s="84" t="s">
        <v>166</v>
      </c>
      <c r="H47" s="328" t="s">
        <v>1037</v>
      </c>
      <c r="I47" s="321"/>
      <c r="J47" s="327">
        <v>45936</v>
      </c>
      <c r="K47" s="288"/>
      <c r="L47" s="288" t="s">
        <v>1030</v>
      </c>
      <c r="M47" s="288" t="s">
        <v>1031</v>
      </c>
      <c r="N47" s="288" t="s">
        <v>1032</v>
      </c>
      <c r="O47" s="288" t="s">
        <v>1038</v>
      </c>
      <c r="P47" s="148"/>
      <c r="Q47" s="148">
        <v>1</v>
      </c>
      <c r="R47" s="148"/>
      <c r="S47" s="148"/>
      <c r="T47" s="148"/>
      <c r="U47" s="148"/>
      <c r="V47" s="148"/>
      <c r="W47" s="148"/>
      <c r="X47" s="148"/>
      <c r="Y47" s="148"/>
      <c r="Z47" s="148"/>
      <c r="AA47" s="148"/>
      <c r="AB47" s="148"/>
      <c r="AC47" s="260"/>
    </row>
    <row r="48" spans="1:29" s="294" customFormat="1" collapsed="1">
      <c r="A48" s="346" t="s">
        <v>509</v>
      </c>
      <c r="B48" s="347"/>
      <c r="C48" s="347"/>
      <c r="D48" s="347"/>
      <c r="E48" s="347"/>
      <c r="F48" s="347"/>
      <c r="G48" s="347"/>
      <c r="H48" s="347"/>
      <c r="I48" s="348"/>
      <c r="J48" s="292"/>
      <c r="K48" s="292"/>
      <c r="L48" s="292"/>
      <c r="M48" s="292"/>
      <c r="N48" s="292"/>
      <c r="O48" s="292"/>
      <c r="P48" s="292"/>
      <c r="Q48" s="148"/>
      <c r="R48" s="292"/>
      <c r="S48" s="292"/>
      <c r="T48" s="292"/>
      <c r="U48" s="292"/>
      <c r="V48" s="292"/>
      <c r="W48" s="292"/>
      <c r="X48" s="292"/>
      <c r="Y48" s="292"/>
      <c r="Z48" s="292"/>
      <c r="AA48" s="292"/>
      <c r="AB48" s="292"/>
      <c r="AC48" s="293"/>
    </row>
    <row r="49" spans="1:29" s="81" customFormat="1" ht="15" hidden="1" customHeight="1" outlineLevel="1">
      <c r="A49" s="76" t="s">
        <v>245</v>
      </c>
      <c r="B49" s="77"/>
      <c r="C49" s="77"/>
      <c r="D49" s="78"/>
      <c r="E49" s="78"/>
      <c r="F49" s="110" t="s">
        <v>161</v>
      </c>
      <c r="G49" s="110" t="s">
        <v>162</v>
      </c>
      <c r="H49" s="79"/>
      <c r="I49" s="80"/>
      <c r="J49" s="148"/>
      <c r="K49" s="148"/>
      <c r="L49" s="148"/>
      <c r="M49" s="148"/>
      <c r="N49" s="148"/>
      <c r="O49" s="148"/>
      <c r="P49" s="148"/>
      <c r="Q49" s="148">
        <v>1</v>
      </c>
      <c r="R49" s="148"/>
      <c r="S49" s="148"/>
      <c r="T49" s="148"/>
      <c r="U49" s="148"/>
      <c r="V49" s="148"/>
      <c r="W49" s="148"/>
      <c r="X49" s="148"/>
      <c r="Y49" s="148"/>
      <c r="Z49" s="148"/>
      <c r="AA49" s="148"/>
      <c r="AB49" s="148"/>
      <c r="AC49" s="255"/>
    </row>
    <row r="50" spans="1:29" s="117" customFormat="1" hidden="1" outlineLevel="1">
      <c r="A50" s="111"/>
      <c r="B50" s="112" t="s">
        <v>246</v>
      </c>
      <c r="C50" s="112"/>
      <c r="D50" s="113"/>
      <c r="E50" s="113"/>
      <c r="F50" s="114"/>
      <c r="G50" s="114"/>
      <c r="H50" s="115"/>
      <c r="I50" s="116"/>
      <c r="J50" s="263"/>
      <c r="K50" s="263"/>
      <c r="L50" s="263"/>
      <c r="M50" s="263"/>
      <c r="N50" s="263"/>
      <c r="O50" s="263"/>
      <c r="P50" s="263"/>
      <c r="Q50" s="148">
        <v>1</v>
      </c>
      <c r="R50" s="263"/>
      <c r="S50" s="263"/>
      <c r="T50" s="263"/>
      <c r="U50" s="263"/>
      <c r="V50" s="263"/>
      <c r="W50" s="263"/>
      <c r="X50" s="263"/>
      <c r="Y50" s="263"/>
      <c r="Z50" s="263"/>
      <c r="AA50" s="263"/>
      <c r="AB50" s="263"/>
      <c r="AC50" s="261"/>
    </row>
    <row r="51" spans="1:29" s="86" customFormat="1" ht="157.5" hidden="1" outlineLevel="1">
      <c r="A51" s="129" t="str">
        <f>"TC00"&amp;IF($E51&lt;&gt;"",COUNTA($D$13:D51),"")</f>
        <v>TC0032</v>
      </c>
      <c r="B51" s="82" t="s">
        <v>163</v>
      </c>
      <c r="C51" s="82" t="s">
        <v>163</v>
      </c>
      <c r="D51" s="83" t="s">
        <v>247</v>
      </c>
      <c r="E51" s="83" t="s">
        <v>248</v>
      </c>
      <c r="F51" s="118" t="s">
        <v>166</v>
      </c>
      <c r="G51" s="84" t="s">
        <v>166</v>
      </c>
      <c r="H51" s="295"/>
      <c r="I51" s="311"/>
      <c r="J51" s="370">
        <v>45936</v>
      </c>
      <c r="K51" s="148" t="s">
        <v>998</v>
      </c>
      <c r="L51" s="148" t="s">
        <v>997</v>
      </c>
      <c r="M51" s="371" t="s">
        <v>1031</v>
      </c>
      <c r="N51" s="371" t="s">
        <v>1032</v>
      </c>
      <c r="O51" s="148" t="s">
        <v>1033</v>
      </c>
      <c r="P51" s="148"/>
      <c r="Q51" s="148">
        <v>1</v>
      </c>
      <c r="R51" s="148"/>
      <c r="S51" s="148"/>
      <c r="T51" s="148"/>
      <c r="U51" s="148"/>
      <c r="V51" s="148"/>
      <c r="W51" s="148"/>
      <c r="X51" s="148"/>
      <c r="Y51" s="148"/>
      <c r="Z51" s="148"/>
      <c r="AA51" s="148"/>
      <c r="AB51" s="148"/>
      <c r="AC51" s="256"/>
    </row>
    <row r="52" spans="1:29" s="86" customFormat="1" ht="94.5" hidden="1" outlineLevel="1">
      <c r="A52" s="129" t="str">
        <f>"TC00"&amp;IF($E52&lt;&gt;"",COUNTA($D$13:D52),"")</f>
        <v>TC0033</v>
      </c>
      <c r="B52" s="86" t="s">
        <v>249</v>
      </c>
      <c r="C52" s="87" t="s">
        <v>250</v>
      </c>
      <c r="D52" s="83" t="s">
        <v>251</v>
      </c>
      <c r="E52" s="83" t="s">
        <v>252</v>
      </c>
      <c r="F52" s="118" t="s">
        <v>166</v>
      </c>
      <c r="G52" s="84" t="s">
        <v>166</v>
      </c>
      <c r="H52" s="85"/>
      <c r="I52" s="85"/>
      <c r="J52" s="370">
        <v>45936</v>
      </c>
      <c r="K52" s="148" t="s">
        <v>998</v>
      </c>
      <c r="L52" s="148" t="s">
        <v>997</v>
      </c>
      <c r="M52" s="371" t="s">
        <v>1031</v>
      </c>
      <c r="N52" s="371" t="s">
        <v>1032</v>
      </c>
      <c r="O52" s="148" t="s">
        <v>1033</v>
      </c>
      <c r="Q52" s="148">
        <v>1</v>
      </c>
    </row>
    <row r="53" spans="1:29" s="88" customFormat="1" ht="94.5" hidden="1" outlineLevel="1">
      <c r="A53" s="129" t="str">
        <f>"TC00"&amp;IF($E53&lt;&gt;"",COUNTA($D$13:D53),"")</f>
        <v>TC0034</v>
      </c>
      <c r="C53" s="89" t="s">
        <v>253</v>
      </c>
      <c r="D53" s="83" t="s">
        <v>254</v>
      </c>
      <c r="E53" s="119" t="s">
        <v>255</v>
      </c>
      <c r="F53" s="118" t="s">
        <v>166</v>
      </c>
      <c r="G53" s="84" t="s">
        <v>166</v>
      </c>
      <c r="H53" s="91"/>
      <c r="I53" s="322"/>
      <c r="J53" s="370">
        <v>45936</v>
      </c>
      <c r="K53" s="148" t="s">
        <v>998</v>
      </c>
      <c r="L53" s="148" t="s">
        <v>997</v>
      </c>
      <c r="M53" s="371" t="s">
        <v>1031</v>
      </c>
      <c r="N53" s="371" t="s">
        <v>1032</v>
      </c>
      <c r="O53" s="148" t="s">
        <v>1033</v>
      </c>
      <c r="Q53" s="148">
        <v>1</v>
      </c>
    </row>
    <row r="54" spans="1:29" s="86" customFormat="1" ht="78.75" hidden="1" outlineLevel="1">
      <c r="A54" s="129" t="str">
        <f>"TC00"&amp;IF($E54&lt;&gt;"",COUNTA($D$13:D54),"")</f>
        <v>TC0035</v>
      </c>
      <c r="B54" s="86" t="s">
        <v>256</v>
      </c>
      <c r="C54" s="87" t="s">
        <v>250</v>
      </c>
      <c r="D54" s="83" t="s">
        <v>257</v>
      </c>
      <c r="E54" s="83" t="s">
        <v>252</v>
      </c>
      <c r="F54" s="118" t="s">
        <v>166</v>
      </c>
      <c r="G54" s="84" t="s">
        <v>166</v>
      </c>
      <c r="H54" s="85"/>
      <c r="I54" s="85"/>
      <c r="J54" s="370">
        <v>45936</v>
      </c>
      <c r="K54" s="148" t="s">
        <v>998</v>
      </c>
      <c r="L54" s="148" t="s">
        <v>997</v>
      </c>
      <c r="M54" s="371" t="s">
        <v>1031</v>
      </c>
      <c r="N54" s="371" t="s">
        <v>1032</v>
      </c>
      <c r="O54" s="148" t="s">
        <v>1033</v>
      </c>
      <c r="Q54" s="148">
        <v>1</v>
      </c>
    </row>
    <row r="55" spans="1:29" s="92" customFormat="1" ht="15" hidden="1" customHeight="1" outlineLevel="1">
      <c r="A55" s="129" t="str">
        <f>"TC00"&amp;IF($E55&lt;&gt;"",COUNTA($D$13:D55),"")</f>
        <v>TC0036</v>
      </c>
      <c r="C55" s="120" t="s">
        <v>258</v>
      </c>
      <c r="D55" s="104" t="s">
        <v>259</v>
      </c>
      <c r="E55" s="94" t="s">
        <v>255</v>
      </c>
      <c r="F55" s="118" t="s">
        <v>166</v>
      </c>
      <c r="G55" s="84" t="s">
        <v>166</v>
      </c>
      <c r="H55" s="95"/>
      <c r="I55" s="95"/>
      <c r="J55" s="370">
        <v>45936</v>
      </c>
      <c r="K55" s="148" t="s">
        <v>998</v>
      </c>
      <c r="L55" s="148" t="s">
        <v>997</v>
      </c>
      <c r="M55" s="371" t="s">
        <v>1031</v>
      </c>
      <c r="N55" s="371" t="s">
        <v>1032</v>
      </c>
      <c r="O55" s="148" t="s">
        <v>1033</v>
      </c>
      <c r="Q55" s="148">
        <v>1</v>
      </c>
    </row>
    <row r="56" spans="1:29" s="86" customFormat="1" ht="78.75" hidden="1" outlineLevel="1">
      <c r="A56" s="129" t="str">
        <f>"TC00"&amp;IF($E56&lt;&gt;"",COUNTA($D$13:D56),"")</f>
        <v>TC0037</v>
      </c>
      <c r="B56" s="86" t="s">
        <v>260</v>
      </c>
      <c r="C56" s="87" t="s">
        <v>250</v>
      </c>
      <c r="D56" s="83" t="s">
        <v>261</v>
      </c>
      <c r="E56" s="83" t="s">
        <v>252</v>
      </c>
      <c r="F56" s="118" t="s">
        <v>166</v>
      </c>
      <c r="G56" s="84" t="s">
        <v>166</v>
      </c>
      <c r="H56" s="85"/>
      <c r="I56" s="85"/>
      <c r="J56" s="370">
        <v>45936</v>
      </c>
      <c r="K56" s="148" t="s">
        <v>998</v>
      </c>
      <c r="L56" s="148" t="s">
        <v>997</v>
      </c>
      <c r="M56" s="371" t="s">
        <v>1031</v>
      </c>
      <c r="N56" s="371" t="s">
        <v>1032</v>
      </c>
      <c r="O56" s="148" t="s">
        <v>1033</v>
      </c>
      <c r="Q56" s="148">
        <v>1</v>
      </c>
    </row>
    <row r="57" spans="1:29" s="88" customFormat="1" ht="78.75" hidden="1" outlineLevel="1">
      <c r="A57" s="129" t="str">
        <f>"TC00"&amp;IF($E57&lt;&gt;"",COUNTA($D$13:D57),"")</f>
        <v>TC0038</v>
      </c>
      <c r="C57" s="89" t="s">
        <v>262</v>
      </c>
      <c r="D57" s="83" t="s">
        <v>263</v>
      </c>
      <c r="E57" s="119" t="s">
        <v>255</v>
      </c>
      <c r="F57" s="118" t="s">
        <v>166</v>
      </c>
      <c r="G57" s="84" t="s">
        <v>166</v>
      </c>
      <c r="H57" s="91"/>
      <c r="I57" s="91"/>
      <c r="J57" s="370">
        <v>45936</v>
      </c>
      <c r="K57" s="148" t="s">
        <v>998</v>
      </c>
      <c r="L57" s="148" t="s">
        <v>997</v>
      </c>
      <c r="M57" s="371" t="s">
        <v>1031</v>
      </c>
      <c r="N57" s="371" t="s">
        <v>1032</v>
      </c>
      <c r="O57" s="148" t="s">
        <v>1033</v>
      </c>
      <c r="Q57" s="148">
        <v>1</v>
      </c>
    </row>
    <row r="58" spans="1:29" s="86" customFormat="1" ht="15" hidden="1" customHeight="1" outlineLevel="1">
      <c r="A58" s="129" t="str">
        <f>"TC00"&amp;IF($E58&lt;&gt;"",COUNTA($D$13:D58),"")</f>
        <v>TC0039</v>
      </c>
      <c r="B58" s="86" t="s">
        <v>264</v>
      </c>
      <c r="C58" s="87" t="s">
        <v>250</v>
      </c>
      <c r="D58" s="83" t="s">
        <v>265</v>
      </c>
      <c r="E58" s="83" t="s">
        <v>252</v>
      </c>
      <c r="F58" s="118" t="s">
        <v>166</v>
      </c>
      <c r="G58" s="84" t="s">
        <v>166</v>
      </c>
      <c r="H58" s="85"/>
      <c r="I58" s="85"/>
      <c r="J58" s="370">
        <v>45936</v>
      </c>
      <c r="K58" s="148" t="s">
        <v>998</v>
      </c>
      <c r="L58" s="148" t="s">
        <v>997</v>
      </c>
      <c r="M58" s="371" t="s">
        <v>1031</v>
      </c>
      <c r="N58" s="371" t="s">
        <v>1032</v>
      </c>
      <c r="O58" s="148" t="s">
        <v>1033</v>
      </c>
      <c r="Q58" s="148">
        <v>1</v>
      </c>
    </row>
    <row r="59" spans="1:29" s="92" customFormat="1" ht="78.75" hidden="1" outlineLevel="1">
      <c r="A59" s="129" t="str">
        <f>"TC00"&amp;IF($E59&lt;&gt;"",COUNTA($D$13:D59),"")</f>
        <v>TC0040</v>
      </c>
      <c r="C59" s="120" t="s">
        <v>266</v>
      </c>
      <c r="D59" s="104" t="s">
        <v>267</v>
      </c>
      <c r="E59" s="94" t="s">
        <v>255</v>
      </c>
      <c r="F59" s="118" t="s">
        <v>166</v>
      </c>
      <c r="G59" s="84" t="s">
        <v>166</v>
      </c>
      <c r="H59" s="95"/>
      <c r="I59" s="95"/>
      <c r="J59" s="370">
        <v>45936</v>
      </c>
      <c r="K59" s="148" t="s">
        <v>998</v>
      </c>
      <c r="L59" s="148" t="s">
        <v>997</v>
      </c>
      <c r="M59" s="371" t="s">
        <v>1031</v>
      </c>
      <c r="N59" s="371" t="s">
        <v>1032</v>
      </c>
      <c r="O59" s="148" t="s">
        <v>1033</v>
      </c>
      <c r="Q59" s="148">
        <v>1</v>
      </c>
    </row>
    <row r="60" spans="1:29" s="86" customFormat="1" ht="94.5" hidden="1" outlineLevel="1">
      <c r="A60" s="129" t="str">
        <f>"TC00"&amp;IF($E60&lt;&gt;"",COUNTA($D$13:D60),"")</f>
        <v>TC0041</v>
      </c>
      <c r="B60" s="86" t="s">
        <v>268</v>
      </c>
      <c r="C60" s="87" t="s">
        <v>250</v>
      </c>
      <c r="D60" s="83" t="s">
        <v>269</v>
      </c>
      <c r="E60" s="83" t="s">
        <v>252</v>
      </c>
      <c r="F60" s="118" t="s">
        <v>166</v>
      </c>
      <c r="G60" s="84" t="s">
        <v>166</v>
      </c>
      <c r="H60" s="85"/>
      <c r="I60" s="85"/>
      <c r="J60" s="370">
        <v>45936</v>
      </c>
      <c r="K60" s="148" t="s">
        <v>998</v>
      </c>
      <c r="L60" s="148" t="s">
        <v>997</v>
      </c>
      <c r="M60" s="371" t="s">
        <v>1031</v>
      </c>
      <c r="N60" s="371" t="s">
        <v>1032</v>
      </c>
      <c r="O60" s="148" t="s">
        <v>1033</v>
      </c>
      <c r="Q60" s="148">
        <v>1</v>
      </c>
    </row>
    <row r="61" spans="1:29" s="88" customFormat="1" ht="94.5" hidden="1" outlineLevel="1">
      <c r="A61" s="129" t="str">
        <f>"TC00"&amp;IF($E61&lt;&gt;"",COUNTA($D$13:D61),"")</f>
        <v>TC0042</v>
      </c>
      <c r="C61" s="89" t="s">
        <v>270</v>
      </c>
      <c r="D61" s="83" t="s">
        <v>271</v>
      </c>
      <c r="E61" s="119" t="s">
        <v>255</v>
      </c>
      <c r="F61" s="118" t="s">
        <v>166</v>
      </c>
      <c r="G61" s="84" t="s">
        <v>166</v>
      </c>
      <c r="H61" s="91"/>
      <c r="I61" s="91"/>
      <c r="J61" s="370">
        <v>45936</v>
      </c>
      <c r="K61" s="148" t="s">
        <v>998</v>
      </c>
      <c r="L61" s="148" t="s">
        <v>997</v>
      </c>
      <c r="M61" s="371" t="s">
        <v>1046</v>
      </c>
      <c r="N61" s="371" t="s">
        <v>1032</v>
      </c>
      <c r="O61" s="148" t="s">
        <v>1033</v>
      </c>
      <c r="Q61" s="148">
        <v>1</v>
      </c>
    </row>
    <row r="62" spans="1:29" s="86" customFormat="1" ht="78.75" hidden="1" outlineLevel="1">
      <c r="A62" s="129" t="str">
        <f>"TC00"&amp;IF($E62&lt;&gt;"",COUNTA($D$13:D62),"")</f>
        <v>TC0043</v>
      </c>
      <c r="B62" s="86" t="s">
        <v>272</v>
      </c>
      <c r="C62" s="87" t="s">
        <v>250</v>
      </c>
      <c r="D62" s="83" t="s">
        <v>273</v>
      </c>
      <c r="E62" s="83" t="s">
        <v>252</v>
      </c>
      <c r="F62" s="118" t="s">
        <v>166</v>
      </c>
      <c r="G62" s="84" t="s">
        <v>166</v>
      </c>
      <c r="H62" s="85"/>
      <c r="I62" s="85"/>
      <c r="J62" s="370">
        <v>45936</v>
      </c>
      <c r="K62" s="148" t="s">
        <v>998</v>
      </c>
      <c r="L62" s="148" t="s">
        <v>997</v>
      </c>
      <c r="M62" s="371" t="s">
        <v>1046</v>
      </c>
      <c r="N62" s="371" t="s">
        <v>1032</v>
      </c>
      <c r="O62" s="148" t="s">
        <v>1033</v>
      </c>
      <c r="Q62" s="148">
        <v>1</v>
      </c>
    </row>
    <row r="63" spans="1:29" s="92" customFormat="1" ht="15" hidden="1" customHeight="1" outlineLevel="1">
      <c r="A63" s="129" t="str">
        <f>"TC00"&amp;IF($E63&lt;&gt;"",COUNTA($D$13:D63),"")</f>
        <v>TC0044</v>
      </c>
      <c r="C63" s="120" t="s">
        <v>274</v>
      </c>
      <c r="D63" s="104" t="s">
        <v>275</v>
      </c>
      <c r="E63" s="94" t="s">
        <v>255</v>
      </c>
      <c r="F63" s="118" t="s">
        <v>166</v>
      </c>
      <c r="G63" s="84" t="s">
        <v>166</v>
      </c>
      <c r="H63" s="95"/>
      <c r="I63" s="95"/>
      <c r="J63" s="370">
        <v>45936</v>
      </c>
      <c r="K63" s="148" t="s">
        <v>998</v>
      </c>
      <c r="L63" s="148" t="s">
        <v>997</v>
      </c>
      <c r="M63" s="371" t="s">
        <v>1046</v>
      </c>
      <c r="N63" s="371" t="s">
        <v>1032</v>
      </c>
      <c r="O63" s="148" t="s">
        <v>1033</v>
      </c>
      <c r="Q63" s="148">
        <v>1</v>
      </c>
    </row>
    <row r="64" spans="1:29" s="107" customFormat="1" hidden="1" outlineLevel="1">
      <c r="A64" s="109"/>
      <c r="B64" s="112" t="s">
        <v>276</v>
      </c>
      <c r="C64" s="121"/>
      <c r="D64" s="122"/>
      <c r="E64" s="123"/>
      <c r="F64" s="96"/>
      <c r="G64" s="84" t="s">
        <v>166</v>
      </c>
      <c r="H64" s="106"/>
      <c r="I64" s="106"/>
      <c r="M64" s="371" t="s">
        <v>1046</v>
      </c>
      <c r="Q64" s="148">
        <v>1</v>
      </c>
    </row>
    <row r="65" spans="1:17" s="99" customFormat="1" ht="78.75" hidden="1" outlineLevel="1">
      <c r="A65" s="129" t="str">
        <f>"TC00"&amp;IF($E65&lt;&gt;"",COUNTA($D$13:D65),"")</f>
        <v>TC0045</v>
      </c>
      <c r="B65" s="99" t="s">
        <v>277</v>
      </c>
      <c r="C65" s="87" t="s">
        <v>278</v>
      </c>
      <c r="D65" s="83" t="s">
        <v>279</v>
      </c>
      <c r="E65" s="119" t="s">
        <v>280</v>
      </c>
      <c r="F65" s="118" t="s">
        <v>244</v>
      </c>
      <c r="G65" s="84" t="s">
        <v>166</v>
      </c>
      <c r="H65" s="296"/>
      <c r="I65" s="101"/>
      <c r="J65" s="370" t="s">
        <v>1039</v>
      </c>
      <c r="K65" s="148" t="s">
        <v>998</v>
      </c>
      <c r="L65" s="148" t="s">
        <v>997</v>
      </c>
      <c r="M65" s="371" t="s">
        <v>1046</v>
      </c>
      <c r="N65" s="371" t="s">
        <v>1032</v>
      </c>
      <c r="O65" s="148" t="s">
        <v>1033</v>
      </c>
      <c r="Q65" s="148">
        <v>1</v>
      </c>
    </row>
    <row r="66" spans="1:17" s="88" customFormat="1" ht="141.75" hidden="1" outlineLevel="1">
      <c r="A66" s="129" t="str">
        <f>"TC00"&amp;IF($E66&lt;&gt;"",COUNTA($D$13:D66),"")</f>
        <v>TC0046</v>
      </c>
      <c r="B66" s="92"/>
      <c r="C66" s="89" t="s">
        <v>281</v>
      </c>
      <c r="D66" s="83" t="s">
        <v>282</v>
      </c>
      <c r="E66" s="90" t="s">
        <v>283</v>
      </c>
      <c r="F66" s="118" t="s">
        <v>166</v>
      </c>
      <c r="G66" s="84" t="s">
        <v>166</v>
      </c>
      <c r="H66" s="91"/>
      <c r="I66" s="91"/>
      <c r="J66" s="370" t="s">
        <v>1039</v>
      </c>
      <c r="K66" s="148" t="s">
        <v>998</v>
      </c>
      <c r="L66" s="148" t="s">
        <v>997</v>
      </c>
      <c r="M66" s="371" t="s">
        <v>1046</v>
      </c>
      <c r="N66" s="371" t="s">
        <v>1032</v>
      </c>
      <c r="O66" s="148" t="s">
        <v>1033</v>
      </c>
      <c r="Q66" s="148">
        <v>1</v>
      </c>
    </row>
    <row r="67" spans="1:17" s="99" customFormat="1" ht="78.75" hidden="1" outlineLevel="1">
      <c r="A67" s="129" t="str">
        <f>"TC00"&amp;IF($E67&lt;&gt;"",COUNTA($D$13:D67),"")</f>
        <v>TC0047</v>
      </c>
      <c r="B67" s="99" t="s">
        <v>284</v>
      </c>
      <c r="C67" s="87" t="s">
        <v>278</v>
      </c>
      <c r="D67" s="83" t="s">
        <v>285</v>
      </c>
      <c r="E67" s="119" t="s">
        <v>280</v>
      </c>
      <c r="F67" s="118" t="s">
        <v>166</v>
      </c>
      <c r="G67" s="84" t="s">
        <v>166</v>
      </c>
      <c r="H67" s="101"/>
      <c r="I67" s="101"/>
      <c r="J67" s="370" t="s">
        <v>1039</v>
      </c>
      <c r="K67" s="148" t="s">
        <v>998</v>
      </c>
      <c r="L67" s="148" t="s">
        <v>997</v>
      </c>
      <c r="M67" s="371" t="s">
        <v>1046</v>
      </c>
      <c r="N67" s="371" t="s">
        <v>1032</v>
      </c>
      <c r="O67" s="148" t="s">
        <v>1033</v>
      </c>
      <c r="Q67" s="148">
        <v>1</v>
      </c>
    </row>
    <row r="68" spans="1:17" s="88" customFormat="1" ht="141.75" hidden="1" outlineLevel="1">
      <c r="A68" s="129" t="str">
        <f>"TC00"&amp;IF($E68&lt;&gt;"",COUNTA($D$13:D68),"")</f>
        <v>TC0048</v>
      </c>
      <c r="B68" s="92"/>
      <c r="C68" s="89" t="s">
        <v>281</v>
      </c>
      <c r="D68" s="83" t="s">
        <v>286</v>
      </c>
      <c r="E68" s="90" t="s">
        <v>283</v>
      </c>
      <c r="F68" s="118" t="s">
        <v>166</v>
      </c>
      <c r="G68" s="84" t="s">
        <v>166</v>
      </c>
      <c r="H68" s="91"/>
      <c r="I68" s="91"/>
      <c r="J68" s="370" t="s">
        <v>1039</v>
      </c>
      <c r="K68" s="148" t="s">
        <v>998</v>
      </c>
      <c r="L68" s="148" t="s">
        <v>997</v>
      </c>
      <c r="M68" s="371" t="s">
        <v>1046</v>
      </c>
      <c r="N68" s="371" t="s">
        <v>1032</v>
      </c>
      <c r="O68" s="148" t="s">
        <v>1033</v>
      </c>
      <c r="Q68" s="148">
        <v>1</v>
      </c>
    </row>
    <row r="69" spans="1:17" s="99" customFormat="1" ht="78.75" hidden="1" outlineLevel="1">
      <c r="A69" s="129" t="str">
        <f>"TC00"&amp;IF($E69&lt;&gt;"",COUNTA($D$13:D69),"")</f>
        <v>TC0049</v>
      </c>
      <c r="B69" s="98" t="s">
        <v>1002</v>
      </c>
      <c r="C69" s="98" t="s">
        <v>1002</v>
      </c>
      <c r="D69" s="83" t="s">
        <v>1003</v>
      </c>
      <c r="E69" s="90" t="s">
        <v>1004</v>
      </c>
      <c r="F69" s="96" t="s">
        <v>166</v>
      </c>
      <c r="G69" s="84" t="s">
        <v>166</v>
      </c>
      <c r="H69" s="101"/>
      <c r="I69" s="101"/>
      <c r="J69" s="370" t="s">
        <v>1039</v>
      </c>
      <c r="K69" s="81"/>
      <c r="L69" s="81"/>
      <c r="M69" s="371" t="s">
        <v>1046</v>
      </c>
      <c r="N69" s="371" t="s">
        <v>1032</v>
      </c>
      <c r="O69" s="148" t="s">
        <v>1033</v>
      </c>
      <c r="Q69" s="148">
        <v>1</v>
      </c>
    </row>
    <row r="70" spans="1:17" s="99" customFormat="1" hidden="1" outlineLevel="1">
      <c r="A70" s="108"/>
      <c r="B70" s="112" t="s">
        <v>287</v>
      </c>
      <c r="C70" s="124"/>
      <c r="D70" s="83"/>
      <c r="E70" s="90"/>
      <c r="F70" s="100"/>
      <c r="G70" s="84" t="s">
        <v>166</v>
      </c>
      <c r="H70" s="101"/>
      <c r="I70" s="101"/>
      <c r="M70" s="371" t="s">
        <v>1046</v>
      </c>
      <c r="Q70" s="148">
        <v>1</v>
      </c>
    </row>
    <row r="71" spans="1:17" s="99" customFormat="1" ht="141.75" hidden="1" outlineLevel="1">
      <c r="A71" s="129" t="str">
        <f>"TC00"&amp;IF($E71&lt;&gt;"",COUNTA($D$13:D71),"")</f>
        <v>TC0050</v>
      </c>
      <c r="B71" s="312" t="s">
        <v>288</v>
      </c>
      <c r="C71" s="312" t="s">
        <v>288</v>
      </c>
      <c r="D71" s="83" t="s">
        <v>289</v>
      </c>
      <c r="E71" s="90" t="s">
        <v>290</v>
      </c>
      <c r="F71" s="118" t="s">
        <v>166</v>
      </c>
      <c r="G71" s="84" t="s">
        <v>166</v>
      </c>
      <c r="H71" s="101"/>
      <c r="I71" s="316"/>
      <c r="J71" s="370" t="s">
        <v>1039</v>
      </c>
      <c r="K71" s="148" t="s">
        <v>998</v>
      </c>
      <c r="L71" s="148" t="s">
        <v>997</v>
      </c>
      <c r="M71" s="371" t="s">
        <v>1046</v>
      </c>
      <c r="N71" s="371" t="s">
        <v>1032</v>
      </c>
      <c r="O71" s="148" t="s">
        <v>1033</v>
      </c>
      <c r="Q71" s="148">
        <v>1</v>
      </c>
    </row>
    <row r="72" spans="1:17" s="88" customFormat="1" ht="110.25" hidden="1" outlineLevel="1">
      <c r="A72" s="129" t="str">
        <f>"TC00"&amp;IF($E72&lt;&gt;"",COUNTA($D$13:D72),"")</f>
        <v>TC0051</v>
      </c>
      <c r="C72" s="89" t="s">
        <v>291</v>
      </c>
      <c r="D72" s="83" t="s">
        <v>292</v>
      </c>
      <c r="E72" s="90" t="s">
        <v>293</v>
      </c>
      <c r="F72" s="118" t="s">
        <v>166</v>
      </c>
      <c r="G72" s="84" t="s">
        <v>166</v>
      </c>
      <c r="H72" s="91"/>
      <c r="J72" s="370" t="s">
        <v>1039</v>
      </c>
      <c r="K72" s="148" t="s">
        <v>998</v>
      </c>
      <c r="L72" s="148" t="s">
        <v>997</v>
      </c>
      <c r="M72" s="371" t="s">
        <v>1046</v>
      </c>
      <c r="N72" s="371" t="s">
        <v>1032</v>
      </c>
      <c r="O72" s="148" t="s">
        <v>1033</v>
      </c>
      <c r="Q72" s="148">
        <v>1</v>
      </c>
    </row>
    <row r="73" spans="1:17" s="99" customFormat="1" hidden="1" outlineLevel="1">
      <c r="A73" s="108"/>
      <c r="B73" s="112" t="s">
        <v>294</v>
      </c>
      <c r="C73" s="124"/>
      <c r="D73" s="83"/>
      <c r="E73" s="90"/>
      <c r="F73" s="100"/>
      <c r="G73" s="84" t="s">
        <v>166</v>
      </c>
      <c r="H73" s="101"/>
      <c r="I73" s="88"/>
      <c r="Q73" s="148">
        <v>1</v>
      </c>
    </row>
    <row r="74" spans="1:17" s="117" customFormat="1" ht="94.5" hidden="1" outlineLevel="1">
      <c r="A74" s="129" t="str">
        <f>"TC00"&amp;IF($E74&lt;&gt;"",COUNTA($D$13:D74),"")</f>
        <v>TC0052</v>
      </c>
      <c r="B74" s="83" t="s">
        <v>295</v>
      </c>
      <c r="C74" s="125"/>
      <c r="D74" s="83" t="s">
        <v>296</v>
      </c>
      <c r="E74" s="126" t="s">
        <v>297</v>
      </c>
      <c r="F74" s="118" t="s">
        <v>166</v>
      </c>
      <c r="G74" s="84" t="s">
        <v>166</v>
      </c>
      <c r="H74" s="127"/>
      <c r="I74" s="88"/>
      <c r="J74" s="370" t="s">
        <v>1039</v>
      </c>
      <c r="K74" s="148" t="s">
        <v>998</v>
      </c>
      <c r="L74" s="148" t="s">
        <v>997</v>
      </c>
      <c r="M74" s="371" t="s">
        <v>1046</v>
      </c>
      <c r="N74" s="371" t="s">
        <v>1032</v>
      </c>
      <c r="O74" s="148" t="s">
        <v>1033</v>
      </c>
      <c r="Q74" s="148">
        <v>1</v>
      </c>
    </row>
    <row r="75" spans="1:17" s="92" customFormat="1" ht="78.75" hidden="1" outlineLevel="1">
      <c r="A75" s="129" t="str">
        <f>"TC00"&amp;IF($E75&lt;&gt;"",COUNTA($D$13:D75),"")</f>
        <v>TC0053</v>
      </c>
      <c r="B75" s="92" t="s">
        <v>298</v>
      </c>
      <c r="C75" s="92" t="s">
        <v>298</v>
      </c>
      <c r="D75" s="83" t="s">
        <v>299</v>
      </c>
      <c r="E75" s="94" t="s">
        <v>300</v>
      </c>
      <c r="F75" s="118" t="s">
        <v>166</v>
      </c>
      <c r="G75" s="84" t="s">
        <v>166</v>
      </c>
      <c r="H75" s="95"/>
      <c r="I75" s="88"/>
      <c r="J75" s="370" t="s">
        <v>1039</v>
      </c>
      <c r="K75" s="148" t="s">
        <v>998</v>
      </c>
      <c r="L75" s="148" t="s">
        <v>997</v>
      </c>
      <c r="M75" s="371" t="s">
        <v>1046</v>
      </c>
      <c r="N75" s="371" t="s">
        <v>1032</v>
      </c>
      <c r="O75" s="148" t="s">
        <v>1033</v>
      </c>
      <c r="Q75" s="148">
        <v>1</v>
      </c>
    </row>
    <row r="76" spans="1:17" s="86" customFormat="1" ht="126" hidden="1" outlineLevel="1">
      <c r="A76" s="129" t="str">
        <f>"TC00"&amp;IF($E76&lt;&gt;"",COUNTA($D$13:D76),"")</f>
        <v>TC0054</v>
      </c>
      <c r="B76" s="82" t="s">
        <v>301</v>
      </c>
      <c r="C76" s="82" t="s">
        <v>204</v>
      </c>
      <c r="D76" s="83" t="s">
        <v>302</v>
      </c>
      <c r="E76" s="82" t="s">
        <v>303</v>
      </c>
      <c r="F76" s="118" t="s">
        <v>166</v>
      </c>
      <c r="G76" s="84" t="s">
        <v>166</v>
      </c>
      <c r="H76" s="85"/>
      <c r="I76" s="88"/>
      <c r="J76" s="370" t="s">
        <v>1039</v>
      </c>
      <c r="K76" s="148" t="s">
        <v>998</v>
      </c>
      <c r="L76" s="148" t="s">
        <v>997</v>
      </c>
      <c r="M76" s="371" t="s">
        <v>1046</v>
      </c>
      <c r="N76" s="371" t="s">
        <v>1032</v>
      </c>
      <c r="O76" s="148" t="s">
        <v>1033</v>
      </c>
      <c r="Q76" s="148">
        <v>1</v>
      </c>
    </row>
    <row r="77" spans="1:17" s="81" customFormat="1" ht="173.25" hidden="1" outlineLevel="1">
      <c r="A77" s="129" t="str">
        <f>"TC00"&amp;IF($E77&lt;&gt;"",COUNTA($D$13:D77),"")</f>
        <v>TC0055</v>
      </c>
      <c r="B77" s="98"/>
      <c r="C77" s="128" t="s">
        <v>304</v>
      </c>
      <c r="D77" s="83" t="s">
        <v>305</v>
      </c>
      <c r="E77" s="82" t="s">
        <v>306</v>
      </c>
      <c r="F77" s="118" t="s">
        <v>166</v>
      </c>
      <c r="G77" s="84" t="s">
        <v>166</v>
      </c>
      <c r="H77" s="97"/>
      <c r="I77" s="88"/>
      <c r="J77" s="370" t="s">
        <v>1039</v>
      </c>
      <c r="K77" s="148" t="s">
        <v>998</v>
      </c>
      <c r="L77" s="148" t="s">
        <v>997</v>
      </c>
      <c r="M77" s="371" t="s">
        <v>1046</v>
      </c>
      <c r="N77" s="371" t="s">
        <v>1032</v>
      </c>
      <c r="O77" s="148" t="s">
        <v>1033</v>
      </c>
      <c r="Q77" s="148">
        <v>1</v>
      </c>
    </row>
    <row r="78" spans="1:17" s="81" customFormat="1" ht="173.25" hidden="1" outlineLevel="1">
      <c r="A78" s="129" t="str">
        <f>"TC00"&amp;IF($E78&lt;&gt;"",COUNTA($D$13:D78),"")</f>
        <v>TC0056</v>
      </c>
      <c r="B78" s="98"/>
      <c r="C78" s="128" t="s">
        <v>307</v>
      </c>
      <c r="D78" s="83" t="s">
        <v>308</v>
      </c>
      <c r="E78" s="98" t="s">
        <v>309</v>
      </c>
      <c r="F78" s="118" t="s">
        <v>166</v>
      </c>
      <c r="G78" s="84" t="s">
        <v>166</v>
      </c>
      <c r="H78" s="97"/>
      <c r="I78" s="88"/>
      <c r="J78" s="370" t="s">
        <v>1039</v>
      </c>
      <c r="K78" s="148" t="s">
        <v>998</v>
      </c>
      <c r="L78" s="148" t="s">
        <v>997</v>
      </c>
      <c r="M78" s="371" t="s">
        <v>1046</v>
      </c>
      <c r="N78" s="371" t="s">
        <v>1032</v>
      </c>
      <c r="O78" s="148" t="s">
        <v>1033</v>
      </c>
      <c r="Q78" s="148">
        <v>1</v>
      </c>
    </row>
    <row r="79" spans="1:17" s="107" customFormat="1" ht="173.25" hidden="1" outlineLevel="1">
      <c r="A79" s="129" t="str">
        <f>"TC00"&amp;IF($E79&lt;&gt;"",COUNTA($D$13:D79),"")</f>
        <v>TC0057</v>
      </c>
      <c r="B79" s="102"/>
      <c r="C79" s="103" t="s">
        <v>310</v>
      </c>
      <c r="D79" s="83" t="s">
        <v>311</v>
      </c>
      <c r="E79" s="94" t="s">
        <v>312</v>
      </c>
      <c r="F79" s="118" t="s">
        <v>166</v>
      </c>
      <c r="G79" s="84" t="s">
        <v>166</v>
      </c>
      <c r="H79" s="106"/>
      <c r="I79" s="88"/>
      <c r="J79" s="370" t="s">
        <v>1039</v>
      </c>
      <c r="K79" s="148" t="s">
        <v>998</v>
      </c>
      <c r="L79" s="148" t="s">
        <v>997</v>
      </c>
      <c r="M79" s="371" t="s">
        <v>1046</v>
      </c>
      <c r="N79" s="371" t="s">
        <v>1032</v>
      </c>
      <c r="O79" s="148" t="s">
        <v>1033</v>
      </c>
      <c r="Q79" s="148">
        <v>1</v>
      </c>
    </row>
    <row r="80" spans="1:17" s="86" customFormat="1" ht="126" hidden="1" outlineLevel="1">
      <c r="A80" s="129" t="str">
        <f>"TC00"&amp;IF($E80&lt;&gt;"",COUNTA($D$13:D80),"")</f>
        <v>TC0058</v>
      </c>
      <c r="B80" s="82" t="s">
        <v>313</v>
      </c>
      <c r="C80" s="82" t="s">
        <v>204</v>
      </c>
      <c r="D80" s="83" t="s">
        <v>314</v>
      </c>
      <c r="E80" s="82" t="s">
        <v>315</v>
      </c>
      <c r="F80" s="118" t="s">
        <v>166</v>
      </c>
      <c r="G80" s="84" t="s">
        <v>166</v>
      </c>
      <c r="H80" s="85"/>
      <c r="I80" s="88"/>
      <c r="J80" s="370" t="s">
        <v>1039</v>
      </c>
      <c r="K80" s="148" t="s">
        <v>998</v>
      </c>
      <c r="L80" s="148" t="s">
        <v>997</v>
      </c>
      <c r="M80" s="371" t="s">
        <v>1046</v>
      </c>
      <c r="N80" s="371" t="s">
        <v>1032</v>
      </c>
      <c r="O80" s="148" t="s">
        <v>1033</v>
      </c>
      <c r="Q80" s="148">
        <v>1</v>
      </c>
    </row>
    <row r="81" spans="1:17" s="81" customFormat="1" ht="173.25" hidden="1" outlineLevel="1">
      <c r="A81" s="129" t="str">
        <f>"TC00"&amp;IF($E81&lt;&gt;"",COUNTA($D$13:D81),"")</f>
        <v>TC0059</v>
      </c>
      <c r="B81" s="98"/>
      <c r="C81" s="128" t="s">
        <v>304</v>
      </c>
      <c r="D81" s="83" t="s">
        <v>316</v>
      </c>
      <c r="E81" s="82" t="s">
        <v>317</v>
      </c>
      <c r="F81" s="118" t="s">
        <v>166</v>
      </c>
      <c r="G81" s="84" t="s">
        <v>166</v>
      </c>
      <c r="H81" s="97"/>
      <c r="I81" s="88"/>
      <c r="J81" s="370" t="s">
        <v>1039</v>
      </c>
      <c r="K81" s="148" t="s">
        <v>998</v>
      </c>
      <c r="L81" s="148" t="s">
        <v>997</v>
      </c>
      <c r="M81" s="371" t="s">
        <v>1046</v>
      </c>
      <c r="N81" s="371" t="s">
        <v>1032</v>
      </c>
      <c r="O81" s="148" t="s">
        <v>1033</v>
      </c>
      <c r="Q81" s="148">
        <v>1</v>
      </c>
    </row>
    <row r="82" spans="1:17" s="81" customFormat="1" ht="173.25" hidden="1" outlineLevel="1">
      <c r="A82" s="129" t="str">
        <f>"TC00"&amp;IF($E82&lt;&gt;"",COUNTA($D$13:D82),"")</f>
        <v>TC0060</v>
      </c>
      <c r="B82" s="98"/>
      <c r="C82" s="128" t="s">
        <v>307</v>
      </c>
      <c r="D82" s="83" t="s">
        <v>318</v>
      </c>
      <c r="E82" s="98" t="s">
        <v>309</v>
      </c>
      <c r="F82" s="118" t="s">
        <v>166</v>
      </c>
      <c r="G82" s="84" t="s">
        <v>166</v>
      </c>
      <c r="H82" s="97"/>
      <c r="I82" s="88"/>
      <c r="J82" s="370" t="s">
        <v>1039</v>
      </c>
      <c r="K82" s="148" t="s">
        <v>998</v>
      </c>
      <c r="L82" s="148" t="s">
        <v>997</v>
      </c>
      <c r="M82" s="371" t="s">
        <v>1046</v>
      </c>
      <c r="N82" s="371" t="s">
        <v>1032</v>
      </c>
      <c r="O82" s="148" t="s">
        <v>1033</v>
      </c>
      <c r="Q82" s="148">
        <v>1</v>
      </c>
    </row>
    <row r="83" spans="1:17" s="81" customFormat="1" ht="189" hidden="1" outlineLevel="1">
      <c r="A83" s="129" t="str">
        <f>"TC00"&amp;IF($E83&lt;&gt;"",COUNTA($D$13:D83),"")</f>
        <v>TC0061</v>
      </c>
      <c r="B83" s="98"/>
      <c r="C83" s="128" t="s">
        <v>319</v>
      </c>
      <c r="D83" s="83" t="s">
        <v>320</v>
      </c>
      <c r="E83" s="98" t="s">
        <v>321</v>
      </c>
      <c r="F83" s="118" t="s">
        <v>166</v>
      </c>
      <c r="G83" s="84" t="s">
        <v>166</v>
      </c>
      <c r="H83" s="97"/>
      <c r="I83" s="88"/>
      <c r="J83" s="370" t="s">
        <v>1039</v>
      </c>
      <c r="K83" s="148" t="s">
        <v>998</v>
      </c>
      <c r="L83" s="148" t="s">
        <v>997</v>
      </c>
      <c r="M83" s="371" t="s">
        <v>1046</v>
      </c>
      <c r="N83" s="371" t="s">
        <v>1032</v>
      </c>
      <c r="O83" s="148" t="s">
        <v>1033</v>
      </c>
      <c r="Q83" s="148">
        <v>1</v>
      </c>
    </row>
    <row r="84" spans="1:17" s="107" customFormat="1" ht="173.25" hidden="1" outlineLevel="1">
      <c r="A84" s="129" t="str">
        <f>"TC00"&amp;IF($E84&lt;&gt;"",COUNTA($D$13:D84),"")</f>
        <v>TC0062</v>
      </c>
      <c r="B84" s="102"/>
      <c r="C84" s="103" t="s">
        <v>322</v>
      </c>
      <c r="D84" s="83" t="s">
        <v>323</v>
      </c>
      <c r="E84" s="94" t="s">
        <v>324</v>
      </c>
      <c r="F84" s="118" t="s">
        <v>166</v>
      </c>
      <c r="G84" s="84" t="s">
        <v>166</v>
      </c>
      <c r="H84" s="106"/>
      <c r="I84" s="88"/>
      <c r="J84" s="370" t="s">
        <v>1039</v>
      </c>
      <c r="K84" s="148" t="s">
        <v>998</v>
      </c>
      <c r="L84" s="148" t="s">
        <v>997</v>
      </c>
      <c r="M84" s="371" t="s">
        <v>1046</v>
      </c>
      <c r="N84" s="371" t="s">
        <v>1032</v>
      </c>
      <c r="O84" s="148" t="s">
        <v>1033</v>
      </c>
      <c r="Q84" s="148">
        <v>1</v>
      </c>
    </row>
    <row r="85" spans="1:17" s="86" customFormat="1" ht="126" hidden="1" outlineLevel="1">
      <c r="A85" s="129" t="str">
        <f>"TC00"&amp;IF($E85&lt;&gt;"",COUNTA($D$13:D85),"")</f>
        <v>TC0063</v>
      </c>
      <c r="B85" s="82" t="s">
        <v>325</v>
      </c>
      <c r="C85" s="87" t="s">
        <v>326</v>
      </c>
      <c r="D85" s="83" t="s">
        <v>327</v>
      </c>
      <c r="E85" s="82" t="s">
        <v>193</v>
      </c>
      <c r="F85" s="118" t="s">
        <v>166</v>
      </c>
      <c r="G85" s="84" t="s">
        <v>166</v>
      </c>
      <c r="H85" s="85"/>
      <c r="I85" s="88"/>
      <c r="J85" s="370" t="s">
        <v>1039</v>
      </c>
      <c r="K85" s="148" t="s">
        <v>998</v>
      </c>
      <c r="L85" s="148" t="s">
        <v>997</v>
      </c>
      <c r="M85" s="371" t="s">
        <v>1046</v>
      </c>
      <c r="N85" s="371" t="s">
        <v>1032</v>
      </c>
      <c r="O85" s="148" t="s">
        <v>1033</v>
      </c>
      <c r="Q85" s="148">
        <v>1</v>
      </c>
    </row>
    <row r="86" spans="1:17" s="81" customFormat="1" ht="157.5" hidden="1" outlineLevel="1">
      <c r="A86" s="129" t="str">
        <f>"TC00"&amp;IF($E86&lt;&gt;"",COUNTA($D$13:D86),"")</f>
        <v>TC0064</v>
      </c>
      <c r="B86" s="98"/>
      <c r="C86" s="87" t="s">
        <v>328</v>
      </c>
      <c r="D86" s="83" t="s">
        <v>329</v>
      </c>
      <c r="E86" s="82" t="s">
        <v>330</v>
      </c>
      <c r="F86" s="118" t="s">
        <v>166</v>
      </c>
      <c r="G86" s="84" t="s">
        <v>166</v>
      </c>
      <c r="H86" s="97"/>
      <c r="I86" s="88"/>
      <c r="J86" s="370" t="s">
        <v>1039</v>
      </c>
      <c r="K86" s="148" t="s">
        <v>998</v>
      </c>
      <c r="L86" s="148" t="s">
        <v>997</v>
      </c>
      <c r="M86" s="371" t="s">
        <v>1046</v>
      </c>
      <c r="N86" s="371" t="s">
        <v>1032</v>
      </c>
      <c r="O86" s="148" t="s">
        <v>1033</v>
      </c>
      <c r="Q86" s="148">
        <v>1</v>
      </c>
    </row>
    <row r="87" spans="1:17" s="81" customFormat="1" ht="157.5" hidden="1" outlineLevel="1">
      <c r="A87" s="129" t="str">
        <f>"TC00"&amp;IF($E87&lt;&gt;"",COUNTA($D$13:D87),"")</f>
        <v>TC0065</v>
      </c>
      <c r="B87" s="313" t="s">
        <v>983</v>
      </c>
      <c r="C87" s="89" t="s">
        <v>331</v>
      </c>
      <c r="D87" s="83" t="s">
        <v>332</v>
      </c>
      <c r="E87" s="90" t="s">
        <v>231</v>
      </c>
      <c r="F87" s="118" t="s">
        <v>166</v>
      </c>
      <c r="G87" s="84" t="s">
        <v>166</v>
      </c>
      <c r="H87" s="97"/>
      <c r="I87" s="88"/>
      <c r="J87" s="370" t="s">
        <v>1039</v>
      </c>
      <c r="K87" s="148" t="s">
        <v>998</v>
      </c>
      <c r="L87" s="148" t="s">
        <v>997</v>
      </c>
      <c r="M87" s="371" t="s">
        <v>1046</v>
      </c>
      <c r="N87" s="371" t="s">
        <v>1032</v>
      </c>
      <c r="O87" s="148" t="s">
        <v>1033</v>
      </c>
      <c r="Q87" s="148">
        <v>1</v>
      </c>
    </row>
    <row r="88" spans="1:17" s="86" customFormat="1" ht="126" hidden="1" outlineLevel="1">
      <c r="A88" s="129" t="str">
        <f>"TC00"&amp;IF($E88&lt;&gt;"",COUNTA($D$13:D88),"")</f>
        <v>TC0066</v>
      </c>
      <c r="B88" s="82" t="s">
        <v>333</v>
      </c>
      <c r="C88" s="87" t="s">
        <v>334</v>
      </c>
      <c r="D88" s="83" t="s">
        <v>335</v>
      </c>
      <c r="E88" s="82" t="s">
        <v>193</v>
      </c>
      <c r="F88" s="118" t="s">
        <v>166</v>
      </c>
      <c r="G88" s="84" t="s">
        <v>166</v>
      </c>
      <c r="H88" s="85"/>
      <c r="I88" s="88"/>
      <c r="J88" s="370" t="s">
        <v>1039</v>
      </c>
      <c r="K88" s="148" t="s">
        <v>998</v>
      </c>
      <c r="L88" s="148" t="s">
        <v>997</v>
      </c>
      <c r="M88" s="371" t="s">
        <v>1046</v>
      </c>
      <c r="N88" s="371" t="s">
        <v>1032</v>
      </c>
      <c r="O88" s="148" t="s">
        <v>1033</v>
      </c>
      <c r="Q88" s="148">
        <v>1</v>
      </c>
    </row>
    <row r="89" spans="1:17" s="81" customFormat="1" ht="157.5" hidden="1" outlineLevel="1">
      <c r="A89" s="129" t="str">
        <f>"TC00"&amp;IF($E89&lt;&gt;"",COUNTA($D$13:D89),"")</f>
        <v>TC0067</v>
      </c>
      <c r="B89" s="98"/>
      <c r="C89" s="87" t="s">
        <v>336</v>
      </c>
      <c r="D89" s="83" t="s">
        <v>337</v>
      </c>
      <c r="E89" s="82" t="s">
        <v>231</v>
      </c>
      <c r="F89" s="118" t="s">
        <v>166</v>
      </c>
      <c r="G89" s="84" t="s">
        <v>166</v>
      </c>
      <c r="H89" s="97"/>
      <c r="I89" s="88"/>
      <c r="J89" s="370" t="s">
        <v>1039</v>
      </c>
      <c r="K89" s="148" t="s">
        <v>998</v>
      </c>
      <c r="L89" s="148" t="s">
        <v>997</v>
      </c>
      <c r="M89" s="371" t="s">
        <v>1046</v>
      </c>
      <c r="N89" s="371" t="s">
        <v>1032</v>
      </c>
      <c r="O89" s="148" t="s">
        <v>1033</v>
      </c>
      <c r="Q89" s="148">
        <v>1</v>
      </c>
    </row>
    <row r="90" spans="1:17" s="81" customFormat="1" ht="157.5" hidden="1" outlineLevel="1">
      <c r="A90" s="129" t="str">
        <f>"TC00"&amp;IF($E90&lt;&gt;"",COUNTA($D$13:D90),"")</f>
        <v>TC0068</v>
      </c>
      <c r="B90" s="313" t="s">
        <v>983</v>
      </c>
      <c r="C90" s="89" t="s">
        <v>338</v>
      </c>
      <c r="D90" s="83" t="s">
        <v>332</v>
      </c>
      <c r="E90" s="90" t="s">
        <v>231</v>
      </c>
      <c r="F90" s="118" t="s">
        <v>166</v>
      </c>
      <c r="G90" s="84" t="s">
        <v>166</v>
      </c>
      <c r="H90" s="97"/>
      <c r="I90" s="88"/>
      <c r="J90" s="370" t="s">
        <v>1039</v>
      </c>
      <c r="K90" s="148" t="s">
        <v>998</v>
      </c>
      <c r="L90" s="148" t="s">
        <v>997</v>
      </c>
      <c r="M90" s="371" t="s">
        <v>1046</v>
      </c>
      <c r="N90" s="371" t="s">
        <v>1032</v>
      </c>
      <c r="O90" s="148" t="s">
        <v>1033</v>
      </c>
      <c r="Q90" s="148">
        <v>1</v>
      </c>
    </row>
    <row r="91" spans="1:17" s="86" customFormat="1" ht="110.25" hidden="1" outlineLevel="1">
      <c r="A91" s="129" t="str">
        <f>"TC00"&amp;IF($E91&lt;&gt;"",COUNTA($D$13:D91),"")</f>
        <v>TC0069</v>
      </c>
      <c r="B91" s="82" t="s">
        <v>339</v>
      </c>
      <c r="C91" s="87" t="s">
        <v>340</v>
      </c>
      <c r="D91" s="83" t="s">
        <v>341</v>
      </c>
      <c r="E91" s="82" t="s">
        <v>342</v>
      </c>
      <c r="F91" s="118" t="s">
        <v>166</v>
      </c>
      <c r="G91" s="84" t="s">
        <v>166</v>
      </c>
      <c r="H91" s="85"/>
      <c r="I91" s="88"/>
      <c r="J91" s="370" t="s">
        <v>1039</v>
      </c>
      <c r="K91" s="148" t="s">
        <v>998</v>
      </c>
      <c r="L91" s="148" t="s">
        <v>997</v>
      </c>
      <c r="M91" s="371" t="s">
        <v>1046</v>
      </c>
      <c r="N91" s="371" t="s">
        <v>1032</v>
      </c>
      <c r="O91" s="148" t="s">
        <v>1033</v>
      </c>
      <c r="Q91" s="148">
        <v>1</v>
      </c>
    </row>
    <row r="92" spans="1:17" s="81" customFormat="1" ht="157.5" hidden="1" outlineLevel="1">
      <c r="A92" s="129" t="str">
        <f>"TC00"&amp;IF($E92&lt;&gt;"",COUNTA($D$13:D92),"")</f>
        <v>TC0070</v>
      </c>
      <c r="B92" s="98"/>
      <c r="C92" s="87" t="s">
        <v>343</v>
      </c>
      <c r="D92" s="83" t="s">
        <v>344</v>
      </c>
      <c r="E92" s="90" t="s">
        <v>231</v>
      </c>
      <c r="F92" s="118" t="s">
        <v>166</v>
      </c>
      <c r="G92" s="84" t="s">
        <v>166</v>
      </c>
      <c r="H92" s="97"/>
      <c r="J92" s="370" t="s">
        <v>1039</v>
      </c>
      <c r="K92" s="148" t="s">
        <v>998</v>
      </c>
      <c r="L92" s="148" t="s">
        <v>997</v>
      </c>
      <c r="M92" s="371" t="s">
        <v>1046</v>
      </c>
      <c r="N92" s="371" t="s">
        <v>1032</v>
      </c>
      <c r="O92" s="148" t="s">
        <v>1033</v>
      </c>
      <c r="Q92" s="148">
        <v>1</v>
      </c>
    </row>
    <row r="93" spans="1:17" s="81" customFormat="1" ht="157.5" hidden="1" outlineLevel="1">
      <c r="A93" s="129" t="str">
        <f>"TC00"&amp;IF($E93&lt;&gt;"",COUNTA($D$13:D93),"")</f>
        <v>TC0071</v>
      </c>
      <c r="B93" s="98"/>
      <c r="C93" s="89" t="s">
        <v>345</v>
      </c>
      <c r="D93" s="83" t="s">
        <v>346</v>
      </c>
      <c r="E93" s="90" t="s">
        <v>231</v>
      </c>
      <c r="F93" s="118" t="s">
        <v>166</v>
      </c>
      <c r="G93" s="84" t="s">
        <v>166</v>
      </c>
      <c r="H93" s="97"/>
      <c r="J93" s="370" t="s">
        <v>1039</v>
      </c>
      <c r="K93" s="148" t="s">
        <v>998</v>
      </c>
      <c r="L93" s="148" t="s">
        <v>997</v>
      </c>
      <c r="M93" s="371" t="s">
        <v>1046</v>
      </c>
      <c r="N93" s="371" t="s">
        <v>1032</v>
      </c>
      <c r="O93" s="148" t="s">
        <v>1033</v>
      </c>
      <c r="Q93" s="148">
        <v>1</v>
      </c>
    </row>
    <row r="94" spans="1:17" s="107" customFormat="1" ht="157.5" hidden="1" outlineLevel="1">
      <c r="A94" s="129" t="str">
        <f>"TC00"&amp;IF($E94&lt;&gt;"",COUNTA($D$13:D94),"")</f>
        <v>TC0072</v>
      </c>
      <c r="B94" s="102"/>
      <c r="C94" s="120" t="s">
        <v>347</v>
      </c>
      <c r="D94" s="104" t="s">
        <v>348</v>
      </c>
      <c r="E94" s="93" t="s">
        <v>349</v>
      </c>
      <c r="F94" s="118" t="s">
        <v>166</v>
      </c>
      <c r="G94" s="84" t="s">
        <v>166</v>
      </c>
      <c r="H94" s="106"/>
      <c r="I94" s="82"/>
      <c r="J94" s="370" t="s">
        <v>1039</v>
      </c>
      <c r="K94" s="148" t="s">
        <v>998</v>
      </c>
      <c r="L94" s="148" t="s">
        <v>997</v>
      </c>
      <c r="M94" s="371" t="s">
        <v>1046</v>
      </c>
      <c r="N94" s="371" t="s">
        <v>1032</v>
      </c>
      <c r="O94" s="148" t="s">
        <v>1033</v>
      </c>
      <c r="Q94" s="148">
        <v>1</v>
      </c>
    </row>
    <row r="95" spans="1:17" s="81" customFormat="1" ht="157.5" hidden="1" outlineLevel="1">
      <c r="A95" s="129" t="str">
        <f>"TC00"&amp;IF($E95&lt;&gt;"",COUNTA($D$13:D95),"")</f>
        <v>TC0073</v>
      </c>
      <c r="B95" s="81" t="s">
        <v>350</v>
      </c>
      <c r="C95" s="98" t="s">
        <v>351</v>
      </c>
      <c r="D95" s="130" t="s">
        <v>352</v>
      </c>
      <c r="E95" s="98" t="s">
        <v>353</v>
      </c>
      <c r="F95" s="118" t="s">
        <v>166</v>
      </c>
      <c r="G95" s="84" t="s">
        <v>166</v>
      </c>
      <c r="H95" s="132"/>
      <c r="I95" s="98"/>
      <c r="J95" s="370" t="s">
        <v>1039</v>
      </c>
      <c r="K95" s="148" t="s">
        <v>998</v>
      </c>
      <c r="L95" s="148" t="s">
        <v>997</v>
      </c>
      <c r="M95" s="371" t="s">
        <v>1046</v>
      </c>
      <c r="N95" s="371" t="s">
        <v>1032</v>
      </c>
      <c r="O95" s="148" t="s">
        <v>1033</v>
      </c>
      <c r="Q95" s="148">
        <v>1</v>
      </c>
    </row>
    <row r="96" spans="1:17" s="81" customFormat="1" ht="110.25" hidden="1" outlineLevel="1">
      <c r="A96" s="129" t="str">
        <f>"TC00"&amp;IF($E96&lt;&gt;"",COUNTA($D$13:D96),"")</f>
        <v>TC0074</v>
      </c>
      <c r="C96" s="98" t="s">
        <v>354</v>
      </c>
      <c r="D96" s="130" t="s">
        <v>355</v>
      </c>
      <c r="E96" s="98" t="s">
        <v>356</v>
      </c>
      <c r="F96" s="118" t="s">
        <v>166</v>
      </c>
      <c r="G96" s="84" t="s">
        <v>166</v>
      </c>
      <c r="H96" s="132"/>
      <c r="I96" s="98"/>
      <c r="J96" s="370" t="s">
        <v>1039</v>
      </c>
      <c r="K96" s="148" t="s">
        <v>998</v>
      </c>
      <c r="L96" s="148" t="s">
        <v>997</v>
      </c>
      <c r="M96" s="371" t="s">
        <v>1046</v>
      </c>
      <c r="N96" s="371" t="s">
        <v>1032</v>
      </c>
      <c r="O96" s="148" t="s">
        <v>1033</v>
      </c>
      <c r="Q96" s="148">
        <v>1</v>
      </c>
    </row>
    <row r="97" spans="1:17" s="132" customFormat="1" ht="110.25" hidden="1" outlineLevel="1">
      <c r="A97" s="129" t="str">
        <f>"TC00"&amp;IF($E97&lt;&gt;"",COUNTA($D$13:D97),"")</f>
        <v>TC0075</v>
      </c>
      <c r="B97" s="134" t="s">
        <v>357</v>
      </c>
      <c r="C97" s="134" t="s">
        <v>358</v>
      </c>
      <c r="D97" s="135" t="s">
        <v>359</v>
      </c>
      <c r="E97" s="134" t="s">
        <v>360</v>
      </c>
      <c r="F97" s="136"/>
      <c r="G97" s="84" t="s">
        <v>166</v>
      </c>
      <c r="J97" s="370" t="s">
        <v>1039</v>
      </c>
      <c r="K97" s="148" t="s">
        <v>998</v>
      </c>
      <c r="L97" s="148" t="s">
        <v>997</v>
      </c>
      <c r="M97" s="371" t="s">
        <v>1046</v>
      </c>
      <c r="N97" s="371" t="s">
        <v>1032</v>
      </c>
      <c r="O97" s="148" t="s">
        <v>1033</v>
      </c>
      <c r="Q97" s="148">
        <v>1</v>
      </c>
    </row>
    <row r="98" spans="1:17" s="99" customFormat="1" hidden="1" outlineLevel="1">
      <c r="A98" s="108"/>
      <c r="B98" s="112" t="s">
        <v>361</v>
      </c>
      <c r="C98" s="124"/>
      <c r="D98" s="83"/>
      <c r="E98" s="90"/>
      <c r="F98" s="100"/>
      <c r="G98" s="84" t="s">
        <v>166</v>
      </c>
      <c r="H98" s="101"/>
      <c r="J98" s="370"/>
      <c r="M98" s="371" t="s">
        <v>1046</v>
      </c>
      <c r="N98" s="371" t="s">
        <v>1032</v>
      </c>
      <c r="O98" s="148" t="s">
        <v>1033</v>
      </c>
      <c r="Q98" s="148">
        <v>1</v>
      </c>
    </row>
    <row r="99" spans="1:17" s="117" customFormat="1" ht="94.5" hidden="1" outlineLevel="1">
      <c r="A99" s="129" t="str">
        <f>"TC00"&amp;IF($E99&lt;&gt;"",COUNTA($D$13:D99),"")</f>
        <v>TC0076</v>
      </c>
      <c r="B99" s="83" t="s">
        <v>362</v>
      </c>
      <c r="C99" s="125"/>
      <c r="D99" s="83" t="s">
        <v>296</v>
      </c>
      <c r="E99" s="126" t="s">
        <v>363</v>
      </c>
      <c r="F99" s="118" t="s">
        <v>166</v>
      </c>
      <c r="G99" s="84" t="s">
        <v>166</v>
      </c>
      <c r="H99" s="127"/>
      <c r="J99" s="370" t="s">
        <v>1039</v>
      </c>
      <c r="K99" s="148" t="s">
        <v>998</v>
      </c>
      <c r="L99" s="148" t="s">
        <v>997</v>
      </c>
      <c r="M99" s="371" t="s">
        <v>1046</v>
      </c>
      <c r="N99" s="371" t="s">
        <v>1032</v>
      </c>
      <c r="O99" s="148" t="s">
        <v>1033</v>
      </c>
      <c r="Q99" s="148">
        <v>1</v>
      </c>
    </row>
    <row r="100" spans="1:17" s="92" customFormat="1" ht="78.75" hidden="1" outlineLevel="1">
      <c r="A100" s="129" t="str">
        <f>"TC00"&amp;IF($E100&lt;&gt;"",COUNTA($D$13:D100),"")</f>
        <v>TC0077</v>
      </c>
      <c r="B100" s="92" t="s">
        <v>298</v>
      </c>
      <c r="C100" s="92" t="s">
        <v>298</v>
      </c>
      <c r="D100" s="83" t="s">
        <v>299</v>
      </c>
      <c r="E100" s="94" t="s">
        <v>300</v>
      </c>
      <c r="F100" s="118" t="s">
        <v>166</v>
      </c>
      <c r="G100" s="84" t="s">
        <v>166</v>
      </c>
      <c r="H100" s="95"/>
      <c r="J100" s="370" t="s">
        <v>1039</v>
      </c>
      <c r="K100" s="148" t="s">
        <v>998</v>
      </c>
      <c r="L100" s="148" t="s">
        <v>997</v>
      </c>
      <c r="M100" s="371" t="s">
        <v>1046</v>
      </c>
      <c r="N100" s="371" t="s">
        <v>1032</v>
      </c>
      <c r="O100" s="148" t="s">
        <v>1033</v>
      </c>
      <c r="Q100" s="148">
        <v>1</v>
      </c>
    </row>
    <row r="101" spans="1:17" s="86" customFormat="1" ht="110.25" hidden="1" outlineLevel="1">
      <c r="A101" s="129" t="str">
        <f>"TC00"&amp;IF($E101&lt;&gt;"",COUNTA($D$13:D101),"")</f>
        <v>TC0078</v>
      </c>
      <c r="B101" s="82" t="s">
        <v>364</v>
      </c>
      <c r="C101" s="82" t="s">
        <v>204</v>
      </c>
      <c r="D101" s="83" t="s">
        <v>365</v>
      </c>
      <c r="E101" s="82" t="s">
        <v>303</v>
      </c>
      <c r="F101" s="118" t="s">
        <v>166</v>
      </c>
      <c r="G101" s="84" t="s">
        <v>166</v>
      </c>
      <c r="H101" s="85"/>
      <c r="J101" s="370" t="s">
        <v>1039</v>
      </c>
      <c r="K101" s="148" t="s">
        <v>998</v>
      </c>
      <c r="L101" s="148" t="s">
        <v>997</v>
      </c>
      <c r="M101" s="371" t="s">
        <v>1046</v>
      </c>
      <c r="N101" s="371" t="s">
        <v>1032</v>
      </c>
      <c r="O101" s="148" t="s">
        <v>1033</v>
      </c>
      <c r="Q101" s="148">
        <v>1</v>
      </c>
    </row>
    <row r="102" spans="1:17" s="81" customFormat="1" ht="157.5" hidden="1" outlineLevel="1">
      <c r="A102" s="129" t="str">
        <f>"TC00"&amp;IF($E102&lt;&gt;"",COUNTA($D$13:D102),"")</f>
        <v>TC0079</v>
      </c>
      <c r="B102" s="98"/>
      <c r="C102" s="128" t="s">
        <v>304</v>
      </c>
      <c r="D102" s="83" t="s">
        <v>366</v>
      </c>
      <c r="E102" s="82" t="s">
        <v>367</v>
      </c>
      <c r="F102" s="118" t="s">
        <v>166</v>
      </c>
      <c r="G102" s="84" t="s">
        <v>166</v>
      </c>
      <c r="H102" s="97"/>
      <c r="J102" s="370" t="s">
        <v>1039</v>
      </c>
      <c r="M102" s="371" t="s">
        <v>1046</v>
      </c>
      <c r="N102" s="371" t="s">
        <v>1032</v>
      </c>
      <c r="O102" s="148" t="s">
        <v>1033</v>
      </c>
      <c r="Q102" s="148">
        <v>1</v>
      </c>
    </row>
    <row r="103" spans="1:17" s="81" customFormat="1" ht="157.5" hidden="1" outlineLevel="1">
      <c r="A103" s="129" t="str">
        <f>"TC00"&amp;IF($E103&lt;&gt;"",COUNTA($D$13:D103),"")</f>
        <v>TC0080</v>
      </c>
      <c r="B103" s="98"/>
      <c r="C103" s="128" t="s">
        <v>307</v>
      </c>
      <c r="D103" s="83" t="s">
        <v>368</v>
      </c>
      <c r="E103" s="98" t="s">
        <v>309</v>
      </c>
      <c r="F103" s="118" t="s">
        <v>166</v>
      </c>
      <c r="G103" s="84" t="s">
        <v>166</v>
      </c>
      <c r="H103" s="97"/>
      <c r="I103" s="98"/>
      <c r="J103" s="370" t="s">
        <v>1039</v>
      </c>
      <c r="M103" s="371" t="s">
        <v>1046</v>
      </c>
      <c r="N103" s="371" t="s">
        <v>1032</v>
      </c>
      <c r="O103" s="148" t="s">
        <v>1033</v>
      </c>
      <c r="Q103" s="148">
        <v>1</v>
      </c>
    </row>
    <row r="104" spans="1:17" s="107" customFormat="1" ht="157.5" hidden="1" outlineLevel="1">
      <c r="A104" s="129" t="str">
        <f>"TC00"&amp;IF($E104&lt;&gt;"",COUNTA($D$13:D104),"")</f>
        <v>TC0081</v>
      </c>
      <c r="B104" s="102"/>
      <c r="C104" s="103" t="s">
        <v>310</v>
      </c>
      <c r="D104" s="83" t="s">
        <v>369</v>
      </c>
      <c r="E104" s="94" t="s">
        <v>312</v>
      </c>
      <c r="F104" s="118" t="s">
        <v>166</v>
      </c>
      <c r="G104" s="84" t="s">
        <v>166</v>
      </c>
      <c r="H104" s="106"/>
      <c r="J104" s="370" t="s">
        <v>1039</v>
      </c>
      <c r="M104" s="371" t="s">
        <v>1046</v>
      </c>
      <c r="N104" s="371" t="s">
        <v>1032</v>
      </c>
      <c r="O104" s="148" t="s">
        <v>1033</v>
      </c>
      <c r="Q104" s="148">
        <v>1</v>
      </c>
    </row>
    <row r="105" spans="1:17" s="86" customFormat="1" ht="126" hidden="1" outlineLevel="1">
      <c r="A105" s="129" t="str">
        <f>"TC00"&amp;IF($E105&lt;&gt;"",COUNTA($D$13:D105),"")</f>
        <v>TC0082</v>
      </c>
      <c r="B105" s="82" t="s">
        <v>370</v>
      </c>
      <c r="C105" s="82" t="s">
        <v>204</v>
      </c>
      <c r="D105" s="83" t="s">
        <v>371</v>
      </c>
      <c r="E105" s="82" t="s">
        <v>315</v>
      </c>
      <c r="F105" s="118" t="s">
        <v>166</v>
      </c>
      <c r="G105" s="84" t="s">
        <v>166</v>
      </c>
      <c r="H105" s="85"/>
      <c r="J105" s="370" t="s">
        <v>1039</v>
      </c>
      <c r="M105" s="371" t="s">
        <v>1046</v>
      </c>
      <c r="N105" s="371" t="s">
        <v>1032</v>
      </c>
      <c r="O105" s="148" t="s">
        <v>1033</v>
      </c>
      <c r="Q105" s="148">
        <v>1</v>
      </c>
    </row>
    <row r="106" spans="1:17" s="81" customFormat="1" ht="157.5" hidden="1" outlineLevel="1">
      <c r="A106" s="129" t="str">
        <f>"TC00"&amp;IF($E106&lt;&gt;"",COUNTA($D$13:D106),"")</f>
        <v>TC0083</v>
      </c>
      <c r="B106" s="98"/>
      <c r="C106" s="128" t="s">
        <v>304</v>
      </c>
      <c r="D106" s="83" t="s">
        <v>372</v>
      </c>
      <c r="E106" s="82" t="s">
        <v>373</v>
      </c>
      <c r="F106" s="118" t="s">
        <v>166</v>
      </c>
      <c r="G106" s="84" t="s">
        <v>166</v>
      </c>
      <c r="H106" s="97"/>
      <c r="J106" s="370" t="s">
        <v>1039</v>
      </c>
      <c r="M106" s="371" t="s">
        <v>1046</v>
      </c>
      <c r="N106" s="371" t="s">
        <v>1032</v>
      </c>
      <c r="O106" s="148" t="s">
        <v>1033</v>
      </c>
      <c r="Q106" s="148">
        <v>1</v>
      </c>
    </row>
    <row r="107" spans="1:17" s="81" customFormat="1" ht="157.5" hidden="1" outlineLevel="1">
      <c r="A107" s="129" t="str">
        <f>"TC00"&amp;IF($E107&lt;&gt;"",COUNTA($D$13:D107),"")</f>
        <v>TC0084</v>
      </c>
      <c r="B107" s="98"/>
      <c r="C107" s="128" t="s">
        <v>307</v>
      </c>
      <c r="D107" s="83" t="s">
        <v>374</v>
      </c>
      <c r="E107" s="98" t="s">
        <v>309</v>
      </c>
      <c r="F107" s="118" t="s">
        <v>166</v>
      </c>
      <c r="G107" s="84" t="s">
        <v>166</v>
      </c>
      <c r="H107" s="97"/>
      <c r="J107" s="370" t="s">
        <v>1039</v>
      </c>
      <c r="M107" s="371" t="s">
        <v>1046</v>
      </c>
      <c r="N107" s="371" t="s">
        <v>1032</v>
      </c>
      <c r="O107" s="148" t="s">
        <v>1033</v>
      </c>
      <c r="Q107" s="148">
        <v>1</v>
      </c>
    </row>
    <row r="108" spans="1:17" s="81" customFormat="1" ht="157.5" hidden="1" outlineLevel="1">
      <c r="A108" s="129" t="str">
        <f>"TC00"&amp;IF($E108&lt;&gt;"",COUNTA($D$13:D108),"")</f>
        <v>TC0085</v>
      </c>
      <c r="B108" s="98"/>
      <c r="C108" s="128" t="s">
        <v>319</v>
      </c>
      <c r="D108" s="83" t="s">
        <v>375</v>
      </c>
      <c r="E108" s="98" t="s">
        <v>321</v>
      </c>
      <c r="F108" s="118" t="s">
        <v>166</v>
      </c>
      <c r="G108" s="84" t="s">
        <v>166</v>
      </c>
      <c r="H108" s="97"/>
      <c r="J108" s="370" t="s">
        <v>1039</v>
      </c>
      <c r="M108" s="371" t="s">
        <v>1046</v>
      </c>
      <c r="N108" s="371" t="s">
        <v>1032</v>
      </c>
      <c r="O108" s="148" t="s">
        <v>1033</v>
      </c>
      <c r="Q108" s="148">
        <v>1</v>
      </c>
    </row>
    <row r="109" spans="1:17" s="107" customFormat="1" ht="157.5" hidden="1" outlineLevel="1">
      <c r="A109" s="129" t="str">
        <f>"TC00"&amp;IF($E109&lt;&gt;"",COUNTA($D$13:D109),"")</f>
        <v>TC0086</v>
      </c>
      <c r="B109" s="102"/>
      <c r="C109" s="103" t="s">
        <v>322</v>
      </c>
      <c r="D109" s="83" t="s">
        <v>376</v>
      </c>
      <c r="E109" s="94" t="s">
        <v>324</v>
      </c>
      <c r="F109" s="118" t="s">
        <v>166</v>
      </c>
      <c r="G109" s="84" t="s">
        <v>166</v>
      </c>
      <c r="H109" s="106"/>
      <c r="J109" s="370" t="s">
        <v>1039</v>
      </c>
      <c r="M109" s="371" t="s">
        <v>1046</v>
      </c>
      <c r="N109" s="371" t="s">
        <v>1032</v>
      </c>
      <c r="O109" s="148" t="s">
        <v>1033</v>
      </c>
      <c r="Q109" s="148">
        <v>1</v>
      </c>
    </row>
    <row r="110" spans="1:17" s="86" customFormat="1" ht="110.25" hidden="1" outlineLevel="1">
      <c r="A110" s="129" t="str">
        <f>"TC00"&amp;IF($E110&lt;&gt;"",COUNTA($D$13:D110),"")</f>
        <v>TC0087</v>
      </c>
      <c r="B110" s="82" t="s">
        <v>325</v>
      </c>
      <c r="C110" s="87" t="s">
        <v>326</v>
      </c>
      <c r="D110" s="83" t="s">
        <v>377</v>
      </c>
      <c r="E110" s="82" t="s">
        <v>193</v>
      </c>
      <c r="F110" s="118" t="s">
        <v>166</v>
      </c>
      <c r="G110" s="84" t="s">
        <v>166</v>
      </c>
      <c r="H110" s="85"/>
      <c r="J110" s="370" t="s">
        <v>1039</v>
      </c>
      <c r="M110" s="371" t="s">
        <v>1046</v>
      </c>
      <c r="N110" s="371" t="s">
        <v>1032</v>
      </c>
      <c r="O110" s="148" t="s">
        <v>1033</v>
      </c>
      <c r="Q110" s="148">
        <v>1</v>
      </c>
    </row>
    <row r="111" spans="1:17" s="81" customFormat="1" ht="141.75" hidden="1" outlineLevel="1">
      <c r="A111" s="129" t="str">
        <f>"TC00"&amp;IF($E111&lt;&gt;"",COUNTA($D$13:D111),"")</f>
        <v>TC0088</v>
      </c>
      <c r="B111" s="98"/>
      <c r="C111" s="87" t="s">
        <v>328</v>
      </c>
      <c r="D111" s="83" t="s">
        <v>378</v>
      </c>
      <c r="E111" s="82" t="s">
        <v>330</v>
      </c>
      <c r="F111" s="118" t="s">
        <v>166</v>
      </c>
      <c r="G111" s="84" t="s">
        <v>166</v>
      </c>
      <c r="H111" s="97"/>
      <c r="J111" s="370" t="s">
        <v>1039</v>
      </c>
      <c r="M111" s="371" t="s">
        <v>1046</v>
      </c>
      <c r="N111" s="371" t="s">
        <v>1032</v>
      </c>
      <c r="O111" s="148" t="s">
        <v>1033</v>
      </c>
      <c r="Q111" s="148">
        <v>1</v>
      </c>
    </row>
    <row r="112" spans="1:17" s="81" customFormat="1" ht="141.75" hidden="1" outlineLevel="1">
      <c r="A112" s="129" t="str">
        <f>"TC00"&amp;IF($E112&lt;&gt;"",COUNTA($D$13:D112),"")</f>
        <v>TC0089</v>
      </c>
      <c r="B112" s="313" t="s">
        <v>983</v>
      </c>
      <c r="C112" s="89" t="s">
        <v>331</v>
      </c>
      <c r="D112" s="83" t="s">
        <v>379</v>
      </c>
      <c r="E112" s="90" t="s">
        <v>231</v>
      </c>
      <c r="F112" s="118" t="s">
        <v>166</v>
      </c>
      <c r="G112" s="84" t="s">
        <v>166</v>
      </c>
      <c r="H112" s="97"/>
      <c r="J112" s="370" t="s">
        <v>1039</v>
      </c>
      <c r="M112" s="371" t="s">
        <v>1046</v>
      </c>
      <c r="N112" s="371" t="s">
        <v>1032</v>
      </c>
      <c r="O112" s="148" t="s">
        <v>1033</v>
      </c>
      <c r="Q112" s="148">
        <v>1</v>
      </c>
    </row>
    <row r="113" spans="1:17" s="86" customFormat="1" ht="110.25" hidden="1" outlineLevel="1">
      <c r="A113" s="129" t="str">
        <f>"TC00"&amp;IF($E113&lt;&gt;"",COUNTA($D$13:D113),"")</f>
        <v>TC0090</v>
      </c>
      <c r="B113" s="82" t="s">
        <v>333</v>
      </c>
      <c r="C113" s="87" t="s">
        <v>334</v>
      </c>
      <c r="D113" s="83" t="s">
        <v>380</v>
      </c>
      <c r="E113" s="82" t="s">
        <v>193</v>
      </c>
      <c r="F113" s="118" t="s">
        <v>166</v>
      </c>
      <c r="G113" s="84" t="s">
        <v>166</v>
      </c>
      <c r="H113" s="85"/>
      <c r="J113" s="370" t="s">
        <v>1039</v>
      </c>
      <c r="M113" s="371" t="s">
        <v>1046</v>
      </c>
      <c r="N113" s="371" t="s">
        <v>1032</v>
      </c>
      <c r="O113" s="148" t="s">
        <v>1033</v>
      </c>
      <c r="Q113" s="148">
        <v>1</v>
      </c>
    </row>
    <row r="114" spans="1:17" s="81" customFormat="1" ht="141.75" hidden="1" outlineLevel="1">
      <c r="A114" s="129" t="str">
        <f>"TC00"&amp;IF($E114&lt;&gt;"",COUNTA($D$13:D114),"")</f>
        <v>TC0091</v>
      </c>
      <c r="B114" s="98"/>
      <c r="C114" s="87" t="s">
        <v>336</v>
      </c>
      <c r="D114" s="83" t="s">
        <v>381</v>
      </c>
      <c r="E114" s="82" t="s">
        <v>231</v>
      </c>
      <c r="F114" s="118" t="s">
        <v>166</v>
      </c>
      <c r="G114" s="84" t="s">
        <v>166</v>
      </c>
      <c r="H114" s="97"/>
      <c r="J114" s="370" t="s">
        <v>1039</v>
      </c>
      <c r="M114" s="371" t="s">
        <v>1046</v>
      </c>
      <c r="N114" s="371" t="s">
        <v>1032</v>
      </c>
      <c r="O114" s="148" t="s">
        <v>1033</v>
      </c>
      <c r="Q114" s="148">
        <v>1</v>
      </c>
    </row>
    <row r="115" spans="1:17" s="81" customFormat="1" ht="141.75" hidden="1" outlineLevel="1">
      <c r="A115" s="129" t="str">
        <f>"TC00"&amp;IF($E115&lt;&gt;"",COUNTA($D$13:D115),"")</f>
        <v>TC0092</v>
      </c>
      <c r="B115" s="313" t="s">
        <v>983</v>
      </c>
      <c r="C115" s="89" t="s">
        <v>338</v>
      </c>
      <c r="D115" s="83" t="s">
        <v>379</v>
      </c>
      <c r="E115" s="90" t="s">
        <v>231</v>
      </c>
      <c r="F115" s="118" t="s">
        <v>166</v>
      </c>
      <c r="G115" s="84" t="s">
        <v>166</v>
      </c>
      <c r="H115" s="97"/>
      <c r="I115" s="98"/>
      <c r="J115" s="370" t="s">
        <v>1039</v>
      </c>
      <c r="M115" s="371" t="s">
        <v>1046</v>
      </c>
      <c r="N115" s="371" t="s">
        <v>1032</v>
      </c>
      <c r="O115" s="148" t="s">
        <v>1033</v>
      </c>
      <c r="Q115" s="148">
        <v>1</v>
      </c>
    </row>
    <row r="116" spans="1:17" s="86" customFormat="1" ht="94.5" hidden="1" outlineLevel="1">
      <c r="A116" s="129" t="str">
        <f>"TC00"&amp;IF($E116&lt;&gt;"",COUNTA($D$13:D116),"")</f>
        <v>TC0093</v>
      </c>
      <c r="B116" s="82" t="s">
        <v>339</v>
      </c>
      <c r="C116" s="87" t="s">
        <v>340</v>
      </c>
      <c r="D116" s="83" t="s">
        <v>382</v>
      </c>
      <c r="E116" s="82" t="s">
        <v>342</v>
      </c>
      <c r="F116" s="118" t="s">
        <v>166</v>
      </c>
      <c r="G116" s="84" t="s">
        <v>166</v>
      </c>
      <c r="H116" s="85"/>
      <c r="J116" s="370" t="s">
        <v>1039</v>
      </c>
      <c r="M116" s="371" t="s">
        <v>1046</v>
      </c>
      <c r="N116" s="371" t="s">
        <v>1032</v>
      </c>
      <c r="O116" s="148" t="s">
        <v>1033</v>
      </c>
      <c r="Q116" s="148">
        <v>1</v>
      </c>
    </row>
    <row r="117" spans="1:17" s="81" customFormat="1" ht="141.75" hidden="1" outlineLevel="1">
      <c r="A117" s="129" t="str">
        <f>"TC00"&amp;IF($E117&lt;&gt;"",COUNTA($D$13:D117),"")</f>
        <v>TC0094</v>
      </c>
      <c r="B117" s="98"/>
      <c r="C117" s="87" t="s">
        <v>343</v>
      </c>
      <c r="D117" s="83" t="s">
        <v>383</v>
      </c>
      <c r="E117" s="90" t="s">
        <v>231</v>
      </c>
      <c r="F117" s="118" t="s">
        <v>166</v>
      </c>
      <c r="G117" s="84" t="s">
        <v>166</v>
      </c>
      <c r="H117" s="97"/>
      <c r="J117" s="370" t="s">
        <v>1039</v>
      </c>
      <c r="M117" s="371" t="s">
        <v>1046</v>
      </c>
      <c r="N117" s="371" t="s">
        <v>1032</v>
      </c>
      <c r="O117" s="148" t="s">
        <v>1033</v>
      </c>
      <c r="Q117" s="148">
        <v>1</v>
      </c>
    </row>
    <row r="118" spans="1:17" s="81" customFormat="1" ht="141.75" hidden="1" outlineLevel="1">
      <c r="A118" s="129" t="str">
        <f>"TC00"&amp;IF($E118&lt;&gt;"",COUNTA($D$13:D118),"")</f>
        <v>TC0095</v>
      </c>
      <c r="B118" s="98"/>
      <c r="C118" s="89" t="s">
        <v>345</v>
      </c>
      <c r="D118" s="83" t="s">
        <v>384</v>
      </c>
      <c r="E118" s="90" t="s">
        <v>231</v>
      </c>
      <c r="F118" s="118" t="s">
        <v>166</v>
      </c>
      <c r="G118" s="96"/>
      <c r="H118" s="97"/>
      <c r="J118" s="370" t="s">
        <v>1039</v>
      </c>
      <c r="M118" s="371" t="s">
        <v>1046</v>
      </c>
      <c r="N118" s="371" t="s">
        <v>1032</v>
      </c>
      <c r="O118" s="148" t="s">
        <v>1033</v>
      </c>
      <c r="Q118" s="148">
        <v>1</v>
      </c>
    </row>
    <row r="119" spans="1:17" s="107" customFormat="1" ht="141.75" hidden="1" outlineLevel="1">
      <c r="A119" s="129" t="str">
        <f>"TC00"&amp;IF($E119&lt;&gt;"",COUNTA($D$13:D119),"")</f>
        <v>TC0096</v>
      </c>
      <c r="B119" s="102"/>
      <c r="C119" s="120" t="s">
        <v>347</v>
      </c>
      <c r="D119" s="104" t="s">
        <v>385</v>
      </c>
      <c r="E119" s="93" t="s">
        <v>349</v>
      </c>
      <c r="F119" s="118" t="s">
        <v>166</v>
      </c>
      <c r="G119" s="105"/>
      <c r="H119" s="106"/>
      <c r="J119" s="370" t="s">
        <v>1039</v>
      </c>
      <c r="M119" s="371" t="s">
        <v>1046</v>
      </c>
      <c r="N119" s="371" t="s">
        <v>1032</v>
      </c>
      <c r="O119" s="148" t="s">
        <v>1033</v>
      </c>
      <c r="Q119" s="148">
        <v>1</v>
      </c>
    </row>
    <row r="120" spans="1:17" s="81" customFormat="1" ht="141.75" hidden="1" outlineLevel="1">
      <c r="A120" s="129" t="str">
        <f>"TC00"&amp;IF($E120&lt;&gt;"",COUNTA($D$13:D120),"")</f>
        <v>TC0097</v>
      </c>
      <c r="B120" s="81" t="s">
        <v>350</v>
      </c>
      <c r="C120" s="98" t="s">
        <v>351</v>
      </c>
      <c r="D120" s="130" t="s">
        <v>386</v>
      </c>
      <c r="E120" s="98" t="s">
        <v>353</v>
      </c>
      <c r="F120" s="118" t="s">
        <v>166</v>
      </c>
      <c r="G120" s="131"/>
      <c r="H120" s="132"/>
      <c r="J120" s="370" t="s">
        <v>1039</v>
      </c>
      <c r="M120" s="371" t="s">
        <v>1046</v>
      </c>
      <c r="N120" s="371" t="s">
        <v>1032</v>
      </c>
      <c r="O120" s="148" t="s">
        <v>1033</v>
      </c>
      <c r="Q120" s="148">
        <v>1</v>
      </c>
    </row>
    <row r="121" spans="1:17" s="81" customFormat="1" ht="110.25" hidden="1" outlineLevel="1">
      <c r="A121" s="129" t="str">
        <f>"TC00"&amp;IF($E121&lt;&gt;"",COUNTA($D$13:D121),"")</f>
        <v>TC0098</v>
      </c>
      <c r="C121" s="98" t="s">
        <v>354</v>
      </c>
      <c r="D121" s="130" t="s">
        <v>387</v>
      </c>
      <c r="E121" s="98" t="s">
        <v>356</v>
      </c>
      <c r="F121" s="118" t="s">
        <v>166</v>
      </c>
      <c r="G121" s="131"/>
      <c r="H121" s="132"/>
      <c r="J121" s="370" t="s">
        <v>1039</v>
      </c>
      <c r="M121" s="371" t="s">
        <v>1046</v>
      </c>
      <c r="N121" s="371" t="s">
        <v>1032</v>
      </c>
      <c r="O121" s="148" t="s">
        <v>1033</v>
      </c>
      <c r="Q121" s="148">
        <v>1</v>
      </c>
    </row>
    <row r="122" spans="1:17" s="132" customFormat="1" ht="94.5" hidden="1" outlineLevel="1">
      <c r="A122" s="129" t="str">
        <f>"TC00"&amp;IF($E122&lt;&gt;"",COUNTA($D$13:D122),"")</f>
        <v>TC0099</v>
      </c>
      <c r="B122" s="134" t="s">
        <v>357</v>
      </c>
      <c r="C122" s="134" t="s">
        <v>358</v>
      </c>
      <c r="D122" s="135" t="s">
        <v>388</v>
      </c>
      <c r="E122" s="134" t="s">
        <v>360</v>
      </c>
      <c r="F122" s="136"/>
      <c r="G122" s="136"/>
      <c r="I122" s="133"/>
      <c r="J122" s="370" t="s">
        <v>1039</v>
      </c>
      <c r="K122" s="148" t="s">
        <v>998</v>
      </c>
      <c r="L122" s="148" t="s">
        <v>997</v>
      </c>
      <c r="M122" s="371" t="s">
        <v>1046</v>
      </c>
      <c r="N122" s="371" t="s">
        <v>1032</v>
      </c>
      <c r="O122" s="148" t="s">
        <v>1033</v>
      </c>
      <c r="Q122" s="148">
        <v>1</v>
      </c>
    </row>
    <row r="123" spans="1:17" s="99" customFormat="1" hidden="1" outlineLevel="1">
      <c r="A123" s="108"/>
      <c r="B123" s="112" t="s">
        <v>389</v>
      </c>
      <c r="C123" s="124"/>
      <c r="D123" s="83"/>
      <c r="E123" s="90"/>
      <c r="F123" s="100"/>
      <c r="G123" s="136"/>
      <c r="H123" s="101"/>
      <c r="I123" s="312"/>
      <c r="J123" s="370"/>
      <c r="M123" s="371" t="s">
        <v>1046</v>
      </c>
      <c r="N123" s="371" t="s">
        <v>1032</v>
      </c>
      <c r="O123" s="148" t="s">
        <v>1033</v>
      </c>
      <c r="Q123" s="148">
        <v>1</v>
      </c>
    </row>
    <row r="124" spans="1:17" s="117" customFormat="1" ht="94.5" hidden="1" outlineLevel="1">
      <c r="A124" s="129" t="str">
        <f>"TC00"&amp;IF($E124&lt;&gt;"",COUNTA($D$13:D124),"")</f>
        <v>TC00100</v>
      </c>
      <c r="B124" s="83" t="s">
        <v>390</v>
      </c>
      <c r="C124" s="125"/>
      <c r="D124" s="83" t="s">
        <v>296</v>
      </c>
      <c r="E124" s="126" t="s">
        <v>391</v>
      </c>
      <c r="F124" s="137" t="s">
        <v>166</v>
      </c>
      <c r="G124" s="136"/>
      <c r="H124" s="127"/>
      <c r="J124" s="370" t="s">
        <v>1039</v>
      </c>
      <c r="M124" s="371" t="s">
        <v>1046</v>
      </c>
      <c r="N124" s="371" t="s">
        <v>1032</v>
      </c>
      <c r="O124" s="148" t="s">
        <v>1033</v>
      </c>
      <c r="Q124" s="148">
        <v>1</v>
      </c>
    </row>
    <row r="125" spans="1:17" s="92" customFormat="1" ht="78.75" hidden="1" outlineLevel="1">
      <c r="A125" s="129" t="str">
        <f>"TC00"&amp;IF($E125&lt;&gt;"",COUNTA($D$13:D125),"")</f>
        <v>TC00101</v>
      </c>
      <c r="B125" s="92" t="s">
        <v>298</v>
      </c>
      <c r="C125" s="92" t="s">
        <v>298</v>
      </c>
      <c r="D125" s="83" t="s">
        <v>299</v>
      </c>
      <c r="E125" s="94" t="s">
        <v>300</v>
      </c>
      <c r="F125" s="137" t="s">
        <v>166</v>
      </c>
      <c r="G125" s="136"/>
      <c r="H125" s="95"/>
      <c r="J125" s="370" t="s">
        <v>1039</v>
      </c>
      <c r="M125" s="371" t="s">
        <v>1046</v>
      </c>
      <c r="N125" s="371" t="s">
        <v>1032</v>
      </c>
      <c r="O125" s="148" t="s">
        <v>1033</v>
      </c>
      <c r="Q125" s="148">
        <v>1</v>
      </c>
    </row>
    <row r="126" spans="1:17" s="86" customFormat="1" ht="141.75" hidden="1" outlineLevel="1">
      <c r="A126" s="129" t="str">
        <f>"TC00"&amp;IF($E126&lt;&gt;"",COUNTA($D$13:D126),"")</f>
        <v>TC00102</v>
      </c>
      <c r="B126" s="82" t="s">
        <v>392</v>
      </c>
      <c r="C126" s="82" t="s">
        <v>204</v>
      </c>
      <c r="D126" s="83" t="s">
        <v>393</v>
      </c>
      <c r="E126" s="82" t="s">
        <v>342</v>
      </c>
      <c r="F126" s="137" t="s">
        <v>166</v>
      </c>
      <c r="G126" s="136"/>
      <c r="H126" s="85"/>
      <c r="J126" s="370" t="s">
        <v>1039</v>
      </c>
      <c r="M126" s="371" t="s">
        <v>1046</v>
      </c>
      <c r="N126" s="371" t="s">
        <v>1032</v>
      </c>
      <c r="O126" s="148" t="s">
        <v>1033</v>
      </c>
      <c r="Q126" s="148">
        <v>1</v>
      </c>
    </row>
    <row r="127" spans="1:17" s="81" customFormat="1" ht="173.25" hidden="1" outlineLevel="1">
      <c r="A127" s="129" t="str">
        <f>"TC00"&amp;IF($E127&lt;&gt;"",COUNTA($D$13:D127),"")</f>
        <v>TC00103</v>
      </c>
      <c r="B127" s="98"/>
      <c r="C127" s="128" t="s">
        <v>304</v>
      </c>
      <c r="D127" s="83" t="s">
        <v>394</v>
      </c>
      <c r="E127" s="82" t="s">
        <v>395</v>
      </c>
      <c r="F127" s="137" t="s">
        <v>166</v>
      </c>
      <c r="G127" s="136"/>
      <c r="H127" s="97"/>
      <c r="I127" s="312"/>
      <c r="J127" s="370" t="s">
        <v>1039</v>
      </c>
      <c r="M127" s="371" t="s">
        <v>1046</v>
      </c>
      <c r="N127" s="371" t="s">
        <v>1032</v>
      </c>
      <c r="O127" s="148" t="s">
        <v>1033</v>
      </c>
      <c r="Q127" s="148">
        <v>1</v>
      </c>
    </row>
    <row r="128" spans="1:17" s="81" customFormat="1" ht="173.25" hidden="1" outlineLevel="1">
      <c r="A128" s="129" t="str">
        <f>"TC00"&amp;IF($E128&lt;&gt;"",COUNTA($D$13:D128),"")</f>
        <v>TC00104</v>
      </c>
      <c r="B128" s="98"/>
      <c r="C128" s="128" t="s">
        <v>307</v>
      </c>
      <c r="D128" s="83" t="s">
        <v>396</v>
      </c>
      <c r="E128" s="98" t="s">
        <v>309</v>
      </c>
      <c r="F128" s="137" t="s">
        <v>166</v>
      </c>
      <c r="G128" s="136"/>
      <c r="H128" s="97"/>
      <c r="J128" s="370" t="s">
        <v>1039</v>
      </c>
      <c r="M128" s="371" t="s">
        <v>1046</v>
      </c>
      <c r="N128" s="371" t="s">
        <v>1032</v>
      </c>
      <c r="O128" s="148" t="s">
        <v>1033</v>
      </c>
      <c r="Q128" s="148">
        <v>1</v>
      </c>
    </row>
    <row r="129" spans="1:17" s="107" customFormat="1" ht="189" hidden="1" outlineLevel="1">
      <c r="A129" s="129" t="str">
        <f>"TC00"&amp;IF($E129&lt;&gt;"",COUNTA($D$13:D129),"")</f>
        <v>TC00105</v>
      </c>
      <c r="B129" s="102"/>
      <c r="C129" s="103" t="s">
        <v>310</v>
      </c>
      <c r="D129" s="83" t="s">
        <v>397</v>
      </c>
      <c r="E129" s="94" t="s">
        <v>312</v>
      </c>
      <c r="F129" s="137" t="s">
        <v>166</v>
      </c>
      <c r="G129" s="136"/>
      <c r="H129" s="106"/>
      <c r="J129" s="370" t="s">
        <v>1039</v>
      </c>
      <c r="M129" s="371" t="s">
        <v>1046</v>
      </c>
      <c r="N129" s="371" t="s">
        <v>1032</v>
      </c>
      <c r="O129" s="148" t="s">
        <v>1033</v>
      </c>
      <c r="Q129" s="148">
        <v>1</v>
      </c>
    </row>
    <row r="130" spans="1:17" s="86" customFormat="1" ht="141.75" hidden="1" outlineLevel="1">
      <c r="A130" s="129" t="str">
        <f>"TC00"&amp;IF($E130&lt;&gt;"",COUNTA($D$13:D130),"")</f>
        <v>TC00106</v>
      </c>
      <c r="B130" s="82" t="s">
        <v>398</v>
      </c>
      <c r="C130" s="82" t="s">
        <v>204</v>
      </c>
      <c r="D130" s="83" t="s">
        <v>399</v>
      </c>
      <c r="E130" s="82" t="s">
        <v>342</v>
      </c>
      <c r="F130" s="137" t="s">
        <v>166</v>
      </c>
      <c r="G130" s="136"/>
      <c r="H130" s="85"/>
      <c r="J130" s="370" t="s">
        <v>1039</v>
      </c>
      <c r="M130" s="371" t="s">
        <v>1046</v>
      </c>
      <c r="N130" s="371" t="s">
        <v>1032</v>
      </c>
      <c r="O130" s="148" t="s">
        <v>1033</v>
      </c>
      <c r="Q130" s="148">
        <v>1</v>
      </c>
    </row>
    <row r="131" spans="1:17" s="81" customFormat="1" ht="157.5" hidden="1" outlineLevel="1">
      <c r="A131" s="129" t="str">
        <f>"TC00"&amp;IF($E131&lt;&gt;"",COUNTA($D$13:D131),"")</f>
        <v>TC00107</v>
      </c>
      <c r="B131" s="98"/>
      <c r="C131" s="128" t="s">
        <v>304</v>
      </c>
      <c r="D131" s="83" t="s">
        <v>400</v>
      </c>
      <c r="E131" s="82" t="s">
        <v>401</v>
      </c>
      <c r="F131" s="137" t="s">
        <v>166</v>
      </c>
      <c r="G131" s="136"/>
      <c r="H131" s="97"/>
      <c r="J131" s="370" t="s">
        <v>1039</v>
      </c>
      <c r="M131" s="371" t="s">
        <v>1046</v>
      </c>
      <c r="N131" s="371" t="s">
        <v>1032</v>
      </c>
      <c r="O131" s="148" t="s">
        <v>1033</v>
      </c>
      <c r="Q131" s="148">
        <v>1</v>
      </c>
    </row>
    <row r="132" spans="1:17" s="81" customFormat="1" ht="157.5" hidden="1" outlineLevel="1">
      <c r="A132" s="129" t="str">
        <f>"TC00"&amp;IF($E132&lt;&gt;"",COUNTA($D$13:D132),"")</f>
        <v>TC00108</v>
      </c>
      <c r="B132" s="98"/>
      <c r="C132" s="128" t="s">
        <v>307</v>
      </c>
      <c r="D132" s="83" t="s">
        <v>402</v>
      </c>
      <c r="E132" s="98" t="s">
        <v>309</v>
      </c>
      <c r="F132" s="137" t="s">
        <v>166</v>
      </c>
      <c r="G132" s="136"/>
      <c r="H132" s="97"/>
      <c r="J132" s="370" t="s">
        <v>1039</v>
      </c>
      <c r="M132" s="371" t="s">
        <v>1046</v>
      </c>
      <c r="N132" s="371" t="s">
        <v>1032</v>
      </c>
      <c r="O132" s="148" t="s">
        <v>1033</v>
      </c>
      <c r="Q132" s="148">
        <v>1</v>
      </c>
    </row>
    <row r="133" spans="1:17" s="81" customFormat="1" ht="173.25" hidden="1" outlineLevel="1">
      <c r="A133" s="129" t="str">
        <f>"TC00"&amp;IF($E133&lt;&gt;"",COUNTA($D$13:D133),"")</f>
        <v>TC00109</v>
      </c>
      <c r="B133" s="98"/>
      <c r="C133" s="128" t="s">
        <v>319</v>
      </c>
      <c r="D133" s="83" t="s">
        <v>403</v>
      </c>
      <c r="E133" s="98" t="s">
        <v>321</v>
      </c>
      <c r="F133" s="137" t="s">
        <v>166</v>
      </c>
      <c r="G133" s="136"/>
      <c r="H133" s="97"/>
      <c r="J133" s="370" t="s">
        <v>1039</v>
      </c>
      <c r="M133" s="371" t="s">
        <v>1046</v>
      </c>
      <c r="N133" s="371" t="s">
        <v>1032</v>
      </c>
      <c r="O133" s="148" t="s">
        <v>1033</v>
      </c>
      <c r="Q133" s="148">
        <v>1</v>
      </c>
    </row>
    <row r="134" spans="1:17" s="107" customFormat="1" ht="157.5" hidden="1" outlineLevel="1">
      <c r="A134" s="129" t="str">
        <f>"TC00"&amp;IF($E134&lt;&gt;"",COUNTA($D$13:D134),"")</f>
        <v>TC00110</v>
      </c>
      <c r="B134" s="102"/>
      <c r="C134" s="103" t="s">
        <v>322</v>
      </c>
      <c r="D134" s="83" t="s">
        <v>404</v>
      </c>
      <c r="E134" s="94" t="s">
        <v>324</v>
      </c>
      <c r="F134" s="137" t="s">
        <v>166</v>
      </c>
      <c r="G134" s="136"/>
      <c r="H134" s="106"/>
      <c r="J134" s="370" t="s">
        <v>1039</v>
      </c>
      <c r="M134" s="371" t="s">
        <v>1046</v>
      </c>
      <c r="N134" s="371" t="s">
        <v>1032</v>
      </c>
      <c r="O134" s="148" t="s">
        <v>1033</v>
      </c>
      <c r="Q134" s="148">
        <v>1</v>
      </c>
    </row>
    <row r="135" spans="1:17" s="86" customFormat="1" ht="126" hidden="1" outlineLevel="1">
      <c r="A135" s="129" t="str">
        <f>"TC00"&amp;IF($E135&lt;&gt;"",COUNTA($D$13:D135),"")</f>
        <v>TC00111</v>
      </c>
      <c r="B135" s="82" t="s">
        <v>325</v>
      </c>
      <c r="C135" s="87" t="s">
        <v>326</v>
      </c>
      <c r="D135" s="83" t="s">
        <v>405</v>
      </c>
      <c r="E135" s="82" t="s">
        <v>193</v>
      </c>
      <c r="F135" s="137" t="s">
        <v>166</v>
      </c>
      <c r="G135" s="136"/>
      <c r="H135" s="85"/>
      <c r="J135" s="370" t="s">
        <v>1039</v>
      </c>
      <c r="M135" s="371" t="s">
        <v>1046</v>
      </c>
      <c r="N135" s="371" t="s">
        <v>1032</v>
      </c>
      <c r="O135" s="148" t="s">
        <v>1033</v>
      </c>
      <c r="Q135" s="148">
        <v>1</v>
      </c>
    </row>
    <row r="136" spans="1:17" s="81" customFormat="1" ht="157.5" hidden="1" outlineLevel="1">
      <c r="A136" s="129" t="str">
        <f>"TC00"&amp;IF($E136&lt;&gt;"",COUNTA($D$13:D136),"")</f>
        <v>TC00112</v>
      </c>
      <c r="B136" s="98"/>
      <c r="C136" s="87" t="s">
        <v>328</v>
      </c>
      <c r="D136" s="83" t="s">
        <v>406</v>
      </c>
      <c r="E136" s="82" t="s">
        <v>330</v>
      </c>
      <c r="F136" s="137" t="s">
        <v>166</v>
      </c>
      <c r="G136" s="136"/>
      <c r="H136" s="97"/>
      <c r="J136" s="370" t="s">
        <v>1039</v>
      </c>
      <c r="M136" s="371" t="s">
        <v>1046</v>
      </c>
      <c r="N136" s="371" t="s">
        <v>1032</v>
      </c>
      <c r="O136" s="148" t="s">
        <v>1033</v>
      </c>
      <c r="Q136" s="148">
        <v>1</v>
      </c>
    </row>
    <row r="137" spans="1:17" s="81" customFormat="1" ht="157.5" hidden="1" outlineLevel="1">
      <c r="A137" s="129" t="str">
        <f>"TC00"&amp;IF($E137&lt;&gt;"",COUNTA($D$13:D137),"")</f>
        <v>TC00113</v>
      </c>
      <c r="B137" s="313" t="s">
        <v>983</v>
      </c>
      <c r="C137" s="89" t="s">
        <v>331</v>
      </c>
      <c r="D137" s="83" t="s">
        <v>407</v>
      </c>
      <c r="E137" s="90" t="s">
        <v>231</v>
      </c>
      <c r="F137" s="137" t="s">
        <v>166</v>
      </c>
      <c r="G137" s="136"/>
      <c r="H137" s="97"/>
      <c r="J137" s="370" t="s">
        <v>1039</v>
      </c>
      <c r="M137" s="371" t="s">
        <v>1046</v>
      </c>
      <c r="N137" s="371" t="s">
        <v>1032</v>
      </c>
      <c r="O137" s="148" t="s">
        <v>1033</v>
      </c>
      <c r="Q137" s="148">
        <v>1</v>
      </c>
    </row>
    <row r="138" spans="1:17" s="86" customFormat="1" ht="126" hidden="1" outlineLevel="1">
      <c r="A138" s="129" t="str">
        <f>"TC00"&amp;IF($E138&lt;&gt;"",COUNTA($D$13:D138),"")</f>
        <v>TC00114</v>
      </c>
      <c r="B138" s="82" t="s">
        <v>333</v>
      </c>
      <c r="C138" s="87" t="s">
        <v>334</v>
      </c>
      <c r="D138" s="83" t="s">
        <v>408</v>
      </c>
      <c r="E138" s="82" t="s">
        <v>193</v>
      </c>
      <c r="F138" s="137" t="s">
        <v>166</v>
      </c>
      <c r="G138" s="136"/>
      <c r="H138" s="85"/>
      <c r="J138" s="370" t="s">
        <v>1039</v>
      </c>
      <c r="M138" s="371" t="s">
        <v>1046</v>
      </c>
      <c r="N138" s="371" t="s">
        <v>1032</v>
      </c>
      <c r="O138" s="148" t="s">
        <v>1033</v>
      </c>
      <c r="Q138" s="148">
        <v>1</v>
      </c>
    </row>
    <row r="139" spans="1:17" s="81" customFormat="1" ht="157.5" hidden="1" outlineLevel="1">
      <c r="A139" s="129" t="str">
        <f>"TC00"&amp;IF($E139&lt;&gt;"",COUNTA($D$13:D139),"")</f>
        <v>TC00115</v>
      </c>
      <c r="B139" s="98"/>
      <c r="C139" s="87" t="s">
        <v>336</v>
      </c>
      <c r="D139" s="83" t="s">
        <v>409</v>
      </c>
      <c r="E139" s="82" t="s">
        <v>231</v>
      </c>
      <c r="F139" s="137" t="s">
        <v>166</v>
      </c>
      <c r="G139" s="136"/>
      <c r="H139" s="97"/>
      <c r="J139" s="370" t="s">
        <v>1039</v>
      </c>
      <c r="M139" s="371" t="s">
        <v>1046</v>
      </c>
      <c r="N139" s="371" t="s">
        <v>1032</v>
      </c>
      <c r="O139" s="148" t="s">
        <v>1033</v>
      </c>
      <c r="Q139" s="148">
        <v>1</v>
      </c>
    </row>
    <row r="140" spans="1:17" s="81" customFormat="1" ht="157.5" hidden="1" outlineLevel="1">
      <c r="A140" s="129" t="str">
        <f>"TC00"&amp;IF($E140&lt;&gt;"",COUNTA($D$13:D140),"")</f>
        <v>TC00116</v>
      </c>
      <c r="B140" s="313" t="s">
        <v>983</v>
      </c>
      <c r="C140" s="89" t="s">
        <v>338</v>
      </c>
      <c r="D140" s="83" t="s">
        <v>407</v>
      </c>
      <c r="E140" s="90" t="s">
        <v>231</v>
      </c>
      <c r="F140" s="137" t="s">
        <v>166</v>
      </c>
      <c r="G140" s="136"/>
      <c r="H140" s="97"/>
      <c r="I140" s="98"/>
      <c r="J140" s="370" t="s">
        <v>1039</v>
      </c>
      <c r="M140" s="371" t="s">
        <v>1046</v>
      </c>
      <c r="N140" s="371" t="s">
        <v>1032</v>
      </c>
      <c r="O140" s="148" t="s">
        <v>1033</v>
      </c>
      <c r="Q140" s="148">
        <v>1</v>
      </c>
    </row>
    <row r="141" spans="1:17" s="86" customFormat="1" ht="110.25" hidden="1" outlineLevel="1">
      <c r="A141" s="129" t="str">
        <f>"TC00"&amp;IF($E141&lt;&gt;"",COUNTA($D$13:D141),"")</f>
        <v>TC00117</v>
      </c>
      <c r="B141" s="82" t="s">
        <v>339</v>
      </c>
      <c r="C141" s="87" t="s">
        <v>340</v>
      </c>
      <c r="D141" s="83" t="s">
        <v>410</v>
      </c>
      <c r="E141" s="82" t="s">
        <v>342</v>
      </c>
      <c r="F141" s="137" t="s">
        <v>166</v>
      </c>
      <c r="G141" s="136"/>
      <c r="H141" s="85"/>
      <c r="J141" s="370" t="s">
        <v>1039</v>
      </c>
      <c r="M141" s="371" t="s">
        <v>1046</v>
      </c>
      <c r="N141" s="371" t="s">
        <v>1032</v>
      </c>
      <c r="O141" s="148" t="s">
        <v>1033</v>
      </c>
      <c r="Q141" s="148">
        <v>1</v>
      </c>
    </row>
    <row r="142" spans="1:17" s="81" customFormat="1" ht="157.5" hidden="1" outlineLevel="1">
      <c r="A142" s="129" t="str">
        <f>"TC00"&amp;IF($E142&lt;&gt;"",COUNTA($D$13:D142),"")</f>
        <v>TC00118</v>
      </c>
      <c r="B142" s="98"/>
      <c r="C142" s="87" t="s">
        <v>343</v>
      </c>
      <c r="D142" s="83" t="s">
        <v>411</v>
      </c>
      <c r="E142" s="90" t="s">
        <v>231</v>
      </c>
      <c r="F142" s="137" t="s">
        <v>166</v>
      </c>
      <c r="G142" s="136"/>
      <c r="H142" s="97"/>
      <c r="J142" s="370" t="s">
        <v>1039</v>
      </c>
      <c r="M142" s="371" t="s">
        <v>1046</v>
      </c>
      <c r="N142" s="371" t="s">
        <v>1032</v>
      </c>
      <c r="O142" s="148" t="s">
        <v>1033</v>
      </c>
      <c r="Q142" s="148">
        <v>1</v>
      </c>
    </row>
    <row r="143" spans="1:17" s="81" customFormat="1" ht="157.5" hidden="1" outlineLevel="1">
      <c r="A143" s="129" t="str">
        <f>"TC00"&amp;IF($E143&lt;&gt;"",COUNTA($D$13:D143),"")</f>
        <v>TC00119</v>
      </c>
      <c r="B143" s="98"/>
      <c r="C143" s="89" t="s">
        <v>345</v>
      </c>
      <c r="D143" s="83" t="s">
        <v>412</v>
      </c>
      <c r="E143" s="90" t="s">
        <v>231</v>
      </c>
      <c r="F143" s="137" t="s">
        <v>166</v>
      </c>
      <c r="G143" s="136"/>
      <c r="H143" s="97"/>
      <c r="J143" s="370" t="s">
        <v>1039</v>
      </c>
      <c r="M143" s="371" t="s">
        <v>1046</v>
      </c>
      <c r="N143" s="371" t="s">
        <v>1032</v>
      </c>
      <c r="O143" s="148" t="s">
        <v>1033</v>
      </c>
      <c r="Q143" s="148">
        <v>1</v>
      </c>
    </row>
    <row r="144" spans="1:17" s="107" customFormat="1" ht="157.5" hidden="1" outlineLevel="1">
      <c r="A144" s="129" t="str">
        <f>"TC00"&amp;IF($E144&lt;&gt;"",COUNTA($D$13:D144),"")</f>
        <v>TC00120</v>
      </c>
      <c r="B144" s="102"/>
      <c r="C144" s="120" t="s">
        <v>347</v>
      </c>
      <c r="D144" s="104" t="s">
        <v>413</v>
      </c>
      <c r="E144" s="93" t="s">
        <v>349</v>
      </c>
      <c r="F144" s="137" t="s">
        <v>166</v>
      </c>
      <c r="G144" s="136"/>
      <c r="H144" s="106"/>
      <c r="I144" s="102"/>
      <c r="J144" s="370" t="s">
        <v>1039</v>
      </c>
      <c r="M144" s="371" t="s">
        <v>1046</v>
      </c>
      <c r="N144" s="371" t="s">
        <v>1032</v>
      </c>
      <c r="O144" s="148" t="s">
        <v>1033</v>
      </c>
      <c r="Q144" s="148">
        <v>1</v>
      </c>
    </row>
    <row r="145" spans="1:17" s="81" customFormat="1" ht="157.5" hidden="1" outlineLevel="1">
      <c r="A145" s="129" t="str">
        <f>"TC00"&amp;IF($E145&lt;&gt;"",COUNTA($D$13:D145),"")</f>
        <v>TC00121</v>
      </c>
      <c r="B145" s="81" t="s">
        <v>350</v>
      </c>
      <c r="C145" s="98" t="s">
        <v>351</v>
      </c>
      <c r="D145" s="130" t="s">
        <v>414</v>
      </c>
      <c r="E145" s="98" t="s">
        <v>353</v>
      </c>
      <c r="F145" s="137" t="s">
        <v>166</v>
      </c>
      <c r="G145" s="136"/>
      <c r="H145" s="132"/>
      <c r="J145" s="370" t="s">
        <v>1039</v>
      </c>
      <c r="M145" s="371" t="s">
        <v>1046</v>
      </c>
      <c r="N145" s="371" t="s">
        <v>1032</v>
      </c>
      <c r="O145" s="148" t="s">
        <v>1033</v>
      </c>
      <c r="Q145" s="148">
        <v>1</v>
      </c>
    </row>
    <row r="146" spans="1:17" s="81" customFormat="1" ht="110.25" hidden="1" outlineLevel="1">
      <c r="A146" s="129" t="str">
        <f>"TC00"&amp;IF($E146&lt;&gt;"",COUNTA($D$13:D146),"")</f>
        <v>TC00122</v>
      </c>
      <c r="C146" s="98" t="s">
        <v>354</v>
      </c>
      <c r="D146" s="130" t="s">
        <v>415</v>
      </c>
      <c r="E146" s="98" t="s">
        <v>356</v>
      </c>
      <c r="F146" s="137" t="s">
        <v>166</v>
      </c>
      <c r="G146" s="136"/>
      <c r="H146" s="132"/>
      <c r="I146" s="98"/>
      <c r="J146" s="370" t="s">
        <v>1039</v>
      </c>
      <c r="M146" s="371" t="s">
        <v>1046</v>
      </c>
      <c r="N146" s="371" t="s">
        <v>1032</v>
      </c>
      <c r="O146" s="148" t="s">
        <v>1033</v>
      </c>
      <c r="Q146" s="148">
        <v>1</v>
      </c>
    </row>
    <row r="147" spans="1:17" s="99" customFormat="1" hidden="1" outlineLevel="1">
      <c r="A147" s="108"/>
      <c r="B147" s="112" t="s">
        <v>416</v>
      </c>
      <c r="C147" s="124"/>
      <c r="D147" s="83"/>
      <c r="E147" s="90"/>
      <c r="F147" s="100"/>
      <c r="G147" s="136"/>
      <c r="H147" s="101"/>
      <c r="J147" s="370"/>
      <c r="M147" s="371" t="s">
        <v>1046</v>
      </c>
      <c r="N147" s="371" t="s">
        <v>1032</v>
      </c>
      <c r="O147" s="148" t="s">
        <v>1033</v>
      </c>
      <c r="Q147" s="148">
        <v>1</v>
      </c>
    </row>
    <row r="148" spans="1:17" s="117" customFormat="1" ht="94.5" hidden="1" outlineLevel="1">
      <c r="A148" s="129" t="str">
        <f>"TC00"&amp;IF($E148&lt;&gt;"",COUNTA($D$13:D148),"")</f>
        <v>TC00123</v>
      </c>
      <c r="B148" s="83" t="s">
        <v>417</v>
      </c>
      <c r="C148" s="125"/>
      <c r="D148" s="83" t="s">
        <v>296</v>
      </c>
      <c r="E148" s="126" t="s">
        <v>418</v>
      </c>
      <c r="F148" s="137" t="s">
        <v>166</v>
      </c>
      <c r="G148" s="136"/>
      <c r="H148" s="127"/>
      <c r="J148" s="370" t="s">
        <v>1039</v>
      </c>
      <c r="K148" s="148" t="s">
        <v>998</v>
      </c>
      <c r="L148" s="148" t="s">
        <v>997</v>
      </c>
      <c r="M148" s="371" t="s">
        <v>1046</v>
      </c>
      <c r="N148" s="371" t="s">
        <v>1032</v>
      </c>
      <c r="O148" s="148" t="s">
        <v>1033</v>
      </c>
      <c r="Q148" s="148">
        <v>1</v>
      </c>
    </row>
    <row r="149" spans="1:17" s="92" customFormat="1" ht="78.75" hidden="1" outlineLevel="1">
      <c r="A149" s="129" t="str">
        <f>"TC00"&amp;IF($E149&lt;&gt;"",COUNTA($D$13:D149),"")</f>
        <v>TC00124</v>
      </c>
      <c r="B149" s="92" t="s">
        <v>298</v>
      </c>
      <c r="C149" s="92" t="s">
        <v>298</v>
      </c>
      <c r="D149" s="83" t="s">
        <v>299</v>
      </c>
      <c r="E149" s="94" t="s">
        <v>300</v>
      </c>
      <c r="F149" s="137" t="s">
        <v>166</v>
      </c>
      <c r="G149" s="136"/>
      <c r="H149" s="95"/>
      <c r="J149" s="370" t="s">
        <v>1039</v>
      </c>
      <c r="K149" s="148" t="s">
        <v>998</v>
      </c>
      <c r="L149" s="148" t="s">
        <v>997</v>
      </c>
      <c r="M149" s="371" t="s">
        <v>1046</v>
      </c>
      <c r="N149" s="371" t="s">
        <v>1032</v>
      </c>
      <c r="O149" s="148" t="s">
        <v>1033</v>
      </c>
      <c r="Q149" s="148">
        <v>1</v>
      </c>
    </row>
    <row r="150" spans="1:17" s="86" customFormat="1" ht="126" hidden="1" outlineLevel="1">
      <c r="A150" s="129" t="str">
        <f>"TC00"&amp;IF($E150&lt;&gt;"",COUNTA($D$13:D150),"")</f>
        <v>TC00125</v>
      </c>
      <c r="B150" s="82" t="s">
        <v>419</v>
      </c>
      <c r="C150" s="82" t="s">
        <v>204</v>
      </c>
      <c r="D150" s="83" t="s">
        <v>420</v>
      </c>
      <c r="E150" s="82" t="s">
        <v>342</v>
      </c>
      <c r="F150" s="137" t="s">
        <v>166</v>
      </c>
      <c r="G150" s="136"/>
      <c r="H150" s="85"/>
      <c r="I150" s="82"/>
      <c r="J150" s="370" t="s">
        <v>1039</v>
      </c>
      <c r="K150" s="148" t="s">
        <v>998</v>
      </c>
      <c r="L150" s="148" t="s">
        <v>997</v>
      </c>
      <c r="M150" s="371" t="s">
        <v>1046</v>
      </c>
      <c r="N150" s="371" t="s">
        <v>1032</v>
      </c>
      <c r="O150" s="148" t="s">
        <v>1033</v>
      </c>
      <c r="Q150" s="148">
        <v>1</v>
      </c>
    </row>
    <row r="151" spans="1:17" s="81" customFormat="1" ht="173.25" hidden="1" outlineLevel="1">
      <c r="A151" s="129" t="str">
        <f>"TC00"&amp;IF($E151&lt;&gt;"",COUNTA($D$13:D151),"")</f>
        <v>TC00126</v>
      </c>
      <c r="B151" s="98"/>
      <c r="C151" s="128" t="s">
        <v>304</v>
      </c>
      <c r="D151" s="83" t="s">
        <v>421</v>
      </c>
      <c r="E151" s="82" t="s">
        <v>422</v>
      </c>
      <c r="F151" s="137" t="s">
        <v>166</v>
      </c>
      <c r="G151" s="136"/>
      <c r="H151" s="97"/>
      <c r="J151" s="370" t="s">
        <v>1039</v>
      </c>
      <c r="K151" s="148" t="s">
        <v>998</v>
      </c>
      <c r="L151" s="148" t="s">
        <v>997</v>
      </c>
      <c r="M151" s="371" t="s">
        <v>1046</v>
      </c>
      <c r="N151" s="371" t="s">
        <v>1032</v>
      </c>
      <c r="O151" s="148" t="s">
        <v>1033</v>
      </c>
      <c r="Q151" s="148">
        <v>1</v>
      </c>
    </row>
    <row r="152" spans="1:17" s="81" customFormat="1" ht="173.25" hidden="1" outlineLevel="1">
      <c r="A152" s="129" t="str">
        <f>"TC00"&amp;IF($E152&lt;&gt;"",COUNTA($D$13:D152),"")</f>
        <v>TC00127</v>
      </c>
      <c r="B152" s="98"/>
      <c r="C152" s="128" t="s">
        <v>307</v>
      </c>
      <c r="D152" s="83" t="s">
        <v>423</v>
      </c>
      <c r="E152" s="98" t="s">
        <v>309</v>
      </c>
      <c r="F152" s="137" t="s">
        <v>166</v>
      </c>
      <c r="G152" s="136"/>
      <c r="H152" s="97"/>
      <c r="J152" s="370" t="s">
        <v>1039</v>
      </c>
      <c r="K152" s="148" t="s">
        <v>998</v>
      </c>
      <c r="L152" s="148" t="s">
        <v>997</v>
      </c>
      <c r="M152" s="371" t="s">
        <v>1046</v>
      </c>
      <c r="N152" s="371" t="s">
        <v>1032</v>
      </c>
      <c r="O152" s="148" t="s">
        <v>1033</v>
      </c>
      <c r="Q152" s="148">
        <v>1</v>
      </c>
    </row>
    <row r="153" spans="1:17" s="107" customFormat="1" ht="173.25" hidden="1" outlineLevel="1">
      <c r="A153" s="129" t="str">
        <f>"TC00"&amp;IF($E153&lt;&gt;"",COUNTA($D$13:D153),"")</f>
        <v>TC00128</v>
      </c>
      <c r="B153" s="102"/>
      <c r="C153" s="103" t="s">
        <v>310</v>
      </c>
      <c r="D153" s="83" t="s">
        <v>424</v>
      </c>
      <c r="E153" s="94" t="s">
        <v>312</v>
      </c>
      <c r="F153" s="137" t="s">
        <v>166</v>
      </c>
      <c r="G153" s="136"/>
      <c r="H153" s="106"/>
      <c r="I153" s="102"/>
      <c r="J153" s="370" t="s">
        <v>1039</v>
      </c>
      <c r="K153" s="148" t="s">
        <v>998</v>
      </c>
      <c r="L153" s="148" t="s">
        <v>997</v>
      </c>
      <c r="M153" s="371" t="s">
        <v>1046</v>
      </c>
      <c r="N153" s="371" t="s">
        <v>1032</v>
      </c>
      <c r="O153" s="148" t="s">
        <v>1033</v>
      </c>
      <c r="Q153" s="148">
        <v>1</v>
      </c>
    </row>
    <row r="154" spans="1:17" s="86" customFormat="1" ht="126" hidden="1" outlineLevel="1">
      <c r="A154" s="129" t="str">
        <f>"TC00"&amp;IF($E154&lt;&gt;"",COUNTA($D$13:D154),"")</f>
        <v>TC00129</v>
      </c>
      <c r="B154" s="82" t="s">
        <v>425</v>
      </c>
      <c r="C154" s="82" t="s">
        <v>204</v>
      </c>
      <c r="D154" s="83" t="s">
        <v>426</v>
      </c>
      <c r="E154" s="82" t="s">
        <v>342</v>
      </c>
      <c r="F154" s="137" t="s">
        <v>166</v>
      </c>
      <c r="G154" s="136"/>
      <c r="H154" s="85"/>
      <c r="J154" s="370" t="s">
        <v>1039</v>
      </c>
      <c r="K154" s="148" t="s">
        <v>998</v>
      </c>
      <c r="L154" s="148" t="s">
        <v>997</v>
      </c>
      <c r="M154" s="371" t="s">
        <v>1046</v>
      </c>
      <c r="N154" s="371" t="s">
        <v>1032</v>
      </c>
      <c r="O154" s="148" t="s">
        <v>1033</v>
      </c>
      <c r="Q154" s="148">
        <v>1</v>
      </c>
    </row>
    <row r="155" spans="1:17" s="81" customFormat="1" ht="157.5" hidden="1" outlineLevel="1">
      <c r="A155" s="129" t="str">
        <f>"TC00"&amp;IF($E155&lt;&gt;"",COUNTA($D$13:D155),"")</f>
        <v>TC00130</v>
      </c>
      <c r="B155" s="98"/>
      <c r="C155" s="128" t="s">
        <v>304</v>
      </c>
      <c r="D155" s="83" t="s">
        <v>427</v>
      </c>
      <c r="E155" s="82" t="s">
        <v>401</v>
      </c>
      <c r="F155" s="137" t="s">
        <v>166</v>
      </c>
      <c r="G155" s="136"/>
      <c r="H155" s="97"/>
      <c r="J155" s="370" t="s">
        <v>1039</v>
      </c>
      <c r="K155" s="148" t="s">
        <v>998</v>
      </c>
      <c r="L155" s="148" t="s">
        <v>997</v>
      </c>
      <c r="M155" s="371" t="s">
        <v>1046</v>
      </c>
      <c r="N155" s="371" t="s">
        <v>1032</v>
      </c>
      <c r="O155" s="148" t="s">
        <v>1033</v>
      </c>
      <c r="Q155" s="148">
        <v>1</v>
      </c>
    </row>
    <row r="156" spans="1:17" s="81" customFormat="1" ht="157.5" hidden="1" outlineLevel="1">
      <c r="A156" s="129" t="str">
        <f>"TC00"&amp;IF($E156&lt;&gt;"",COUNTA($D$13:D156),"")</f>
        <v>TC00131</v>
      </c>
      <c r="B156" s="98"/>
      <c r="C156" s="128" t="s">
        <v>307</v>
      </c>
      <c r="D156" s="83" t="s">
        <v>428</v>
      </c>
      <c r="E156" s="98" t="s">
        <v>309</v>
      </c>
      <c r="F156" s="137" t="s">
        <v>166</v>
      </c>
      <c r="G156" s="136"/>
      <c r="H156" s="97"/>
      <c r="J156" s="370" t="s">
        <v>1039</v>
      </c>
      <c r="K156" s="148" t="s">
        <v>998</v>
      </c>
      <c r="L156" s="148" t="s">
        <v>997</v>
      </c>
      <c r="M156" s="371" t="s">
        <v>1046</v>
      </c>
      <c r="N156" s="371" t="s">
        <v>1032</v>
      </c>
      <c r="O156" s="148" t="s">
        <v>1033</v>
      </c>
      <c r="Q156" s="148">
        <v>1</v>
      </c>
    </row>
    <row r="157" spans="1:17" s="81" customFormat="1" ht="173.25" hidden="1" outlineLevel="1">
      <c r="A157" s="129" t="str">
        <f>"TC00"&amp;IF($E157&lt;&gt;"",COUNTA($D$13:D157),"")</f>
        <v>TC00132</v>
      </c>
      <c r="B157" s="98"/>
      <c r="C157" s="128" t="s">
        <v>319</v>
      </c>
      <c r="D157" s="83" t="s">
        <v>429</v>
      </c>
      <c r="E157" s="98" t="s">
        <v>321</v>
      </c>
      <c r="F157" s="137" t="s">
        <v>166</v>
      </c>
      <c r="G157" s="136"/>
      <c r="H157" s="97"/>
      <c r="J157" s="370" t="s">
        <v>1039</v>
      </c>
      <c r="K157" s="148" t="s">
        <v>998</v>
      </c>
      <c r="L157" s="148" t="s">
        <v>997</v>
      </c>
      <c r="M157" s="371" t="s">
        <v>1046</v>
      </c>
      <c r="N157" s="371" t="s">
        <v>1032</v>
      </c>
      <c r="O157" s="148" t="s">
        <v>1033</v>
      </c>
      <c r="Q157" s="148">
        <v>1</v>
      </c>
    </row>
    <row r="158" spans="1:17" s="107" customFormat="1" ht="157.5" hidden="1" outlineLevel="1">
      <c r="A158" s="129" t="str">
        <f>"TC00"&amp;IF($E158&lt;&gt;"",COUNTA($D$13:D158),"")</f>
        <v>TC00133</v>
      </c>
      <c r="B158" s="102"/>
      <c r="C158" s="103" t="s">
        <v>322</v>
      </c>
      <c r="D158" s="83" t="s">
        <v>430</v>
      </c>
      <c r="E158" s="94" t="s">
        <v>324</v>
      </c>
      <c r="F158" s="137" t="s">
        <v>166</v>
      </c>
      <c r="G158" s="136"/>
      <c r="H158" s="106"/>
      <c r="J158" s="370" t="s">
        <v>1039</v>
      </c>
      <c r="K158" s="148" t="s">
        <v>998</v>
      </c>
      <c r="L158" s="148" t="s">
        <v>997</v>
      </c>
      <c r="M158" s="371" t="s">
        <v>1046</v>
      </c>
      <c r="N158" s="371" t="s">
        <v>1032</v>
      </c>
      <c r="O158" s="148" t="s">
        <v>1033</v>
      </c>
      <c r="Q158" s="148">
        <v>1</v>
      </c>
    </row>
    <row r="159" spans="1:17" s="86" customFormat="1" ht="126" hidden="1" outlineLevel="1">
      <c r="A159" s="129" t="str">
        <f>"TC00"&amp;IF($E159&lt;&gt;"",COUNTA($D$13:D159),"")</f>
        <v>TC00134</v>
      </c>
      <c r="B159" s="82" t="s">
        <v>325</v>
      </c>
      <c r="C159" s="87" t="s">
        <v>326</v>
      </c>
      <c r="D159" s="83" t="s">
        <v>431</v>
      </c>
      <c r="E159" s="82" t="s">
        <v>193</v>
      </c>
      <c r="F159" s="137" t="s">
        <v>166</v>
      </c>
      <c r="G159" s="136"/>
      <c r="H159" s="85"/>
      <c r="J159" s="370" t="s">
        <v>1039</v>
      </c>
      <c r="K159" s="148" t="s">
        <v>998</v>
      </c>
      <c r="L159" s="148" t="s">
        <v>997</v>
      </c>
      <c r="M159" s="371" t="s">
        <v>1046</v>
      </c>
      <c r="N159" s="371" t="s">
        <v>1032</v>
      </c>
      <c r="O159" s="148" t="s">
        <v>1033</v>
      </c>
      <c r="Q159" s="148">
        <v>1</v>
      </c>
    </row>
    <row r="160" spans="1:17" s="81" customFormat="1" ht="157.5" hidden="1" outlineLevel="1">
      <c r="A160" s="129" t="str">
        <f>"TC00"&amp;IF($E160&lt;&gt;"",COUNTA($D$13:D160),"")</f>
        <v>TC00135</v>
      </c>
      <c r="B160" s="98"/>
      <c r="C160" s="87" t="s">
        <v>328</v>
      </c>
      <c r="D160" s="83" t="s">
        <v>432</v>
      </c>
      <c r="E160" s="82" t="s">
        <v>330</v>
      </c>
      <c r="F160" s="137" t="s">
        <v>166</v>
      </c>
      <c r="G160" s="136"/>
      <c r="H160" s="97"/>
      <c r="J160" s="370" t="s">
        <v>1039</v>
      </c>
      <c r="K160" s="148" t="s">
        <v>998</v>
      </c>
      <c r="L160" s="148" t="s">
        <v>997</v>
      </c>
      <c r="M160" s="371" t="s">
        <v>1046</v>
      </c>
      <c r="N160" s="371" t="s">
        <v>1032</v>
      </c>
      <c r="O160" s="148" t="s">
        <v>1033</v>
      </c>
      <c r="Q160" s="148">
        <v>1</v>
      </c>
    </row>
    <row r="161" spans="1:17" s="81" customFormat="1" ht="157.5" hidden="1" outlineLevel="1">
      <c r="A161" s="129" t="str">
        <f>"TC00"&amp;IF($E161&lt;&gt;"",COUNTA($D$13:D161),"")</f>
        <v>TC00136</v>
      </c>
      <c r="B161" s="313" t="s">
        <v>983</v>
      </c>
      <c r="C161" s="89" t="s">
        <v>331</v>
      </c>
      <c r="D161" s="83" t="s">
        <v>433</v>
      </c>
      <c r="E161" s="90" t="s">
        <v>231</v>
      </c>
      <c r="F161" s="137" t="s">
        <v>166</v>
      </c>
      <c r="G161" s="136"/>
      <c r="H161" s="97"/>
      <c r="I161" s="98"/>
      <c r="J161" s="370" t="s">
        <v>1039</v>
      </c>
      <c r="K161" s="148" t="s">
        <v>998</v>
      </c>
      <c r="L161" s="148" t="s">
        <v>997</v>
      </c>
      <c r="M161" s="371" t="s">
        <v>1046</v>
      </c>
      <c r="N161" s="371" t="s">
        <v>1032</v>
      </c>
      <c r="O161" s="148" t="s">
        <v>1033</v>
      </c>
      <c r="Q161" s="148">
        <v>1</v>
      </c>
    </row>
    <row r="162" spans="1:17" s="86" customFormat="1" ht="126" hidden="1" outlineLevel="1">
      <c r="A162" s="129" t="str">
        <f>"TC00"&amp;IF($E162&lt;&gt;"",COUNTA($D$13:D162),"")</f>
        <v>TC00137</v>
      </c>
      <c r="B162" s="82" t="s">
        <v>333</v>
      </c>
      <c r="C162" s="87" t="s">
        <v>334</v>
      </c>
      <c r="D162" s="83" t="s">
        <v>434</v>
      </c>
      <c r="E162" s="82" t="s">
        <v>193</v>
      </c>
      <c r="F162" s="137" t="s">
        <v>166</v>
      </c>
      <c r="G162" s="136"/>
      <c r="H162" s="85"/>
      <c r="J162" s="370" t="s">
        <v>1039</v>
      </c>
      <c r="K162" s="148" t="s">
        <v>998</v>
      </c>
      <c r="L162" s="148" t="s">
        <v>997</v>
      </c>
      <c r="M162" s="371" t="s">
        <v>1046</v>
      </c>
      <c r="N162" s="371" t="s">
        <v>1032</v>
      </c>
      <c r="O162" s="148" t="s">
        <v>1033</v>
      </c>
      <c r="Q162" s="148">
        <v>1</v>
      </c>
    </row>
    <row r="163" spans="1:17" s="81" customFormat="1" ht="157.5" hidden="1" outlineLevel="1">
      <c r="A163" s="129" t="str">
        <f>"TC00"&amp;IF($E163&lt;&gt;"",COUNTA($D$13:D163),"")</f>
        <v>TC00138</v>
      </c>
      <c r="B163" s="98"/>
      <c r="C163" s="87" t="s">
        <v>336</v>
      </c>
      <c r="D163" s="83" t="s">
        <v>435</v>
      </c>
      <c r="E163" s="82" t="s">
        <v>330</v>
      </c>
      <c r="F163" s="137" t="s">
        <v>166</v>
      </c>
      <c r="G163" s="136"/>
      <c r="H163" s="97"/>
      <c r="J163" s="370" t="s">
        <v>1039</v>
      </c>
      <c r="K163" s="148" t="s">
        <v>998</v>
      </c>
      <c r="L163" s="148" t="s">
        <v>997</v>
      </c>
      <c r="M163" s="371" t="s">
        <v>1046</v>
      </c>
      <c r="N163" s="371" t="s">
        <v>1032</v>
      </c>
      <c r="O163" s="148" t="s">
        <v>1033</v>
      </c>
      <c r="Q163" s="148">
        <v>1</v>
      </c>
    </row>
    <row r="164" spans="1:17" s="81" customFormat="1" ht="157.5" hidden="1" outlineLevel="1">
      <c r="A164" s="129" t="str">
        <f>"TC00"&amp;IF($E164&lt;&gt;"",COUNTA($D$13:D164),"")</f>
        <v>TC00139</v>
      </c>
      <c r="B164" s="313" t="s">
        <v>983</v>
      </c>
      <c r="C164" s="89" t="s">
        <v>338</v>
      </c>
      <c r="D164" s="83" t="s">
        <v>433</v>
      </c>
      <c r="E164" s="90" t="s">
        <v>231</v>
      </c>
      <c r="F164" s="137" t="s">
        <v>166</v>
      </c>
      <c r="G164" s="136"/>
      <c r="H164" s="97"/>
      <c r="I164" s="98"/>
      <c r="J164" s="370" t="s">
        <v>1039</v>
      </c>
      <c r="K164" s="148" t="s">
        <v>998</v>
      </c>
      <c r="L164" s="148" t="s">
        <v>997</v>
      </c>
      <c r="M164" s="371" t="s">
        <v>1046</v>
      </c>
      <c r="N164" s="371" t="s">
        <v>1032</v>
      </c>
      <c r="O164" s="148" t="s">
        <v>1033</v>
      </c>
      <c r="Q164" s="148">
        <v>1</v>
      </c>
    </row>
    <row r="165" spans="1:17" s="81" customFormat="1" ht="110.25" hidden="1" outlineLevel="1">
      <c r="A165" s="129" t="str">
        <f>"TC00"&amp;IF($E165&lt;&gt;"",COUNTA($D$13:D165),"")</f>
        <v>TC00140</v>
      </c>
      <c r="B165" s="82" t="s">
        <v>436</v>
      </c>
      <c r="C165" s="82" t="s">
        <v>204</v>
      </c>
      <c r="D165" s="83" t="s">
        <v>437</v>
      </c>
      <c r="E165" s="82" t="s">
        <v>342</v>
      </c>
      <c r="F165" s="137"/>
      <c r="G165" s="136"/>
      <c r="H165" s="97"/>
      <c r="J165" s="370" t="s">
        <v>1039</v>
      </c>
      <c r="K165" s="148" t="s">
        <v>998</v>
      </c>
      <c r="L165" s="148" t="s">
        <v>997</v>
      </c>
      <c r="M165" s="371" t="s">
        <v>1046</v>
      </c>
      <c r="N165" s="371" t="s">
        <v>1032</v>
      </c>
      <c r="O165" s="148" t="s">
        <v>1033</v>
      </c>
      <c r="Q165" s="148">
        <v>1</v>
      </c>
    </row>
    <row r="166" spans="1:17" s="81" customFormat="1" ht="157.5" hidden="1" outlineLevel="1">
      <c r="A166" s="129" t="str">
        <f>"TC00"&amp;IF($E166&lt;&gt;"",COUNTA($D$13:D166),"")</f>
        <v>TC00141</v>
      </c>
      <c r="B166" s="98"/>
      <c r="C166" s="128" t="s">
        <v>304</v>
      </c>
      <c r="D166" s="83" t="s">
        <v>438</v>
      </c>
      <c r="E166" s="98" t="s">
        <v>309</v>
      </c>
      <c r="F166" s="137"/>
      <c r="G166" s="136"/>
      <c r="H166" s="97"/>
      <c r="J166" s="370" t="s">
        <v>1039</v>
      </c>
      <c r="K166" s="148" t="s">
        <v>998</v>
      </c>
      <c r="L166" s="148" t="s">
        <v>997</v>
      </c>
      <c r="M166" s="371" t="s">
        <v>1046</v>
      </c>
      <c r="N166" s="371" t="s">
        <v>1032</v>
      </c>
      <c r="O166" s="148" t="s">
        <v>1033</v>
      </c>
      <c r="Q166" s="148">
        <v>1</v>
      </c>
    </row>
    <row r="167" spans="1:17" s="81" customFormat="1" ht="157.5" hidden="1" outlineLevel="1">
      <c r="A167" s="129" t="str">
        <f>"TC00"&amp;IF($E167&lt;&gt;"",COUNTA($D$13:D167),"")</f>
        <v>TC00142</v>
      </c>
      <c r="B167" s="98"/>
      <c r="C167" s="128" t="s">
        <v>307</v>
      </c>
      <c r="D167" s="83" t="s">
        <v>439</v>
      </c>
      <c r="E167" s="98" t="s">
        <v>309</v>
      </c>
      <c r="F167" s="137"/>
      <c r="G167" s="136"/>
      <c r="H167" s="97"/>
      <c r="J167" s="370" t="s">
        <v>1039</v>
      </c>
      <c r="K167" s="148" t="s">
        <v>998</v>
      </c>
      <c r="L167" s="148" t="s">
        <v>997</v>
      </c>
      <c r="M167" s="371" t="s">
        <v>1046</v>
      </c>
      <c r="N167" s="371" t="s">
        <v>1032</v>
      </c>
      <c r="O167" s="148" t="s">
        <v>1033</v>
      </c>
      <c r="Q167" s="148">
        <v>1</v>
      </c>
    </row>
    <row r="168" spans="1:17" s="81" customFormat="1" ht="157.5" hidden="1" outlineLevel="1">
      <c r="A168" s="129" t="str">
        <f>"TC00"&amp;IF($E168&lt;&gt;"",COUNTA($D$13:D168),"")</f>
        <v>TC00143</v>
      </c>
      <c r="B168" s="102"/>
      <c r="C168" s="103" t="s">
        <v>440</v>
      </c>
      <c r="D168" s="83" t="s">
        <v>441</v>
      </c>
      <c r="E168" s="94" t="s">
        <v>442</v>
      </c>
      <c r="F168" s="137"/>
      <c r="G168" s="136"/>
      <c r="H168" s="97"/>
      <c r="I168" s="98"/>
      <c r="J168" s="370" t="s">
        <v>1039</v>
      </c>
      <c r="K168" s="148" t="s">
        <v>998</v>
      </c>
      <c r="L168" s="148" t="s">
        <v>997</v>
      </c>
      <c r="M168" s="371" t="s">
        <v>1046</v>
      </c>
      <c r="N168" s="371" t="s">
        <v>1032</v>
      </c>
      <c r="O168" s="148" t="s">
        <v>1033</v>
      </c>
      <c r="Q168" s="148">
        <v>1</v>
      </c>
    </row>
    <row r="169" spans="1:17" s="81" customFormat="1" ht="157.5" hidden="1" outlineLevel="1">
      <c r="A169" s="129" t="str">
        <f>"TC00"&amp;IF($E169&lt;&gt;"",COUNTA($D$13:D169),"")</f>
        <v>TC00144</v>
      </c>
      <c r="B169" s="81" t="s">
        <v>350</v>
      </c>
      <c r="C169" s="98" t="s">
        <v>351</v>
      </c>
      <c r="D169" s="130" t="s">
        <v>443</v>
      </c>
      <c r="E169" s="98" t="s">
        <v>353</v>
      </c>
      <c r="F169" s="137" t="s">
        <v>166</v>
      </c>
      <c r="G169" s="136"/>
      <c r="H169" s="132"/>
      <c r="J169" s="370" t="s">
        <v>1039</v>
      </c>
      <c r="K169" s="148" t="s">
        <v>998</v>
      </c>
      <c r="L169" s="148" t="s">
        <v>997</v>
      </c>
      <c r="M169" s="371" t="s">
        <v>1046</v>
      </c>
      <c r="N169" s="371" t="s">
        <v>1032</v>
      </c>
      <c r="O169" s="148" t="s">
        <v>1033</v>
      </c>
      <c r="Q169" s="148">
        <v>1</v>
      </c>
    </row>
    <row r="170" spans="1:17" s="107" customFormat="1" ht="110.25" hidden="1" outlineLevel="1">
      <c r="A170" s="129" t="str">
        <f>"TC00"&amp;IF($E170&lt;&gt;"",COUNTA($D$13:D170),"")</f>
        <v>TC00145</v>
      </c>
      <c r="C170" s="102" t="s">
        <v>354</v>
      </c>
      <c r="D170" s="123" t="s">
        <v>444</v>
      </c>
      <c r="E170" s="102" t="s">
        <v>356</v>
      </c>
      <c r="F170" s="137" t="s">
        <v>166</v>
      </c>
      <c r="G170" s="136"/>
      <c r="H170" s="138"/>
      <c r="J170" s="370" t="s">
        <v>1039</v>
      </c>
      <c r="K170" s="148" t="s">
        <v>998</v>
      </c>
      <c r="L170" s="148" t="s">
        <v>997</v>
      </c>
      <c r="M170" s="371" t="s">
        <v>1046</v>
      </c>
      <c r="N170" s="371" t="s">
        <v>1032</v>
      </c>
      <c r="O170" s="148" t="s">
        <v>1033</v>
      </c>
      <c r="Q170" s="148">
        <v>1</v>
      </c>
    </row>
    <row r="171" spans="1:17" s="99" customFormat="1" hidden="1" outlineLevel="1">
      <c r="A171" s="108"/>
      <c r="B171" s="112" t="s">
        <v>445</v>
      </c>
      <c r="C171" s="124"/>
      <c r="D171" s="83"/>
      <c r="E171" s="90"/>
      <c r="F171" s="100"/>
      <c r="G171" s="136"/>
      <c r="H171" s="101"/>
      <c r="I171" s="107"/>
      <c r="J171" s="370"/>
      <c r="M171" s="371" t="s">
        <v>1046</v>
      </c>
      <c r="N171" s="371" t="s">
        <v>1032</v>
      </c>
      <c r="O171" s="148" t="s">
        <v>1033</v>
      </c>
      <c r="Q171" s="148">
        <v>1</v>
      </c>
    </row>
    <row r="172" spans="1:17" s="117" customFormat="1" ht="94.5" hidden="1" outlineLevel="1">
      <c r="A172" s="129" t="str">
        <f>"TC00"&amp;IF($E172&lt;&gt;"",COUNTA($D$13:D172),"")</f>
        <v>TC00146</v>
      </c>
      <c r="B172" s="83" t="s">
        <v>446</v>
      </c>
      <c r="C172" s="125"/>
      <c r="D172" s="83" t="s">
        <v>296</v>
      </c>
      <c r="E172" s="126" t="s">
        <v>447</v>
      </c>
      <c r="F172" s="137" t="s">
        <v>166</v>
      </c>
      <c r="G172" s="136"/>
      <c r="H172" s="127"/>
      <c r="I172" s="107"/>
      <c r="J172" s="370" t="s">
        <v>1039</v>
      </c>
      <c r="M172" s="371" t="s">
        <v>1046</v>
      </c>
      <c r="N172" s="371" t="s">
        <v>1032</v>
      </c>
      <c r="O172" s="148" t="s">
        <v>1033</v>
      </c>
      <c r="Q172" s="148">
        <v>1</v>
      </c>
    </row>
    <row r="173" spans="1:17" s="92" customFormat="1" ht="78.75" hidden="1" outlineLevel="1">
      <c r="A173" s="129" t="str">
        <f>"TC00"&amp;IF($E173&lt;&gt;"",COUNTA($D$13:D173),"")</f>
        <v>TC00147</v>
      </c>
      <c r="B173" s="92" t="s">
        <v>298</v>
      </c>
      <c r="C173" s="92" t="s">
        <v>298</v>
      </c>
      <c r="D173" s="83" t="s">
        <v>299</v>
      </c>
      <c r="E173" s="94" t="s">
        <v>300</v>
      </c>
      <c r="F173" s="137" t="s">
        <v>166</v>
      </c>
      <c r="G173" s="136"/>
      <c r="H173" s="95"/>
      <c r="I173" s="107"/>
      <c r="J173" s="370" t="s">
        <v>1039</v>
      </c>
      <c r="M173" s="371" t="s">
        <v>1046</v>
      </c>
      <c r="N173" s="371" t="s">
        <v>1032</v>
      </c>
      <c r="O173" s="148" t="s">
        <v>1033</v>
      </c>
      <c r="Q173" s="148">
        <v>1</v>
      </c>
    </row>
    <row r="174" spans="1:17" s="81" customFormat="1" ht="110.25" hidden="1" outlineLevel="1">
      <c r="A174" s="129" t="str">
        <f>"TC00"&amp;IF($E174&lt;&gt;"",COUNTA($D$13:D174),"")</f>
        <v>TC00148</v>
      </c>
      <c r="B174" s="81" t="s">
        <v>448</v>
      </c>
      <c r="C174" s="82" t="s">
        <v>449</v>
      </c>
      <c r="D174" s="83" t="s">
        <v>450</v>
      </c>
      <c r="E174" s="122" t="s">
        <v>451</v>
      </c>
      <c r="F174" s="137" t="s">
        <v>166</v>
      </c>
      <c r="G174" s="136"/>
      <c r="H174" s="97"/>
      <c r="I174" s="107"/>
      <c r="J174" s="370" t="s">
        <v>1039</v>
      </c>
      <c r="M174" s="371" t="s">
        <v>1046</v>
      </c>
      <c r="N174" s="371" t="s">
        <v>1032</v>
      </c>
      <c r="O174" s="148" t="s">
        <v>1033</v>
      </c>
      <c r="Q174" s="148">
        <v>1</v>
      </c>
    </row>
    <row r="175" spans="1:17" s="81" customFormat="1" ht="157.5" hidden="1" outlineLevel="1">
      <c r="A175" s="129" t="str">
        <f>"TC00"&amp;IF($E175&lt;&gt;"",COUNTA($D$13:D175),"")</f>
        <v>TC00149</v>
      </c>
      <c r="C175" s="82" t="s">
        <v>452</v>
      </c>
      <c r="D175" s="83" t="s">
        <v>453</v>
      </c>
      <c r="E175" s="82" t="s">
        <v>454</v>
      </c>
      <c r="F175" s="137" t="s">
        <v>166</v>
      </c>
      <c r="G175" s="136"/>
      <c r="H175" s="97"/>
      <c r="I175" s="107"/>
      <c r="J175" s="370" t="s">
        <v>1039</v>
      </c>
      <c r="M175" s="371" t="s">
        <v>1046</v>
      </c>
      <c r="N175" s="371" t="s">
        <v>1032</v>
      </c>
      <c r="O175" s="148" t="s">
        <v>1033</v>
      </c>
      <c r="Q175" s="148">
        <v>1</v>
      </c>
    </row>
    <row r="176" spans="1:17" s="81" customFormat="1" ht="157.5" hidden="1" outlineLevel="1">
      <c r="A176" s="129" t="str">
        <f>"TC00"&amp;IF($E176&lt;&gt;"",COUNTA($D$13:D176),"")</f>
        <v>TC00150</v>
      </c>
      <c r="C176" s="98" t="s">
        <v>455</v>
      </c>
      <c r="D176" s="83" t="s">
        <v>456</v>
      </c>
      <c r="E176" s="122" t="s">
        <v>457</v>
      </c>
      <c r="F176" s="137" t="s">
        <v>166</v>
      </c>
      <c r="G176" s="136"/>
      <c r="H176" s="97"/>
      <c r="I176" s="107"/>
      <c r="J176" s="370" t="s">
        <v>1039</v>
      </c>
      <c r="M176" s="371" t="s">
        <v>1046</v>
      </c>
      <c r="N176" s="371" t="s">
        <v>1032</v>
      </c>
      <c r="O176" s="148" t="s">
        <v>1033</v>
      </c>
      <c r="Q176" s="148">
        <v>1</v>
      </c>
    </row>
    <row r="177" spans="1:17" s="107" customFormat="1" ht="157.5" hidden="1" outlineLevel="1">
      <c r="A177" s="129" t="str">
        <f>"TC00"&amp;IF($E177&lt;&gt;"",COUNTA($D$13:D177),"")</f>
        <v>TC00151</v>
      </c>
      <c r="C177" s="93" t="s">
        <v>187</v>
      </c>
      <c r="D177" s="104" t="s">
        <v>458</v>
      </c>
      <c r="E177" s="123" t="s">
        <v>459</v>
      </c>
      <c r="F177" s="137" t="s">
        <v>166</v>
      </c>
      <c r="G177" s="136"/>
      <c r="H177" s="106"/>
      <c r="J177" s="370" t="s">
        <v>1039</v>
      </c>
      <c r="M177" s="371" t="s">
        <v>1046</v>
      </c>
      <c r="N177" s="371" t="s">
        <v>1032</v>
      </c>
      <c r="O177" s="148" t="s">
        <v>1033</v>
      </c>
      <c r="Q177" s="148">
        <v>1</v>
      </c>
    </row>
    <row r="178" spans="1:17" s="81" customFormat="1" ht="126" hidden="1" outlineLevel="1">
      <c r="A178" s="129" t="str">
        <f>"TC00"&amp;IF($E178&lt;&gt;"",COUNTA($D$13:D178),"")</f>
        <v>TC00152</v>
      </c>
      <c r="B178" s="81" t="s">
        <v>460</v>
      </c>
      <c r="C178" s="87" t="s">
        <v>461</v>
      </c>
      <c r="D178" s="83" t="s">
        <v>462</v>
      </c>
      <c r="E178" s="82" t="s">
        <v>463</v>
      </c>
      <c r="F178" s="137" t="s">
        <v>166</v>
      </c>
      <c r="G178" s="136"/>
      <c r="H178" s="97"/>
      <c r="I178" s="98"/>
      <c r="J178" s="370" t="s">
        <v>1039</v>
      </c>
      <c r="M178" s="371" t="s">
        <v>1046</v>
      </c>
      <c r="N178" s="371" t="s">
        <v>1032</v>
      </c>
      <c r="O178" s="148" t="s">
        <v>1033</v>
      </c>
      <c r="Q178" s="148">
        <v>1</v>
      </c>
    </row>
    <row r="179" spans="1:17" s="81" customFormat="1" ht="110.25" hidden="1" outlineLevel="1">
      <c r="A179" s="129" t="str">
        <f>"TC00"&amp;IF($E179&lt;&gt;"",COUNTA($D$13:D179),"")</f>
        <v>TC00153</v>
      </c>
      <c r="C179" s="87" t="s">
        <v>464</v>
      </c>
      <c r="D179" s="83" t="s">
        <v>465</v>
      </c>
      <c r="E179" s="90" t="s">
        <v>466</v>
      </c>
      <c r="F179" s="137" t="s">
        <v>166</v>
      </c>
      <c r="G179" s="136"/>
      <c r="H179" s="97"/>
      <c r="I179" s="98"/>
      <c r="J179" s="370" t="s">
        <v>1039</v>
      </c>
      <c r="M179" s="371" t="s">
        <v>1046</v>
      </c>
      <c r="N179" s="371" t="s">
        <v>1032</v>
      </c>
      <c r="O179" s="148" t="s">
        <v>1033</v>
      </c>
      <c r="Q179" s="148">
        <v>1</v>
      </c>
    </row>
    <row r="180" spans="1:17" s="81" customFormat="1" ht="110.25" hidden="1" outlineLevel="1">
      <c r="A180" s="129" t="str">
        <f>"TC00"&amp;IF($E180&lt;&gt;"",COUNTA($D$13:D180),"")</f>
        <v>TC00154</v>
      </c>
      <c r="B180" s="81" t="s">
        <v>467</v>
      </c>
      <c r="C180" s="87" t="s">
        <v>468</v>
      </c>
      <c r="D180" s="83" t="s">
        <v>469</v>
      </c>
      <c r="E180" s="82" t="s">
        <v>342</v>
      </c>
      <c r="F180" s="137" t="s">
        <v>166</v>
      </c>
      <c r="G180" s="136"/>
      <c r="H180" s="97"/>
      <c r="I180" s="98"/>
      <c r="J180" s="370" t="s">
        <v>1039</v>
      </c>
      <c r="M180" s="371" t="s">
        <v>1046</v>
      </c>
      <c r="N180" s="371" t="s">
        <v>1032</v>
      </c>
      <c r="O180" s="148" t="s">
        <v>1033</v>
      </c>
      <c r="Q180" s="148">
        <v>1</v>
      </c>
    </row>
    <row r="181" spans="1:17" s="81" customFormat="1" ht="157.5" hidden="1" outlineLevel="1">
      <c r="A181" s="129" t="str">
        <f>"TC00"&amp;IF($E181&lt;&gt;"",COUNTA($D$13:D181),"")</f>
        <v>TC00155</v>
      </c>
      <c r="C181" s="87" t="s">
        <v>470</v>
      </c>
      <c r="D181" s="83" t="s">
        <v>471</v>
      </c>
      <c r="E181" s="82" t="s">
        <v>472</v>
      </c>
      <c r="F181" s="137" t="s">
        <v>166</v>
      </c>
      <c r="G181" s="136"/>
      <c r="H181" s="97"/>
      <c r="J181" s="370" t="s">
        <v>1039</v>
      </c>
      <c r="M181" s="371" t="s">
        <v>1046</v>
      </c>
      <c r="N181" s="371" t="s">
        <v>1032</v>
      </c>
      <c r="O181" s="148" t="s">
        <v>1033</v>
      </c>
      <c r="Q181" s="148">
        <v>1</v>
      </c>
    </row>
    <row r="182" spans="1:17" s="81" customFormat="1" ht="31.5" hidden="1" outlineLevel="1">
      <c r="A182" s="129" t="str">
        <f>"TC00"&amp;IF($E182&lt;&gt;"",COUNTA($D$13:D182),"")</f>
        <v>TC00</v>
      </c>
      <c r="C182" s="133" t="s">
        <v>473</v>
      </c>
      <c r="D182" s="83"/>
      <c r="E182" s="122"/>
      <c r="F182" s="100"/>
      <c r="G182" s="136"/>
      <c r="H182" s="97"/>
      <c r="J182" s="370" t="s">
        <v>1039</v>
      </c>
      <c r="M182" s="371" t="s">
        <v>1046</v>
      </c>
      <c r="N182" s="371" t="s">
        <v>1032</v>
      </c>
      <c r="O182" s="148" t="s">
        <v>1033</v>
      </c>
      <c r="Q182" s="148">
        <v>1</v>
      </c>
    </row>
    <row r="183" spans="1:17" s="81" customFormat="1" ht="157.5" hidden="1" outlineLevel="1">
      <c r="A183" s="129" t="str">
        <f>"TC00"&amp;IF($E183&lt;&gt;"",COUNTA($D$13:D183),"")</f>
        <v>TC00156</v>
      </c>
      <c r="C183" s="98" t="s">
        <v>474</v>
      </c>
      <c r="D183" s="83" t="s">
        <v>475</v>
      </c>
      <c r="E183" s="122" t="s">
        <v>476</v>
      </c>
      <c r="F183" s="137" t="s">
        <v>166</v>
      </c>
      <c r="G183" s="136"/>
      <c r="H183" s="97"/>
      <c r="J183" s="370" t="s">
        <v>1039</v>
      </c>
      <c r="M183" s="371" t="s">
        <v>1046</v>
      </c>
      <c r="N183" s="371" t="s">
        <v>1032</v>
      </c>
      <c r="O183" s="148" t="s">
        <v>1033</v>
      </c>
      <c r="Q183" s="148">
        <v>1</v>
      </c>
    </row>
    <row r="184" spans="1:17" s="132" customFormat="1" ht="157.5" hidden="1" outlineLevel="1">
      <c r="A184" s="129" t="str">
        <f>"TC00"&amp;IF($E184&lt;&gt;"",COUNTA($D$13:D184),"")</f>
        <v>TC00157</v>
      </c>
      <c r="C184" s="134" t="s">
        <v>477</v>
      </c>
      <c r="D184" s="139" t="s">
        <v>478</v>
      </c>
      <c r="E184" s="140" t="s">
        <v>479</v>
      </c>
      <c r="F184" s="137" t="s">
        <v>166</v>
      </c>
      <c r="G184" s="136"/>
      <c r="H184" s="97"/>
      <c r="J184" s="370" t="s">
        <v>1039</v>
      </c>
      <c r="M184" s="371" t="s">
        <v>1046</v>
      </c>
      <c r="N184" s="371" t="s">
        <v>1032</v>
      </c>
      <c r="O184" s="148" t="s">
        <v>1033</v>
      </c>
      <c r="Q184" s="148">
        <v>1</v>
      </c>
    </row>
    <row r="185" spans="1:17" s="86" customFormat="1" ht="126" hidden="1" outlineLevel="1">
      <c r="A185" s="129" t="str">
        <f>"TC00"&amp;IF($E185&lt;&gt;"",COUNTA($D$13:D185),"")</f>
        <v>TC00158</v>
      </c>
      <c r="B185" s="82" t="s">
        <v>419</v>
      </c>
      <c r="C185" s="82" t="s">
        <v>204</v>
      </c>
      <c r="D185" s="83" t="s">
        <v>480</v>
      </c>
      <c r="E185" s="82" t="s">
        <v>342</v>
      </c>
      <c r="F185" s="137" t="s">
        <v>166</v>
      </c>
      <c r="G185" s="136"/>
      <c r="H185" s="85"/>
      <c r="I185" s="314" t="s">
        <v>984</v>
      </c>
      <c r="J185" s="370" t="s">
        <v>1039</v>
      </c>
      <c r="M185" s="371" t="s">
        <v>1046</v>
      </c>
      <c r="N185" s="371" t="s">
        <v>1032</v>
      </c>
      <c r="O185" s="148" t="s">
        <v>1033</v>
      </c>
      <c r="Q185" s="148">
        <v>1</v>
      </c>
    </row>
    <row r="186" spans="1:17" s="81" customFormat="1" ht="157.5" hidden="1" outlineLevel="1">
      <c r="A186" s="129" t="str">
        <f>"TC00"&amp;IF($E186&lt;&gt;"",COUNTA($D$13:D186),"")</f>
        <v>TC00159</v>
      </c>
      <c r="B186" s="98"/>
      <c r="C186" s="128" t="s">
        <v>304</v>
      </c>
      <c r="D186" s="83" t="s">
        <v>481</v>
      </c>
      <c r="E186" s="82" t="s">
        <v>482</v>
      </c>
      <c r="F186" s="137" t="s">
        <v>166</v>
      </c>
      <c r="G186" s="136"/>
      <c r="H186" s="97"/>
      <c r="J186" s="370" t="s">
        <v>1039</v>
      </c>
      <c r="M186" s="371" t="s">
        <v>1046</v>
      </c>
      <c r="N186" s="371" t="s">
        <v>1032</v>
      </c>
      <c r="O186" s="148" t="s">
        <v>1033</v>
      </c>
      <c r="Q186" s="148">
        <v>1</v>
      </c>
    </row>
    <row r="187" spans="1:17" s="81" customFormat="1" ht="173.25" hidden="1" outlineLevel="1">
      <c r="A187" s="129" t="str">
        <f>"TC00"&amp;IF($E187&lt;&gt;"",COUNTA($D$13:D187),"")</f>
        <v>TC00160</v>
      </c>
      <c r="B187" s="98"/>
      <c r="C187" s="128" t="s">
        <v>307</v>
      </c>
      <c r="D187" s="83" t="s">
        <v>483</v>
      </c>
      <c r="E187" s="98" t="s">
        <v>309</v>
      </c>
      <c r="F187" s="137" t="s">
        <v>166</v>
      </c>
      <c r="G187" s="136"/>
      <c r="H187" s="97"/>
      <c r="I187" s="313" t="s">
        <v>1036</v>
      </c>
      <c r="J187" s="370" t="s">
        <v>1039</v>
      </c>
      <c r="M187" s="371" t="s">
        <v>1046</v>
      </c>
      <c r="N187" s="371" t="s">
        <v>1032</v>
      </c>
      <c r="O187" s="148" t="s">
        <v>1033</v>
      </c>
      <c r="Q187" s="148">
        <v>1</v>
      </c>
    </row>
    <row r="188" spans="1:17" s="107" customFormat="1" ht="173.25" hidden="1" outlineLevel="1">
      <c r="A188" s="129" t="str">
        <f>"TC00"&amp;IF($E188&lt;&gt;"",COUNTA($D$13:D188),"")</f>
        <v>TC00161</v>
      </c>
      <c r="B188" s="102"/>
      <c r="C188" s="103" t="s">
        <v>310</v>
      </c>
      <c r="D188" s="83" t="s">
        <v>484</v>
      </c>
      <c r="E188" s="94" t="s">
        <v>312</v>
      </c>
      <c r="F188" s="137" t="s">
        <v>166</v>
      </c>
      <c r="G188" s="136"/>
      <c r="H188" s="106"/>
      <c r="J188" s="370" t="s">
        <v>1039</v>
      </c>
      <c r="M188" s="371" t="s">
        <v>1046</v>
      </c>
      <c r="N188" s="371" t="s">
        <v>1032</v>
      </c>
      <c r="O188" s="148" t="s">
        <v>1033</v>
      </c>
      <c r="Q188" s="148">
        <v>1</v>
      </c>
    </row>
    <row r="189" spans="1:17" s="86" customFormat="1" ht="126" hidden="1" outlineLevel="1">
      <c r="A189" s="129" t="str">
        <f>"TC00"&amp;IF($E189&lt;&gt;"",COUNTA($D$13:D189),"")</f>
        <v>TC00162</v>
      </c>
      <c r="B189" s="82" t="s">
        <v>485</v>
      </c>
      <c r="C189" s="82" t="s">
        <v>204</v>
      </c>
      <c r="D189" s="83" t="s">
        <v>486</v>
      </c>
      <c r="E189" s="82" t="s">
        <v>342</v>
      </c>
      <c r="F189" s="137" t="s">
        <v>166</v>
      </c>
      <c r="G189" s="136"/>
      <c r="H189" s="85"/>
      <c r="J189" s="370" t="s">
        <v>1039</v>
      </c>
      <c r="M189" s="371" t="s">
        <v>1046</v>
      </c>
      <c r="N189" s="371" t="s">
        <v>1032</v>
      </c>
      <c r="O189" s="148" t="s">
        <v>1033</v>
      </c>
      <c r="Q189" s="148">
        <v>1</v>
      </c>
    </row>
    <row r="190" spans="1:17" s="81" customFormat="1" ht="157.5" hidden="1" outlineLevel="1">
      <c r="A190" s="129" t="str">
        <f>"TC00"&amp;IF($E190&lt;&gt;"",COUNTA($D$13:D190),"")</f>
        <v>TC00163</v>
      </c>
      <c r="B190" s="98"/>
      <c r="C190" s="128" t="s">
        <v>304</v>
      </c>
      <c r="D190" s="83" t="s">
        <v>487</v>
      </c>
      <c r="E190" s="82" t="s">
        <v>488</v>
      </c>
      <c r="F190" s="137" t="s">
        <v>166</v>
      </c>
      <c r="G190" s="136"/>
      <c r="H190" s="97"/>
      <c r="J190" s="370" t="s">
        <v>1039</v>
      </c>
      <c r="M190" s="371" t="s">
        <v>1046</v>
      </c>
      <c r="N190" s="371" t="s">
        <v>1032</v>
      </c>
      <c r="O190" s="148" t="s">
        <v>1033</v>
      </c>
      <c r="Q190" s="148">
        <v>1</v>
      </c>
    </row>
    <row r="191" spans="1:17" s="81" customFormat="1" ht="157.5" hidden="1" outlineLevel="1">
      <c r="A191" s="129" t="str">
        <f>"TC00"&amp;IF($E191&lt;&gt;"",COUNTA($D$13:D191),"")</f>
        <v>TC00164</v>
      </c>
      <c r="B191" s="98"/>
      <c r="C191" s="128" t="s">
        <v>307</v>
      </c>
      <c r="D191" s="83" t="s">
        <v>489</v>
      </c>
      <c r="E191" s="98" t="s">
        <v>309</v>
      </c>
      <c r="F191" s="137" t="s">
        <v>166</v>
      </c>
      <c r="G191" s="136"/>
      <c r="H191" s="97"/>
      <c r="J191" s="370" t="s">
        <v>1039</v>
      </c>
      <c r="M191" s="371" t="s">
        <v>1046</v>
      </c>
      <c r="N191" s="371" t="s">
        <v>1032</v>
      </c>
      <c r="O191" s="148" t="s">
        <v>1033</v>
      </c>
      <c r="Q191" s="148">
        <v>1</v>
      </c>
    </row>
    <row r="192" spans="1:17" s="81" customFormat="1" ht="173.25" hidden="1" outlineLevel="1">
      <c r="A192" s="129" t="str">
        <f>"TC00"&amp;IF($E192&lt;&gt;"",COUNTA($D$13:D192),"")</f>
        <v>TC00165</v>
      </c>
      <c r="B192" s="98"/>
      <c r="C192" s="128" t="s">
        <v>319</v>
      </c>
      <c r="D192" s="83" t="s">
        <v>490</v>
      </c>
      <c r="E192" s="98" t="s">
        <v>321</v>
      </c>
      <c r="F192" s="137" t="s">
        <v>166</v>
      </c>
      <c r="G192" s="136"/>
      <c r="H192" s="97"/>
      <c r="J192" s="370" t="s">
        <v>1039</v>
      </c>
      <c r="M192" s="371" t="s">
        <v>1046</v>
      </c>
      <c r="N192" s="371" t="s">
        <v>1032</v>
      </c>
      <c r="O192" s="148" t="s">
        <v>1033</v>
      </c>
      <c r="Q192" s="148">
        <v>1</v>
      </c>
    </row>
    <row r="193" spans="1:17" s="107" customFormat="1" ht="157.5" hidden="1" outlineLevel="1">
      <c r="A193" s="129" t="str">
        <f>"TC00"&amp;IF($E193&lt;&gt;"",COUNTA($D$13:D193),"")</f>
        <v>TC00166</v>
      </c>
      <c r="B193" s="102"/>
      <c r="C193" s="103" t="s">
        <v>322</v>
      </c>
      <c r="D193" s="83" t="s">
        <v>491</v>
      </c>
      <c r="E193" s="94" t="s">
        <v>324</v>
      </c>
      <c r="F193" s="137" t="s">
        <v>166</v>
      </c>
      <c r="G193" s="136"/>
      <c r="H193" s="106"/>
      <c r="J193" s="370" t="s">
        <v>1039</v>
      </c>
      <c r="M193" s="371" t="s">
        <v>1046</v>
      </c>
      <c r="N193" s="371" t="s">
        <v>1032</v>
      </c>
      <c r="O193" s="148" t="s">
        <v>1033</v>
      </c>
      <c r="Q193" s="148">
        <v>1</v>
      </c>
    </row>
    <row r="194" spans="1:17" s="86" customFormat="1" ht="126" hidden="1" outlineLevel="1">
      <c r="A194" s="129" t="str">
        <f>"TC00"&amp;IF($E194&lt;&gt;"",COUNTA($D$13:D194),"")</f>
        <v>TC00167</v>
      </c>
      <c r="B194" s="82" t="s">
        <v>325</v>
      </c>
      <c r="C194" s="87" t="s">
        <v>326</v>
      </c>
      <c r="D194" s="83" t="s">
        <v>492</v>
      </c>
      <c r="E194" s="82" t="s">
        <v>193</v>
      </c>
      <c r="F194" s="137" t="s">
        <v>166</v>
      </c>
      <c r="G194" s="136"/>
      <c r="H194" s="85"/>
      <c r="J194" s="370" t="s">
        <v>1039</v>
      </c>
      <c r="M194" s="371" t="s">
        <v>1046</v>
      </c>
      <c r="N194" s="371" t="s">
        <v>1032</v>
      </c>
      <c r="O194" s="148" t="s">
        <v>1033</v>
      </c>
      <c r="Q194" s="148">
        <v>1</v>
      </c>
    </row>
    <row r="195" spans="1:17" s="81" customFormat="1" ht="157.5" hidden="1" outlineLevel="1">
      <c r="A195" s="129" t="str">
        <f>"TC00"&amp;IF($E195&lt;&gt;"",COUNTA($D$13:D195),"")</f>
        <v>TC00168</v>
      </c>
      <c r="B195" s="98"/>
      <c r="C195" s="87" t="s">
        <v>328</v>
      </c>
      <c r="D195" s="83" t="s">
        <v>493</v>
      </c>
      <c r="E195" s="82" t="s">
        <v>330</v>
      </c>
      <c r="F195" s="137" t="s">
        <v>166</v>
      </c>
      <c r="G195" s="136"/>
      <c r="H195" s="97"/>
      <c r="J195" s="370" t="s">
        <v>1039</v>
      </c>
      <c r="M195" s="371" t="s">
        <v>1046</v>
      </c>
      <c r="N195" s="371" t="s">
        <v>1032</v>
      </c>
      <c r="O195" s="148" t="s">
        <v>1033</v>
      </c>
      <c r="Q195" s="148">
        <v>1</v>
      </c>
    </row>
    <row r="196" spans="1:17" s="81" customFormat="1" ht="157.5" hidden="1" outlineLevel="1">
      <c r="A196" s="129" t="str">
        <f>"TC00"&amp;IF($E196&lt;&gt;"",COUNTA($D$13:D196),"")</f>
        <v>TC00169</v>
      </c>
      <c r="B196" s="313" t="s">
        <v>983</v>
      </c>
      <c r="C196" s="89" t="s">
        <v>331</v>
      </c>
      <c r="D196" s="83" t="s">
        <v>494</v>
      </c>
      <c r="E196" s="90" t="s">
        <v>231</v>
      </c>
      <c r="F196" s="137" t="s">
        <v>166</v>
      </c>
      <c r="G196" s="136"/>
      <c r="H196" s="97"/>
      <c r="J196" s="370" t="s">
        <v>1039</v>
      </c>
      <c r="M196" s="371" t="s">
        <v>1046</v>
      </c>
      <c r="N196" s="371" t="s">
        <v>1032</v>
      </c>
      <c r="O196" s="148" t="s">
        <v>1033</v>
      </c>
      <c r="Q196" s="148">
        <v>1</v>
      </c>
    </row>
    <row r="197" spans="1:17" s="86" customFormat="1" ht="126" hidden="1" outlineLevel="1">
      <c r="A197" s="129" t="str">
        <f>"TC00"&amp;IF($E197&lt;&gt;"",COUNTA($D$13:D197),"")</f>
        <v>TC00170</v>
      </c>
      <c r="B197" s="82" t="s">
        <v>333</v>
      </c>
      <c r="C197" s="87" t="s">
        <v>334</v>
      </c>
      <c r="D197" s="83" t="s">
        <v>495</v>
      </c>
      <c r="E197" s="82" t="s">
        <v>193</v>
      </c>
      <c r="F197" s="137" t="s">
        <v>166</v>
      </c>
      <c r="G197" s="136"/>
      <c r="H197" s="85"/>
      <c r="J197" s="370" t="s">
        <v>1039</v>
      </c>
      <c r="M197" s="371" t="s">
        <v>1046</v>
      </c>
      <c r="N197" s="371" t="s">
        <v>1032</v>
      </c>
      <c r="O197" s="148" t="s">
        <v>1033</v>
      </c>
      <c r="Q197" s="148">
        <v>1</v>
      </c>
    </row>
    <row r="198" spans="1:17" s="81" customFormat="1" ht="157.5" hidden="1" outlineLevel="1">
      <c r="A198" s="129" t="str">
        <f>"TC00"&amp;IF($E198&lt;&gt;"",COUNTA($D$13:D198),"")</f>
        <v>TC00171</v>
      </c>
      <c r="C198" s="87" t="s">
        <v>336</v>
      </c>
      <c r="D198" s="83" t="s">
        <v>496</v>
      </c>
      <c r="E198" s="82" t="s">
        <v>330</v>
      </c>
      <c r="F198" s="137" t="s">
        <v>166</v>
      </c>
      <c r="G198" s="136"/>
      <c r="H198" s="97"/>
      <c r="J198" s="370" t="s">
        <v>1039</v>
      </c>
      <c r="M198" s="371" t="s">
        <v>1046</v>
      </c>
      <c r="N198" s="371" t="s">
        <v>1032</v>
      </c>
      <c r="O198" s="148" t="s">
        <v>1033</v>
      </c>
      <c r="Q198" s="148">
        <v>1</v>
      </c>
    </row>
    <row r="199" spans="1:17" s="81" customFormat="1" ht="157.5" hidden="1" outlineLevel="1">
      <c r="A199" s="129" t="str">
        <f>"TC00"&amp;IF($E199&lt;&gt;"",COUNTA($D$13:D199),"")</f>
        <v>TC00172</v>
      </c>
      <c r="B199" s="313" t="s">
        <v>983</v>
      </c>
      <c r="C199" s="89" t="s">
        <v>338</v>
      </c>
      <c r="D199" s="83" t="s">
        <v>494</v>
      </c>
      <c r="E199" s="90" t="s">
        <v>231</v>
      </c>
      <c r="F199" s="137" t="s">
        <v>166</v>
      </c>
      <c r="G199" s="136"/>
      <c r="H199" s="97"/>
      <c r="J199" s="370" t="s">
        <v>1039</v>
      </c>
      <c r="M199" s="371" t="s">
        <v>1046</v>
      </c>
      <c r="N199" s="371" t="s">
        <v>1032</v>
      </c>
      <c r="O199" s="148" t="s">
        <v>1033</v>
      </c>
      <c r="Q199" s="148">
        <v>1</v>
      </c>
    </row>
    <row r="200" spans="1:17" s="86" customFormat="1" ht="110.25" hidden="1" outlineLevel="1">
      <c r="A200" s="129" t="str">
        <f>"TC00"&amp;IF($E200&lt;&gt;"",COUNTA($D$13:D200),"")</f>
        <v>TC00173</v>
      </c>
      <c r="B200" s="82" t="s">
        <v>339</v>
      </c>
      <c r="C200" s="87" t="s">
        <v>340</v>
      </c>
      <c r="D200" s="83" t="s">
        <v>497</v>
      </c>
      <c r="E200" s="82" t="s">
        <v>342</v>
      </c>
      <c r="F200" s="137" t="s">
        <v>166</v>
      </c>
      <c r="G200" s="136"/>
      <c r="H200" s="85"/>
      <c r="J200" s="370" t="s">
        <v>1039</v>
      </c>
      <c r="M200" s="371" t="s">
        <v>1046</v>
      </c>
      <c r="N200" s="371" t="s">
        <v>1032</v>
      </c>
      <c r="O200" s="148" t="s">
        <v>1033</v>
      </c>
      <c r="Q200" s="148">
        <v>1</v>
      </c>
    </row>
    <row r="201" spans="1:17" s="81" customFormat="1" ht="157.5" hidden="1" outlineLevel="1">
      <c r="A201" s="129" t="str">
        <f>"TC00"&amp;IF($E201&lt;&gt;"",COUNTA($D$13:D201),"")</f>
        <v>TC00174</v>
      </c>
      <c r="B201" s="98"/>
      <c r="C201" s="87" t="s">
        <v>343</v>
      </c>
      <c r="D201" s="83" t="s">
        <v>498</v>
      </c>
      <c r="E201" s="90" t="s">
        <v>231</v>
      </c>
      <c r="F201" s="137" t="s">
        <v>166</v>
      </c>
      <c r="G201" s="136"/>
      <c r="H201" s="97"/>
      <c r="J201" s="370" t="s">
        <v>1039</v>
      </c>
      <c r="M201" s="371" t="s">
        <v>1046</v>
      </c>
      <c r="N201" s="371" t="s">
        <v>1032</v>
      </c>
      <c r="O201" s="148" t="s">
        <v>1033</v>
      </c>
      <c r="Q201" s="148">
        <v>1</v>
      </c>
    </row>
    <row r="202" spans="1:17" s="81" customFormat="1" ht="157.5" hidden="1" outlineLevel="1">
      <c r="A202" s="129" t="str">
        <f>"TC00"&amp;IF($E202&lt;&gt;"",COUNTA($D$13:D202),"")</f>
        <v>TC00175</v>
      </c>
      <c r="B202" s="98"/>
      <c r="C202" s="89" t="s">
        <v>345</v>
      </c>
      <c r="D202" s="83" t="s">
        <v>499</v>
      </c>
      <c r="E202" s="90" t="s">
        <v>231</v>
      </c>
      <c r="F202" s="137" t="s">
        <v>166</v>
      </c>
      <c r="G202" s="136"/>
      <c r="H202" s="97"/>
      <c r="I202" s="313" t="s">
        <v>1036</v>
      </c>
      <c r="J202" s="370" t="s">
        <v>1039</v>
      </c>
      <c r="M202" s="371" t="s">
        <v>1046</v>
      </c>
      <c r="N202" s="371" t="s">
        <v>1032</v>
      </c>
      <c r="O202" s="148" t="s">
        <v>1033</v>
      </c>
      <c r="Q202" s="148">
        <v>1</v>
      </c>
    </row>
    <row r="203" spans="1:17" s="107" customFormat="1" ht="157.5" hidden="1" outlineLevel="1">
      <c r="A203" s="129" t="str">
        <f>"TC00"&amp;IF($E203&lt;&gt;"",COUNTA($D$13:D203),"")</f>
        <v>TC00176</v>
      </c>
      <c r="B203" s="102"/>
      <c r="C203" s="120" t="s">
        <v>347</v>
      </c>
      <c r="D203" s="104" t="s">
        <v>500</v>
      </c>
      <c r="E203" s="93" t="s">
        <v>349</v>
      </c>
      <c r="F203" s="137" t="s">
        <v>166</v>
      </c>
      <c r="G203" s="136"/>
      <c r="H203" s="106"/>
      <c r="J203" s="370" t="s">
        <v>1039</v>
      </c>
      <c r="M203" s="371" t="s">
        <v>1046</v>
      </c>
      <c r="N203" s="371" t="s">
        <v>1032</v>
      </c>
      <c r="O203" s="148" t="s">
        <v>1033</v>
      </c>
      <c r="Q203" s="148">
        <v>1</v>
      </c>
    </row>
    <row r="204" spans="1:17" s="81" customFormat="1" ht="157.5" hidden="1" outlineLevel="1">
      <c r="A204" s="129" t="str">
        <f>"TC00"&amp;IF($E204&lt;&gt;"",COUNTA($D$13:D204),"")</f>
        <v>TC00177</v>
      </c>
      <c r="B204" s="81" t="s">
        <v>350</v>
      </c>
      <c r="C204" s="98" t="s">
        <v>351</v>
      </c>
      <c r="D204" s="130" t="s">
        <v>501</v>
      </c>
      <c r="E204" s="98" t="s">
        <v>353</v>
      </c>
      <c r="F204" s="137" t="s">
        <v>166</v>
      </c>
      <c r="G204" s="136"/>
      <c r="H204" s="132"/>
      <c r="J204" s="370" t="s">
        <v>1039</v>
      </c>
      <c r="M204" s="371" t="s">
        <v>1046</v>
      </c>
      <c r="N204" s="371" t="s">
        <v>1032</v>
      </c>
      <c r="O204" s="148" t="s">
        <v>1033</v>
      </c>
      <c r="Q204" s="148">
        <v>1</v>
      </c>
    </row>
    <row r="205" spans="1:17" s="107" customFormat="1" ht="110.25" hidden="1" outlineLevel="1">
      <c r="A205" s="129" t="str">
        <f>"TC00"&amp;IF($E205&lt;&gt;"",COUNTA($D$13:D205),"")</f>
        <v>TC00178</v>
      </c>
      <c r="C205" s="102" t="s">
        <v>354</v>
      </c>
      <c r="D205" s="123" t="s">
        <v>502</v>
      </c>
      <c r="E205" s="102" t="s">
        <v>356</v>
      </c>
      <c r="F205" s="137" t="s">
        <v>166</v>
      </c>
      <c r="G205" s="136"/>
      <c r="H205" s="138"/>
      <c r="I205" s="102"/>
      <c r="J205" s="370" t="s">
        <v>1039</v>
      </c>
      <c r="M205" s="371" t="s">
        <v>1046</v>
      </c>
      <c r="N205" s="371" t="s">
        <v>1032</v>
      </c>
      <c r="O205" s="148" t="s">
        <v>1033</v>
      </c>
      <c r="Q205" s="148">
        <v>1</v>
      </c>
    </row>
    <row r="206" spans="1:17" s="81" customFormat="1" hidden="1" outlineLevel="1">
      <c r="A206" s="76" t="s">
        <v>237</v>
      </c>
      <c r="B206" s="77"/>
      <c r="C206" s="77"/>
      <c r="D206" s="78"/>
      <c r="E206" s="78"/>
      <c r="F206" s="77"/>
      <c r="G206" s="77"/>
      <c r="H206" s="79"/>
      <c r="J206" s="370"/>
      <c r="M206" s="371" t="s">
        <v>1046</v>
      </c>
      <c r="N206" s="371" t="s">
        <v>1032</v>
      </c>
      <c r="O206" s="148" t="s">
        <v>1033</v>
      </c>
      <c r="Q206" s="148">
        <v>1</v>
      </c>
    </row>
    <row r="207" spans="1:17" s="86" customFormat="1" ht="94.5" hidden="1" outlineLevel="1">
      <c r="A207" s="129" t="str">
        <f>"TC00"&amp;IF($E207&lt;&gt;"",COUNTA($D$13:D207),"")</f>
        <v>TC00179</v>
      </c>
      <c r="B207" s="82" t="s">
        <v>503</v>
      </c>
      <c r="C207" s="82" t="s">
        <v>504</v>
      </c>
      <c r="D207" s="83" t="s">
        <v>505</v>
      </c>
      <c r="E207" s="82" t="s">
        <v>506</v>
      </c>
      <c r="F207" s="137" t="s">
        <v>166</v>
      </c>
      <c r="G207" s="84"/>
      <c r="H207" s="85"/>
      <c r="I207" s="82"/>
      <c r="J207" s="370" t="s">
        <v>1039</v>
      </c>
      <c r="K207" s="148" t="s">
        <v>998</v>
      </c>
      <c r="L207" s="148" t="s">
        <v>997</v>
      </c>
      <c r="M207" s="371" t="s">
        <v>1046</v>
      </c>
      <c r="N207" s="371" t="s">
        <v>1032</v>
      </c>
      <c r="O207" s="148" t="s">
        <v>1033</v>
      </c>
      <c r="Q207" s="148">
        <v>1</v>
      </c>
    </row>
    <row r="208" spans="1:17" s="107" customFormat="1" ht="94.5" hidden="1" outlineLevel="1">
      <c r="A208" s="129" t="str">
        <f>"TC00"&amp;IF($E208&lt;&gt;"",COUNTA($D$13:D208),"")</f>
        <v>TC00180</v>
      </c>
      <c r="B208" s="102"/>
      <c r="C208" s="103" t="s">
        <v>242</v>
      </c>
      <c r="D208" s="83" t="s">
        <v>507</v>
      </c>
      <c r="E208" s="93" t="s">
        <v>508</v>
      </c>
      <c r="F208" s="137" t="s">
        <v>166</v>
      </c>
      <c r="G208" s="84"/>
      <c r="H208" s="106"/>
      <c r="I208" s="82"/>
      <c r="J208" s="370" t="s">
        <v>1039</v>
      </c>
      <c r="K208" s="148" t="s">
        <v>998</v>
      </c>
      <c r="L208" s="148" t="s">
        <v>997</v>
      </c>
      <c r="M208" s="371" t="s">
        <v>1046</v>
      </c>
      <c r="N208" s="371" t="s">
        <v>1032</v>
      </c>
      <c r="O208" s="148" t="s">
        <v>1033</v>
      </c>
      <c r="Q208" s="148">
        <v>1</v>
      </c>
    </row>
    <row r="209" spans="1:29" s="294" customFormat="1" collapsed="1">
      <c r="A209" s="354" t="s">
        <v>635</v>
      </c>
      <c r="B209" s="355"/>
      <c r="C209" s="355"/>
      <c r="D209" s="355"/>
      <c r="E209" s="355"/>
      <c r="F209" s="355"/>
      <c r="G209" s="355"/>
      <c r="H209" s="355"/>
      <c r="I209" s="355"/>
      <c r="J209" s="292"/>
      <c r="K209" s="292"/>
      <c r="L209" s="292"/>
      <c r="M209" s="292"/>
      <c r="N209" s="292"/>
      <c r="O209" s="292"/>
      <c r="P209" s="292"/>
      <c r="Q209" s="148"/>
      <c r="R209" s="292"/>
      <c r="S209" s="292"/>
      <c r="T209" s="292"/>
      <c r="U209" s="292"/>
      <c r="V209" s="292"/>
      <c r="W209" s="292"/>
      <c r="X209" s="292"/>
      <c r="Y209" s="292"/>
      <c r="Z209" s="292"/>
      <c r="AA209" s="292"/>
      <c r="AB209" s="292"/>
      <c r="AC209" s="293"/>
    </row>
    <row r="210" spans="1:29" s="81" customFormat="1" ht="15" hidden="1" customHeight="1" outlineLevel="1">
      <c r="A210" s="76" t="s">
        <v>510</v>
      </c>
      <c r="B210" s="77"/>
      <c r="C210" s="77"/>
      <c r="D210" s="78"/>
      <c r="E210" s="78"/>
      <c r="F210" s="110" t="s">
        <v>161</v>
      </c>
      <c r="G210" s="110" t="s">
        <v>162</v>
      </c>
      <c r="H210" s="79"/>
      <c r="I210" s="268"/>
      <c r="J210" s="148"/>
      <c r="K210" s="148"/>
      <c r="L210" s="148"/>
      <c r="M210" s="148"/>
      <c r="N210" s="148"/>
      <c r="O210" s="148"/>
      <c r="P210" s="148"/>
      <c r="Q210" s="148">
        <v>1</v>
      </c>
      <c r="R210" s="148"/>
      <c r="S210" s="148"/>
      <c r="T210" s="148"/>
      <c r="U210" s="148"/>
      <c r="V210" s="148"/>
      <c r="W210" s="148"/>
      <c r="X210" s="148"/>
      <c r="Y210" s="148"/>
      <c r="Z210" s="148"/>
      <c r="AA210" s="148"/>
      <c r="AB210" s="148"/>
      <c r="AC210" s="255"/>
    </row>
    <row r="211" spans="1:29" s="86" customFormat="1" ht="78.75" hidden="1" outlineLevel="1">
      <c r="A211" s="129" t="str">
        <f>"TC00"&amp;IF($E211&lt;&gt;"",COUNTA($D$13:D211),"")</f>
        <v>TC00181</v>
      </c>
      <c r="B211" s="82" t="s">
        <v>511</v>
      </c>
      <c r="C211" s="82" t="s">
        <v>511</v>
      </c>
      <c r="D211" s="83" t="s">
        <v>512</v>
      </c>
      <c r="E211" s="82" t="s">
        <v>513</v>
      </c>
      <c r="F211" s="137" t="s">
        <v>166</v>
      </c>
      <c r="G211" s="84" t="s">
        <v>166</v>
      </c>
      <c r="H211" s="85"/>
      <c r="I211" s="269"/>
      <c r="J211" s="370" t="s">
        <v>1039</v>
      </c>
      <c r="K211" s="148" t="s">
        <v>998</v>
      </c>
      <c r="L211" s="148" t="s">
        <v>997</v>
      </c>
      <c r="M211" s="371" t="s">
        <v>1046</v>
      </c>
      <c r="N211" s="371" t="s">
        <v>1032</v>
      </c>
      <c r="O211" s="148" t="s">
        <v>1033</v>
      </c>
      <c r="P211" s="148"/>
      <c r="Q211" s="148">
        <v>1</v>
      </c>
      <c r="R211" s="148"/>
      <c r="S211" s="148"/>
      <c r="T211" s="148"/>
      <c r="U211" s="148"/>
      <c r="V211" s="148"/>
      <c r="W211" s="148"/>
      <c r="X211" s="148"/>
      <c r="Y211" s="148"/>
      <c r="Z211" s="148"/>
      <c r="AA211" s="148"/>
      <c r="AB211" s="148"/>
      <c r="AC211" s="256"/>
    </row>
    <row r="212" spans="1:29" s="81" customFormat="1" ht="110.25" hidden="1" outlineLevel="1">
      <c r="A212" s="129" t="str">
        <f>"TC00"&amp;IF($E212&lt;&gt;"",COUNTA($D$13:D212),"")</f>
        <v>TC00182</v>
      </c>
      <c r="B212" s="98"/>
      <c r="C212" s="82" t="s">
        <v>514</v>
      </c>
      <c r="D212" s="83" t="s">
        <v>515</v>
      </c>
      <c r="E212" s="93" t="s">
        <v>516</v>
      </c>
      <c r="F212" s="137" t="s">
        <v>244</v>
      </c>
      <c r="G212" s="84" t="s">
        <v>166</v>
      </c>
      <c r="H212" s="297"/>
      <c r="I212" s="270"/>
      <c r="J212" s="370" t="s">
        <v>1039</v>
      </c>
      <c r="K212" s="148" t="s">
        <v>998</v>
      </c>
      <c r="L212" s="148" t="s">
        <v>997</v>
      </c>
      <c r="M212" s="371" t="s">
        <v>1046</v>
      </c>
      <c r="N212" s="371" t="s">
        <v>1032</v>
      </c>
      <c r="O212" s="148" t="s">
        <v>1033</v>
      </c>
      <c r="P212" s="148"/>
      <c r="Q212" s="148">
        <v>1</v>
      </c>
      <c r="R212" s="148"/>
      <c r="S212" s="148"/>
      <c r="T212" s="148"/>
      <c r="U212" s="148"/>
      <c r="V212" s="148"/>
      <c r="W212" s="148"/>
      <c r="X212" s="148"/>
      <c r="Y212" s="148"/>
      <c r="Z212" s="148"/>
      <c r="AA212" s="148"/>
      <c r="AB212" s="148"/>
      <c r="AC212" s="255"/>
    </row>
    <row r="213" spans="1:29" s="107" customFormat="1" ht="110.25" hidden="1" outlineLevel="1">
      <c r="A213" s="129" t="str">
        <f>"TC00"&amp;IF($E213&lt;&gt;"",COUNTA($D$13:D213),"")</f>
        <v>TC00183</v>
      </c>
      <c r="B213" s="102"/>
      <c r="C213" s="82" t="s">
        <v>517</v>
      </c>
      <c r="D213" s="83" t="s">
        <v>518</v>
      </c>
      <c r="E213" s="82" t="s">
        <v>519</v>
      </c>
      <c r="F213" s="137" t="s">
        <v>166</v>
      </c>
      <c r="G213" s="84" t="s">
        <v>166</v>
      </c>
      <c r="H213" s="106"/>
      <c r="I213" s="271"/>
      <c r="J213" s="370" t="s">
        <v>1039</v>
      </c>
      <c r="K213" s="148" t="s">
        <v>998</v>
      </c>
      <c r="L213" s="148" t="s">
        <v>997</v>
      </c>
      <c r="M213" s="371" t="s">
        <v>1046</v>
      </c>
      <c r="N213" s="371" t="s">
        <v>1032</v>
      </c>
      <c r="O213" s="148" t="s">
        <v>1033</v>
      </c>
      <c r="P213" s="148"/>
      <c r="Q213" s="148">
        <v>1</v>
      </c>
      <c r="R213" s="148"/>
      <c r="S213" s="148"/>
      <c r="T213" s="148"/>
      <c r="U213" s="148"/>
      <c r="V213" s="148"/>
      <c r="W213" s="148"/>
      <c r="X213" s="148"/>
      <c r="Y213" s="148"/>
      <c r="Z213" s="148"/>
      <c r="AA213" s="148"/>
      <c r="AB213" s="148"/>
      <c r="AC213" s="260"/>
    </row>
    <row r="214" spans="1:29" s="81" customFormat="1" ht="15" hidden="1" customHeight="1" outlineLevel="1">
      <c r="A214" s="76" t="s">
        <v>520</v>
      </c>
      <c r="B214" s="77"/>
      <c r="C214" s="77"/>
      <c r="D214" s="78"/>
      <c r="E214" s="78"/>
      <c r="F214" s="77"/>
      <c r="G214" s="84" t="s">
        <v>166</v>
      </c>
      <c r="H214" s="79"/>
      <c r="I214" s="268"/>
      <c r="J214" s="370" t="s">
        <v>1039</v>
      </c>
      <c r="K214" s="148"/>
      <c r="L214" s="148"/>
      <c r="M214" s="371" t="s">
        <v>1046</v>
      </c>
      <c r="N214" s="371" t="s">
        <v>1032</v>
      </c>
      <c r="O214" s="148" t="s">
        <v>1033</v>
      </c>
      <c r="P214" s="148"/>
      <c r="Q214" s="148">
        <v>1</v>
      </c>
      <c r="R214" s="148"/>
      <c r="S214" s="148"/>
      <c r="T214" s="148"/>
      <c r="U214" s="148"/>
      <c r="V214" s="148"/>
      <c r="W214" s="148"/>
      <c r="X214" s="148"/>
      <c r="Y214" s="148"/>
      <c r="Z214" s="148"/>
      <c r="AA214" s="148"/>
      <c r="AB214" s="148"/>
      <c r="AC214" s="255"/>
    </row>
    <row r="215" spans="1:29" s="86" customFormat="1" ht="78.75" hidden="1" outlineLevel="1">
      <c r="A215" s="129" t="str">
        <f>"TC00"&amp;IF($E215&lt;&gt;"",COUNTA($D$13:D215),"")</f>
        <v>TC00184</v>
      </c>
      <c r="B215" s="82" t="s">
        <v>521</v>
      </c>
      <c r="C215" s="82" t="s">
        <v>521</v>
      </c>
      <c r="D215" s="83" t="s">
        <v>512</v>
      </c>
      <c r="E215" s="82" t="s">
        <v>522</v>
      </c>
      <c r="F215" s="137" t="s">
        <v>166</v>
      </c>
      <c r="G215" s="84" t="s">
        <v>166</v>
      </c>
      <c r="H215" s="85"/>
      <c r="I215" s="269"/>
      <c r="J215" s="370" t="s">
        <v>1039</v>
      </c>
      <c r="K215" s="148" t="s">
        <v>998</v>
      </c>
      <c r="L215" s="148" t="s">
        <v>997</v>
      </c>
      <c r="M215" s="371" t="s">
        <v>1046</v>
      </c>
      <c r="N215" s="371" t="s">
        <v>1032</v>
      </c>
      <c r="O215" s="148" t="s">
        <v>1033</v>
      </c>
      <c r="P215" s="148"/>
      <c r="Q215" s="148">
        <v>1</v>
      </c>
      <c r="R215" s="148"/>
      <c r="S215" s="148"/>
      <c r="T215" s="148"/>
      <c r="U215" s="148"/>
      <c r="V215" s="148"/>
      <c r="W215" s="148"/>
      <c r="X215" s="148"/>
      <c r="Y215" s="148"/>
      <c r="Z215" s="148"/>
      <c r="AA215" s="148"/>
      <c r="AB215" s="148"/>
      <c r="AC215" s="256"/>
    </row>
    <row r="216" spans="1:29" s="81" customFormat="1" ht="110.25" hidden="1" outlineLevel="1">
      <c r="A216" s="129" t="str">
        <f>"TC00"&amp;IF($E216&lt;&gt;"",COUNTA($D$13:D216),"")</f>
        <v>TC00185</v>
      </c>
      <c r="B216" s="98"/>
      <c r="C216" s="82" t="s">
        <v>523</v>
      </c>
      <c r="D216" s="83" t="s">
        <v>524</v>
      </c>
      <c r="E216" s="93" t="s">
        <v>525</v>
      </c>
      <c r="F216" s="137"/>
      <c r="G216" s="84" t="s">
        <v>166</v>
      </c>
      <c r="H216" s="97"/>
      <c r="I216" s="270"/>
      <c r="J216" s="370" t="s">
        <v>1039</v>
      </c>
      <c r="K216" s="148" t="s">
        <v>998</v>
      </c>
      <c r="L216" s="148" t="s">
        <v>997</v>
      </c>
      <c r="M216" s="371" t="s">
        <v>1046</v>
      </c>
      <c r="N216" s="371" t="s">
        <v>1032</v>
      </c>
      <c r="O216" s="148" t="s">
        <v>1033</v>
      </c>
      <c r="P216" s="148"/>
      <c r="Q216" s="148">
        <v>1</v>
      </c>
      <c r="R216" s="148"/>
      <c r="S216" s="148"/>
      <c r="T216" s="148"/>
      <c r="U216" s="148"/>
      <c r="V216" s="148"/>
      <c r="W216" s="148"/>
      <c r="X216" s="148"/>
      <c r="Y216" s="148"/>
      <c r="Z216" s="148"/>
      <c r="AA216" s="148"/>
      <c r="AB216" s="148"/>
      <c r="AC216" s="255"/>
    </row>
    <row r="217" spans="1:29" s="107" customFormat="1" ht="110.25" hidden="1" outlineLevel="1">
      <c r="A217" s="129" t="str">
        <f>"TC00"&amp;IF($E217&lt;&gt;"",COUNTA($D$13:D217),"")</f>
        <v>TC00186</v>
      </c>
      <c r="B217" s="102"/>
      <c r="C217" s="82" t="s">
        <v>526</v>
      </c>
      <c r="D217" s="83" t="s">
        <v>527</v>
      </c>
      <c r="E217" s="82" t="s">
        <v>519</v>
      </c>
      <c r="F217" s="137" t="s">
        <v>166</v>
      </c>
      <c r="G217" s="84" t="s">
        <v>166</v>
      </c>
      <c r="H217" s="106"/>
      <c r="I217" s="271"/>
      <c r="J217" s="370" t="s">
        <v>1039</v>
      </c>
      <c r="K217" s="148" t="s">
        <v>998</v>
      </c>
      <c r="L217" s="148" t="s">
        <v>997</v>
      </c>
      <c r="M217" s="371" t="s">
        <v>1046</v>
      </c>
      <c r="N217" s="371" t="s">
        <v>1032</v>
      </c>
      <c r="O217" s="148" t="s">
        <v>1033</v>
      </c>
      <c r="P217" s="148"/>
      <c r="Q217" s="148">
        <v>1</v>
      </c>
      <c r="R217" s="148"/>
      <c r="S217" s="148"/>
      <c r="T217" s="148"/>
      <c r="U217" s="148"/>
      <c r="V217" s="148"/>
      <c r="W217" s="148"/>
      <c r="X217" s="148"/>
      <c r="Y217" s="148"/>
      <c r="Z217" s="148"/>
      <c r="AA217" s="148"/>
      <c r="AB217" s="148"/>
      <c r="AC217" s="260"/>
    </row>
    <row r="218" spans="1:29" s="81" customFormat="1" ht="15" hidden="1" customHeight="1" outlineLevel="1">
      <c r="A218" s="76" t="s">
        <v>528</v>
      </c>
      <c r="B218" s="77"/>
      <c r="C218" s="77"/>
      <c r="D218" s="78"/>
      <c r="E218" s="78"/>
      <c r="F218" s="77"/>
      <c r="G218" s="84" t="s">
        <v>166</v>
      </c>
      <c r="H218" s="79"/>
      <c r="I218" s="268"/>
      <c r="J218" s="370" t="s">
        <v>1039</v>
      </c>
      <c r="K218" s="148"/>
      <c r="L218" s="148"/>
      <c r="M218" s="371" t="s">
        <v>1046</v>
      </c>
      <c r="N218" s="371" t="s">
        <v>1032</v>
      </c>
      <c r="O218" s="148" t="s">
        <v>1033</v>
      </c>
      <c r="P218" s="148"/>
      <c r="Q218" s="148">
        <v>1</v>
      </c>
      <c r="R218" s="148"/>
      <c r="S218" s="148"/>
      <c r="T218" s="148"/>
      <c r="U218" s="148"/>
      <c r="V218" s="148"/>
      <c r="W218" s="148"/>
      <c r="X218" s="148"/>
      <c r="Y218" s="148"/>
      <c r="Z218" s="148"/>
      <c r="AA218" s="148"/>
      <c r="AB218" s="148"/>
      <c r="AC218" s="255"/>
    </row>
    <row r="219" spans="1:29" s="86" customFormat="1" ht="220.5" hidden="1" outlineLevel="1">
      <c r="A219" s="129" t="str">
        <f>"TC00"&amp;IF($E219&lt;&gt;"",COUNTA($D$13:D219),"")</f>
        <v>TC00187</v>
      </c>
      <c r="B219" s="82" t="s">
        <v>529</v>
      </c>
      <c r="C219" s="82" t="s">
        <v>529</v>
      </c>
      <c r="D219" s="83" t="s">
        <v>869</v>
      </c>
      <c r="E219" s="83" t="s">
        <v>530</v>
      </c>
      <c r="F219" s="137" t="s">
        <v>244</v>
      </c>
      <c r="G219" s="84" t="s">
        <v>166</v>
      </c>
      <c r="H219" s="295"/>
      <c r="I219" s="269"/>
      <c r="J219" s="370" t="s">
        <v>1039</v>
      </c>
      <c r="K219" s="148" t="s">
        <v>998</v>
      </c>
      <c r="L219" s="148" t="s">
        <v>997</v>
      </c>
      <c r="M219" s="371" t="s">
        <v>1046</v>
      </c>
      <c r="N219" s="371" t="s">
        <v>1032</v>
      </c>
      <c r="O219" s="148" t="s">
        <v>1033</v>
      </c>
      <c r="P219" s="148"/>
      <c r="Q219" s="148">
        <v>1</v>
      </c>
      <c r="R219" s="148"/>
      <c r="S219" s="148"/>
      <c r="T219" s="148"/>
      <c r="U219" s="148"/>
      <c r="V219" s="148"/>
      <c r="W219" s="148"/>
      <c r="X219" s="148"/>
      <c r="Y219" s="148"/>
      <c r="Z219" s="148"/>
      <c r="AA219" s="148"/>
      <c r="AB219" s="148"/>
      <c r="AC219" s="256"/>
    </row>
    <row r="220" spans="1:29" s="86" customFormat="1" ht="78.75" hidden="1" outlineLevel="1">
      <c r="A220" s="129" t="str">
        <f>"TC00"&amp;IF($E220&lt;&gt;"",COUNTA($D$13:D220),"")</f>
        <v>TC00188</v>
      </c>
      <c r="C220" s="87" t="s">
        <v>531</v>
      </c>
      <c r="D220" s="83" t="s">
        <v>869</v>
      </c>
      <c r="E220" s="83" t="s">
        <v>532</v>
      </c>
      <c r="F220" s="137" t="s">
        <v>166</v>
      </c>
      <c r="G220" s="84" t="s">
        <v>166</v>
      </c>
      <c r="H220" s="85"/>
      <c r="I220" s="323"/>
      <c r="J220" s="370" t="s">
        <v>1039</v>
      </c>
      <c r="K220" s="148" t="s">
        <v>998</v>
      </c>
      <c r="L220" s="148" t="s">
        <v>997</v>
      </c>
      <c r="M220" s="371" t="s">
        <v>1046</v>
      </c>
      <c r="N220" s="371" t="s">
        <v>1032</v>
      </c>
      <c r="O220" s="148" t="s">
        <v>1033</v>
      </c>
      <c r="P220" s="148"/>
      <c r="Q220" s="148">
        <v>1</v>
      </c>
      <c r="R220" s="148"/>
      <c r="S220" s="148"/>
      <c r="T220" s="148"/>
      <c r="U220" s="148"/>
      <c r="V220" s="148"/>
      <c r="W220" s="148"/>
      <c r="X220" s="148"/>
      <c r="Y220" s="148"/>
      <c r="Z220" s="148"/>
      <c r="AA220" s="148"/>
      <c r="AB220" s="148"/>
      <c r="AC220" s="256"/>
    </row>
    <row r="221" spans="1:29" s="81" customFormat="1" ht="15" hidden="1" customHeight="1" outlineLevel="1">
      <c r="A221" s="76" t="s">
        <v>533</v>
      </c>
      <c r="B221" s="77"/>
      <c r="C221" s="77"/>
      <c r="D221" s="78"/>
      <c r="E221" s="78"/>
      <c r="F221" s="77"/>
      <c r="G221" s="84" t="s">
        <v>166</v>
      </c>
      <c r="H221" s="79"/>
      <c r="I221" s="268"/>
      <c r="J221" s="370" t="s">
        <v>1039</v>
      </c>
      <c r="K221" s="148"/>
      <c r="L221" s="148"/>
      <c r="M221" s="371" t="s">
        <v>1046</v>
      </c>
      <c r="N221" s="371" t="s">
        <v>1032</v>
      </c>
      <c r="O221" s="148" t="s">
        <v>1033</v>
      </c>
      <c r="P221" s="148"/>
      <c r="Q221" s="148">
        <v>1</v>
      </c>
      <c r="R221" s="148"/>
      <c r="S221" s="148"/>
      <c r="T221" s="148"/>
      <c r="U221" s="148"/>
      <c r="V221" s="148"/>
      <c r="W221" s="148"/>
      <c r="X221" s="148"/>
      <c r="Y221" s="148"/>
      <c r="Z221" s="148"/>
      <c r="AA221" s="148"/>
      <c r="AB221" s="148"/>
      <c r="AC221" s="255"/>
    </row>
    <row r="222" spans="1:29" s="86" customFormat="1" ht="126" hidden="1" outlineLevel="1">
      <c r="A222" s="129" t="str">
        <f>"TC00"&amp;IF($E222&lt;&gt;"",COUNTA($D$13:D222),"")</f>
        <v>TC00189</v>
      </c>
      <c r="B222" s="142" t="s">
        <v>880</v>
      </c>
      <c r="C222" s="142" t="s">
        <v>880</v>
      </c>
      <c r="D222" s="83" t="s">
        <v>881</v>
      </c>
      <c r="E222" s="144" t="s">
        <v>882</v>
      </c>
      <c r="F222" s="84" t="s">
        <v>166</v>
      </c>
      <c r="G222" s="84" t="s">
        <v>166</v>
      </c>
      <c r="H222" s="85"/>
      <c r="I222" s="323"/>
      <c r="J222" s="370" t="s">
        <v>1039</v>
      </c>
      <c r="K222" s="148" t="s">
        <v>998</v>
      </c>
      <c r="L222" s="148" t="s">
        <v>997</v>
      </c>
      <c r="M222" s="371" t="s">
        <v>1046</v>
      </c>
      <c r="N222" s="371" t="s">
        <v>1032</v>
      </c>
      <c r="O222" s="148" t="s">
        <v>1033</v>
      </c>
      <c r="P222" s="148"/>
      <c r="Q222" s="148">
        <v>1</v>
      </c>
      <c r="R222" s="148"/>
      <c r="S222" s="148"/>
      <c r="T222" s="148"/>
      <c r="U222" s="148"/>
      <c r="V222" s="148"/>
      <c r="W222" s="148"/>
      <c r="X222" s="148"/>
      <c r="Y222" s="148"/>
      <c r="Z222" s="148"/>
      <c r="AA222" s="148"/>
      <c r="AB222" s="148"/>
      <c r="AC222" s="256"/>
    </row>
    <row r="223" spans="1:29" s="81" customFormat="1" ht="78.75" hidden="1" outlineLevel="1">
      <c r="A223" s="129" t="str">
        <f>"TC00"&amp;IF($E223&lt;&gt;"",COUNTA($D$13:D223),"")</f>
        <v>TC00190</v>
      </c>
      <c r="B223" s="142" t="s">
        <v>918</v>
      </c>
      <c r="C223" s="143" t="s">
        <v>534</v>
      </c>
      <c r="D223" s="83" t="s">
        <v>535</v>
      </c>
      <c r="E223" s="144" t="s">
        <v>536</v>
      </c>
      <c r="F223" s="84"/>
      <c r="G223" s="84" t="s">
        <v>166</v>
      </c>
      <c r="H223" s="97"/>
      <c r="I223" s="323"/>
      <c r="J223" s="370" t="s">
        <v>1039</v>
      </c>
      <c r="K223" s="148" t="s">
        <v>998</v>
      </c>
      <c r="L223" s="148" t="s">
        <v>997</v>
      </c>
      <c r="M223" s="371" t="s">
        <v>1046</v>
      </c>
      <c r="N223" s="371" t="s">
        <v>1032</v>
      </c>
      <c r="O223" s="148" t="s">
        <v>1033</v>
      </c>
      <c r="P223" s="148"/>
      <c r="Q223" s="148">
        <v>1</v>
      </c>
      <c r="R223" s="148"/>
      <c r="S223" s="148"/>
      <c r="T223" s="148"/>
      <c r="U223" s="148"/>
      <c r="V223" s="148"/>
      <c r="W223" s="148"/>
      <c r="X223" s="148"/>
      <c r="Y223" s="148"/>
      <c r="Z223" s="148"/>
      <c r="AA223" s="148"/>
      <c r="AB223" s="148"/>
      <c r="AC223" s="255"/>
    </row>
    <row r="224" spans="1:29" s="92" customFormat="1" ht="94.5" hidden="1" outlineLevel="1">
      <c r="A224" s="129" t="str">
        <f>"TC00"&amp;IF($E224&lt;&gt;"",COUNTA($D$13:D224),"")</f>
        <v>TC00191</v>
      </c>
      <c r="B224" s="132"/>
      <c r="C224" s="146" t="s">
        <v>537</v>
      </c>
      <c r="D224" s="83" t="s">
        <v>538</v>
      </c>
      <c r="E224" s="83" t="s">
        <v>539</v>
      </c>
      <c r="F224" s="84" t="s">
        <v>166</v>
      </c>
      <c r="G224" s="84" t="s">
        <v>166</v>
      </c>
      <c r="H224" s="95"/>
      <c r="I224" s="323"/>
      <c r="J224" s="370" t="s">
        <v>1039</v>
      </c>
      <c r="K224" s="148" t="s">
        <v>998</v>
      </c>
      <c r="L224" s="148" t="s">
        <v>997</v>
      </c>
      <c r="M224" s="371" t="s">
        <v>1046</v>
      </c>
      <c r="N224" s="371" t="s">
        <v>1032</v>
      </c>
      <c r="O224" s="148" t="s">
        <v>1033</v>
      </c>
      <c r="P224" s="148"/>
      <c r="Q224" s="148">
        <v>1</v>
      </c>
      <c r="R224" s="148"/>
      <c r="S224" s="148"/>
      <c r="T224" s="148"/>
      <c r="U224" s="148"/>
      <c r="V224" s="148"/>
      <c r="W224" s="148"/>
      <c r="X224" s="148"/>
      <c r="Y224" s="148"/>
      <c r="Z224" s="148"/>
      <c r="AA224" s="148"/>
      <c r="AB224" s="148"/>
      <c r="AC224" s="258"/>
    </row>
    <row r="225" spans="1:29" s="86" customFormat="1" ht="94.5" hidden="1" outlineLevel="1">
      <c r="A225" s="129" t="str">
        <f>"TC00"&amp;IF($E225&lt;&gt;"",COUNTA($D$13:D225),"")</f>
        <v>TC00192</v>
      </c>
      <c r="B225" s="99"/>
      <c r="C225" s="146" t="s">
        <v>540</v>
      </c>
      <c r="D225" s="83" t="s">
        <v>541</v>
      </c>
      <c r="E225" s="83" t="s">
        <v>542</v>
      </c>
      <c r="F225" s="84" t="s">
        <v>244</v>
      </c>
      <c r="G225" s="84" t="s">
        <v>166</v>
      </c>
      <c r="H225" s="295"/>
      <c r="I225" s="323"/>
      <c r="J225" s="370" t="s">
        <v>1039</v>
      </c>
      <c r="K225" s="148" t="s">
        <v>998</v>
      </c>
      <c r="L225" s="148" t="s">
        <v>997</v>
      </c>
      <c r="M225" s="371" t="s">
        <v>1046</v>
      </c>
      <c r="N225" s="371" t="s">
        <v>1032</v>
      </c>
      <c r="O225" s="148" t="s">
        <v>1033</v>
      </c>
      <c r="P225" s="148"/>
      <c r="Q225" s="148">
        <v>1</v>
      </c>
      <c r="R225" s="148"/>
      <c r="S225" s="148"/>
      <c r="T225" s="148"/>
      <c r="U225" s="148"/>
      <c r="V225" s="148"/>
      <c r="W225" s="148"/>
      <c r="X225" s="148"/>
      <c r="Y225" s="148"/>
      <c r="Z225" s="148"/>
      <c r="AA225" s="148"/>
      <c r="AB225" s="148"/>
      <c r="AC225" s="256"/>
    </row>
    <row r="226" spans="1:29" s="92" customFormat="1" ht="94.5" hidden="1" outlineLevel="1">
      <c r="A226" s="129" t="str">
        <f>"TC00"&amp;IF($E226&lt;&gt;"",COUNTA($D$13:D226),"")</f>
        <v>TC00193</v>
      </c>
      <c r="B226" s="132"/>
      <c r="C226" s="146" t="s">
        <v>543</v>
      </c>
      <c r="D226" s="83" t="s">
        <v>544</v>
      </c>
      <c r="E226" s="83" t="s">
        <v>545</v>
      </c>
      <c r="F226" s="84" t="s">
        <v>166</v>
      </c>
      <c r="G226" s="84" t="s">
        <v>166</v>
      </c>
      <c r="H226" s="95"/>
      <c r="I226" s="323"/>
      <c r="J226" s="370" t="s">
        <v>1039</v>
      </c>
      <c r="K226" s="148" t="s">
        <v>998</v>
      </c>
      <c r="L226" s="148" t="s">
        <v>997</v>
      </c>
      <c r="M226" s="371" t="s">
        <v>1046</v>
      </c>
      <c r="N226" s="371" t="s">
        <v>1032</v>
      </c>
      <c r="O226" s="148" t="s">
        <v>1033</v>
      </c>
      <c r="P226" s="148"/>
      <c r="Q226" s="148">
        <v>1</v>
      </c>
      <c r="R226" s="148"/>
      <c r="S226" s="148"/>
      <c r="T226" s="148"/>
      <c r="U226" s="148"/>
      <c r="V226" s="148"/>
      <c r="W226" s="148"/>
      <c r="X226" s="148"/>
      <c r="Y226" s="148"/>
      <c r="Z226" s="148"/>
      <c r="AA226" s="148"/>
      <c r="AB226" s="148"/>
      <c r="AC226" s="258"/>
    </row>
    <row r="227" spans="1:29" s="86" customFormat="1" ht="78.75" hidden="1" outlineLevel="1">
      <c r="A227" s="129" t="str">
        <f>"TC00"&amp;IF($E227&lt;&gt;"",COUNTA($D$13:D227),"")</f>
        <v>TC00194</v>
      </c>
      <c r="B227" s="99"/>
      <c r="C227" s="146" t="s">
        <v>546</v>
      </c>
      <c r="D227" s="83" t="s">
        <v>547</v>
      </c>
      <c r="E227" s="83" t="s">
        <v>548</v>
      </c>
      <c r="F227" s="84" t="s">
        <v>166</v>
      </c>
      <c r="G227" s="84" t="s">
        <v>166</v>
      </c>
      <c r="H227" s="85"/>
      <c r="I227" s="323"/>
      <c r="J227" s="370" t="s">
        <v>1039</v>
      </c>
      <c r="K227" s="148" t="s">
        <v>998</v>
      </c>
      <c r="L227" s="148" t="s">
        <v>997</v>
      </c>
      <c r="M227" s="371" t="s">
        <v>1046</v>
      </c>
      <c r="N227" s="371" t="s">
        <v>1032</v>
      </c>
      <c r="O227" s="148" t="s">
        <v>1033</v>
      </c>
      <c r="P227" s="148"/>
      <c r="Q227" s="148">
        <v>1</v>
      </c>
      <c r="R227" s="148"/>
      <c r="S227" s="148"/>
      <c r="T227" s="148"/>
      <c r="U227" s="148"/>
      <c r="V227" s="148"/>
      <c r="W227" s="148"/>
      <c r="X227" s="148"/>
      <c r="Y227" s="148"/>
      <c r="Z227" s="148"/>
      <c r="AA227" s="148"/>
      <c r="AB227" s="148"/>
      <c r="AC227" s="256"/>
    </row>
    <row r="228" spans="1:29" s="86" customFormat="1" ht="94.5" hidden="1" outlineLevel="1">
      <c r="A228" s="129" t="str">
        <f>"TC00"&amp;IF($E228&lt;&gt;"",COUNTA($D$13:D228),"")</f>
        <v>TC00195</v>
      </c>
      <c r="B228" s="99"/>
      <c r="C228" s="146" t="s">
        <v>549</v>
      </c>
      <c r="D228" s="83" t="s">
        <v>550</v>
      </c>
      <c r="E228" s="83" t="s">
        <v>551</v>
      </c>
      <c r="F228" s="84" t="s">
        <v>166</v>
      </c>
      <c r="G228" s="84" t="s">
        <v>166</v>
      </c>
      <c r="H228" s="85"/>
      <c r="I228" s="323"/>
      <c r="J228" s="370" t="s">
        <v>1039</v>
      </c>
      <c r="K228" s="148" t="s">
        <v>998</v>
      </c>
      <c r="L228" s="148" t="s">
        <v>997</v>
      </c>
      <c r="M228" s="371" t="s">
        <v>1046</v>
      </c>
      <c r="N228" s="371" t="s">
        <v>1032</v>
      </c>
      <c r="O228" s="148" t="s">
        <v>1033</v>
      </c>
      <c r="P228" s="148"/>
      <c r="Q228" s="148">
        <v>1</v>
      </c>
      <c r="R228" s="148"/>
      <c r="S228" s="148"/>
      <c r="T228" s="148"/>
      <c r="U228" s="148"/>
      <c r="V228" s="148"/>
      <c r="W228" s="148"/>
      <c r="X228" s="148"/>
      <c r="Y228" s="148"/>
      <c r="Z228" s="148"/>
      <c r="AA228" s="148"/>
      <c r="AB228" s="148"/>
      <c r="AC228" s="256"/>
    </row>
    <row r="229" spans="1:29" s="86" customFormat="1" ht="78.75" hidden="1" outlineLevel="1">
      <c r="A229" s="129" t="str">
        <f>"TC00"&amp;IF($E229&lt;&gt;"",COUNTA($D$13:D229),"")</f>
        <v>TC00196</v>
      </c>
      <c r="B229" s="99"/>
      <c r="C229" s="146" t="s">
        <v>552</v>
      </c>
      <c r="D229" s="83" t="s">
        <v>553</v>
      </c>
      <c r="E229" s="83" t="s">
        <v>883</v>
      </c>
      <c r="F229" s="84" t="s">
        <v>166</v>
      </c>
      <c r="G229" s="84" t="s">
        <v>166</v>
      </c>
      <c r="H229" s="85"/>
      <c r="I229" s="323"/>
      <c r="J229" s="370" t="s">
        <v>1039</v>
      </c>
      <c r="K229" s="148" t="s">
        <v>998</v>
      </c>
      <c r="L229" s="148" t="s">
        <v>997</v>
      </c>
      <c r="M229" s="371" t="s">
        <v>1046</v>
      </c>
      <c r="N229" s="371" t="s">
        <v>1032</v>
      </c>
      <c r="O229" s="148" t="s">
        <v>1033</v>
      </c>
      <c r="P229" s="148"/>
      <c r="Q229" s="148">
        <v>1</v>
      </c>
      <c r="R229" s="148"/>
      <c r="S229" s="148"/>
      <c r="T229" s="148"/>
      <c r="U229" s="148"/>
      <c r="V229" s="148"/>
      <c r="W229" s="148"/>
      <c r="X229" s="148"/>
      <c r="Y229" s="148"/>
      <c r="Z229" s="148"/>
      <c r="AA229" s="148"/>
      <c r="AB229" s="148"/>
      <c r="AC229" s="256"/>
    </row>
    <row r="230" spans="1:29" s="148" customFormat="1" ht="78.75" hidden="1" outlineLevel="1">
      <c r="A230" s="129" t="str">
        <f>"TC00"&amp;IF($E230&lt;&gt;"",COUNTA($D$13:D230),"")</f>
        <v>TC00197</v>
      </c>
      <c r="B230" s="107" t="s">
        <v>554</v>
      </c>
      <c r="C230" s="107" t="s">
        <v>554</v>
      </c>
      <c r="D230" s="104" t="s">
        <v>555</v>
      </c>
      <c r="E230" s="104" t="s">
        <v>556</v>
      </c>
      <c r="F230" s="84" t="s">
        <v>166</v>
      </c>
      <c r="G230" s="84" t="s">
        <v>166</v>
      </c>
      <c r="H230" s="147"/>
      <c r="I230" s="323"/>
      <c r="J230" s="370" t="s">
        <v>1039</v>
      </c>
      <c r="K230" s="148" t="s">
        <v>998</v>
      </c>
      <c r="L230" s="148" t="s">
        <v>997</v>
      </c>
      <c r="M230" s="371" t="s">
        <v>1046</v>
      </c>
      <c r="N230" s="371" t="s">
        <v>1032</v>
      </c>
      <c r="O230" s="148" t="s">
        <v>1033</v>
      </c>
      <c r="Q230" s="148">
        <v>1</v>
      </c>
      <c r="AC230" s="280"/>
    </row>
    <row r="231" spans="1:29" s="86" customFormat="1" ht="94.5" hidden="1" outlineLevel="1">
      <c r="A231" s="129" t="str">
        <f>"TC00"&amp;IF($E231&lt;&gt;"",COUNTA($D$13:D231),"")</f>
        <v>TC00198</v>
      </c>
      <c r="B231" s="141" t="s">
        <v>919</v>
      </c>
      <c r="C231" s="82" t="s">
        <v>557</v>
      </c>
      <c r="D231" s="83" t="s">
        <v>920</v>
      </c>
      <c r="E231" s="83" t="s">
        <v>558</v>
      </c>
      <c r="F231" s="84" t="s">
        <v>166</v>
      </c>
      <c r="G231" s="84" t="s">
        <v>166</v>
      </c>
      <c r="H231" s="85"/>
      <c r="I231" s="323"/>
      <c r="J231" s="370" t="s">
        <v>1039</v>
      </c>
      <c r="K231" s="148" t="s">
        <v>998</v>
      </c>
      <c r="L231" s="148" t="s">
        <v>997</v>
      </c>
      <c r="M231" s="371" t="s">
        <v>1046</v>
      </c>
      <c r="N231" s="371" t="s">
        <v>1032</v>
      </c>
      <c r="O231" s="148" t="s">
        <v>1033</v>
      </c>
      <c r="P231" s="148"/>
      <c r="Q231" s="148">
        <v>1</v>
      </c>
      <c r="R231" s="148"/>
      <c r="S231" s="148"/>
      <c r="T231" s="148"/>
      <c r="U231" s="148"/>
      <c r="V231" s="148"/>
      <c r="W231" s="148"/>
      <c r="X231" s="148"/>
      <c r="Y231" s="148"/>
      <c r="Z231" s="148"/>
      <c r="AA231" s="148"/>
      <c r="AB231" s="148"/>
      <c r="AC231" s="256"/>
    </row>
    <row r="232" spans="1:29" s="92" customFormat="1" ht="110.25" hidden="1" outlineLevel="1">
      <c r="A232" s="129" t="str">
        <f>"TC00"&amp;IF($E232&lt;&gt;"",COUNTA($D$13:D232),"")</f>
        <v>TC00199</v>
      </c>
      <c r="B232" s="133" t="s">
        <v>978</v>
      </c>
      <c r="C232" s="82" t="s">
        <v>559</v>
      </c>
      <c r="D232" s="83" t="s">
        <v>920</v>
      </c>
      <c r="E232" s="83" t="s">
        <v>560</v>
      </c>
      <c r="F232" s="84" t="s">
        <v>166</v>
      </c>
      <c r="G232" s="84" t="s">
        <v>166</v>
      </c>
      <c r="H232" s="95"/>
      <c r="I232" s="323"/>
      <c r="J232" s="370" t="s">
        <v>1039</v>
      </c>
      <c r="K232" s="148" t="s">
        <v>998</v>
      </c>
      <c r="L232" s="148" t="s">
        <v>997</v>
      </c>
      <c r="M232" s="371" t="s">
        <v>1046</v>
      </c>
      <c r="N232" s="371" t="s">
        <v>1032</v>
      </c>
      <c r="O232" s="148" t="s">
        <v>1033</v>
      </c>
      <c r="P232" s="148"/>
      <c r="Q232" s="148">
        <v>1</v>
      </c>
      <c r="R232" s="148"/>
      <c r="S232" s="148"/>
      <c r="T232" s="148"/>
      <c r="U232" s="148"/>
      <c r="V232" s="148"/>
      <c r="W232" s="148"/>
      <c r="X232" s="148"/>
      <c r="Y232" s="148"/>
      <c r="Z232" s="148"/>
      <c r="AA232" s="148"/>
      <c r="AB232" s="148"/>
      <c r="AC232" s="258"/>
    </row>
    <row r="233" spans="1:29" s="86" customFormat="1" ht="94.5" hidden="1" outlineLevel="1">
      <c r="A233" s="129" t="str">
        <f>"TC00"&amp;IF($E233&lt;&gt;"",COUNTA($D$13:D233),"")</f>
        <v>TC00200</v>
      </c>
      <c r="B233" s="99"/>
      <c r="C233" s="82" t="s">
        <v>561</v>
      </c>
      <c r="D233" s="83" t="s">
        <v>920</v>
      </c>
      <c r="E233" s="83" t="s">
        <v>562</v>
      </c>
      <c r="F233" s="84" t="s">
        <v>166</v>
      </c>
      <c r="G233" s="84" t="s">
        <v>166</v>
      </c>
      <c r="H233" s="85"/>
      <c r="I233" s="323"/>
      <c r="J233" s="370" t="s">
        <v>1039</v>
      </c>
      <c r="K233" s="148" t="s">
        <v>998</v>
      </c>
      <c r="L233" s="148" t="s">
        <v>997</v>
      </c>
      <c r="M233" s="371" t="s">
        <v>1046</v>
      </c>
      <c r="N233" s="371" t="s">
        <v>1032</v>
      </c>
      <c r="O233" s="148" t="s">
        <v>1033</v>
      </c>
      <c r="P233" s="148"/>
      <c r="Q233" s="148">
        <v>1</v>
      </c>
      <c r="R233" s="148"/>
      <c r="S233" s="148"/>
      <c r="T233" s="148"/>
      <c r="U233" s="148"/>
      <c r="V233" s="148"/>
      <c r="W233" s="148"/>
      <c r="X233" s="148"/>
      <c r="Y233" s="148"/>
      <c r="Z233" s="148"/>
      <c r="AA233" s="148"/>
      <c r="AB233" s="148"/>
      <c r="AC233" s="256"/>
    </row>
    <row r="234" spans="1:29" s="86" customFormat="1" ht="110.25" hidden="1" outlineLevel="1">
      <c r="A234" s="129" t="str">
        <f>"TC00"&amp;IF($E234&lt;&gt;"",COUNTA($D$13:D234),"")</f>
        <v>TC00201</v>
      </c>
      <c r="B234" s="141" t="s">
        <v>921</v>
      </c>
      <c r="C234" s="82" t="s">
        <v>563</v>
      </c>
      <c r="D234" s="83" t="s">
        <v>922</v>
      </c>
      <c r="E234" s="83" t="s">
        <v>564</v>
      </c>
      <c r="F234" s="84" t="s">
        <v>166</v>
      </c>
      <c r="G234" s="84" t="s">
        <v>166</v>
      </c>
      <c r="H234" s="85"/>
      <c r="I234" s="323"/>
      <c r="J234" s="370" t="s">
        <v>1039</v>
      </c>
      <c r="K234" s="148" t="s">
        <v>998</v>
      </c>
      <c r="L234" s="148" t="s">
        <v>997</v>
      </c>
      <c r="M234" s="371" t="s">
        <v>1046</v>
      </c>
      <c r="N234" s="371" t="s">
        <v>1032</v>
      </c>
      <c r="O234" s="148" t="s">
        <v>1033</v>
      </c>
      <c r="P234" s="148"/>
      <c r="Q234" s="148">
        <v>1</v>
      </c>
      <c r="R234" s="148"/>
      <c r="S234" s="148"/>
      <c r="T234" s="148"/>
      <c r="U234" s="148"/>
      <c r="V234" s="148"/>
      <c r="W234" s="148"/>
      <c r="X234" s="148"/>
      <c r="Y234" s="148"/>
      <c r="Z234" s="148"/>
      <c r="AA234" s="148"/>
      <c r="AB234" s="148"/>
      <c r="AC234" s="256"/>
    </row>
    <row r="235" spans="1:29" s="92" customFormat="1" ht="141.75" hidden="1" outlineLevel="1">
      <c r="A235" s="129" t="str">
        <f>"TC00"&amp;IF($E235&lt;&gt;"",COUNTA($D$13:D235),"")</f>
        <v>TC00202</v>
      </c>
      <c r="B235" s="133" t="s">
        <v>977</v>
      </c>
      <c r="C235" s="82" t="s">
        <v>565</v>
      </c>
      <c r="D235" s="83" t="s">
        <v>923</v>
      </c>
      <c r="E235" s="83" t="s">
        <v>566</v>
      </c>
      <c r="F235" s="84" t="s">
        <v>166</v>
      </c>
      <c r="G235" s="84" t="s">
        <v>166</v>
      </c>
      <c r="H235" s="95"/>
      <c r="I235" s="323"/>
      <c r="J235" s="370" t="s">
        <v>1039</v>
      </c>
      <c r="K235" s="148" t="s">
        <v>998</v>
      </c>
      <c r="L235" s="148" t="s">
        <v>997</v>
      </c>
      <c r="M235" s="371" t="s">
        <v>1046</v>
      </c>
      <c r="N235" s="371" t="s">
        <v>1032</v>
      </c>
      <c r="O235" s="148" t="s">
        <v>1033</v>
      </c>
      <c r="P235" s="148"/>
      <c r="Q235" s="148">
        <v>1</v>
      </c>
      <c r="R235" s="148"/>
      <c r="S235" s="148"/>
      <c r="T235" s="148"/>
      <c r="U235" s="148"/>
      <c r="V235" s="148"/>
      <c r="W235" s="148"/>
      <c r="X235" s="148"/>
      <c r="Y235" s="148"/>
      <c r="Z235" s="148"/>
      <c r="AA235" s="148"/>
      <c r="AB235" s="148"/>
      <c r="AC235" s="258"/>
    </row>
    <row r="236" spans="1:29" s="86" customFormat="1" ht="126" hidden="1" outlineLevel="1">
      <c r="A236" s="129" t="str">
        <f>"TC00"&amp;IF($E236&lt;&gt;"",COUNTA($D$13:D236),"")</f>
        <v>TC00203</v>
      </c>
      <c r="B236" s="99"/>
      <c r="C236" s="82" t="s">
        <v>567</v>
      </c>
      <c r="D236" s="83" t="s">
        <v>924</v>
      </c>
      <c r="E236" s="83" t="s">
        <v>568</v>
      </c>
      <c r="F236" s="84" t="s">
        <v>166</v>
      </c>
      <c r="G236" s="84" t="s">
        <v>166</v>
      </c>
      <c r="H236" s="85"/>
      <c r="I236" s="323"/>
      <c r="J236" s="370" t="s">
        <v>1039</v>
      </c>
      <c r="K236" s="148" t="s">
        <v>998</v>
      </c>
      <c r="L236" s="148" t="s">
        <v>997</v>
      </c>
      <c r="M236" s="371" t="s">
        <v>1046</v>
      </c>
      <c r="N236" s="371" t="s">
        <v>1032</v>
      </c>
      <c r="O236" s="148" t="s">
        <v>1033</v>
      </c>
      <c r="P236" s="148"/>
      <c r="Q236" s="148">
        <v>1</v>
      </c>
      <c r="R236" s="148"/>
      <c r="S236" s="148"/>
      <c r="T236" s="148"/>
      <c r="U236" s="148"/>
      <c r="V236" s="148"/>
      <c r="W236" s="148"/>
      <c r="X236" s="148"/>
      <c r="Y236" s="148"/>
      <c r="Z236" s="148"/>
      <c r="AA236" s="148"/>
      <c r="AB236" s="148"/>
      <c r="AC236" s="256"/>
    </row>
    <row r="237" spans="1:29" s="86" customFormat="1" ht="126" hidden="1" outlineLevel="1">
      <c r="A237" s="129" t="str">
        <f>"TC00"&amp;IF($E237&lt;&gt;"",COUNTA($D$13:D237),"")</f>
        <v>TC00204</v>
      </c>
      <c r="B237" s="99"/>
      <c r="C237" s="82" t="s">
        <v>569</v>
      </c>
      <c r="D237" s="83" t="s">
        <v>925</v>
      </c>
      <c r="E237" s="83" t="s">
        <v>570</v>
      </c>
      <c r="F237" s="84" t="s">
        <v>166</v>
      </c>
      <c r="G237" s="84" t="s">
        <v>166</v>
      </c>
      <c r="H237" s="85"/>
      <c r="I237" s="323"/>
      <c r="J237" s="370" t="s">
        <v>1039</v>
      </c>
      <c r="K237" s="148" t="s">
        <v>998</v>
      </c>
      <c r="L237" s="148" t="s">
        <v>997</v>
      </c>
      <c r="M237" s="371" t="s">
        <v>1046</v>
      </c>
      <c r="N237" s="371" t="s">
        <v>1032</v>
      </c>
      <c r="O237" s="148" t="s">
        <v>1033</v>
      </c>
      <c r="P237" s="148"/>
      <c r="Q237" s="148">
        <v>1</v>
      </c>
      <c r="R237" s="148"/>
      <c r="S237" s="148"/>
      <c r="T237" s="148"/>
      <c r="U237" s="148"/>
      <c r="V237" s="148"/>
      <c r="W237" s="148"/>
      <c r="X237" s="148"/>
      <c r="Y237" s="148"/>
      <c r="Z237" s="148"/>
      <c r="AA237" s="148"/>
      <c r="AB237" s="148"/>
      <c r="AC237" s="256"/>
    </row>
    <row r="238" spans="1:29" s="86" customFormat="1" ht="126" hidden="1" outlineLevel="1">
      <c r="A238" s="129" t="str">
        <f>"TC00"&amp;IF($E238&lt;&gt;"",COUNTA($D$13:D238),"")</f>
        <v>TC00205</v>
      </c>
      <c r="B238" s="99"/>
      <c r="C238" s="82" t="s">
        <v>571</v>
      </c>
      <c r="D238" s="83" t="s">
        <v>926</v>
      </c>
      <c r="E238" s="83" t="s">
        <v>572</v>
      </c>
      <c r="F238" s="84" t="s">
        <v>166</v>
      </c>
      <c r="G238" s="84" t="s">
        <v>166</v>
      </c>
      <c r="H238" s="85"/>
      <c r="I238" s="323"/>
      <c r="J238" s="370" t="s">
        <v>1039</v>
      </c>
      <c r="K238" s="148" t="s">
        <v>998</v>
      </c>
      <c r="L238" s="148" t="s">
        <v>997</v>
      </c>
      <c r="M238" s="371" t="s">
        <v>1046</v>
      </c>
      <c r="N238" s="371" t="s">
        <v>1032</v>
      </c>
      <c r="O238" s="148" t="s">
        <v>1033</v>
      </c>
      <c r="P238" s="148"/>
      <c r="Q238" s="148">
        <v>1</v>
      </c>
      <c r="R238" s="148"/>
      <c r="S238" s="148"/>
      <c r="T238" s="148"/>
      <c r="U238" s="148"/>
      <c r="V238" s="148"/>
      <c r="W238" s="148"/>
      <c r="X238" s="148"/>
      <c r="Y238" s="148"/>
      <c r="Z238" s="148"/>
      <c r="AA238" s="148"/>
      <c r="AB238" s="148"/>
      <c r="AC238" s="256"/>
    </row>
    <row r="239" spans="1:29" s="86" customFormat="1" ht="110.25" hidden="1" outlineLevel="1">
      <c r="A239" s="129" t="str">
        <f>"TC00"&amp;IF($E239&lt;&gt;"",COUNTA($D$13:D239),"")</f>
        <v>TC00206</v>
      </c>
      <c r="B239" s="99"/>
      <c r="C239" s="82" t="s">
        <v>573</v>
      </c>
      <c r="D239" s="83" t="s">
        <v>927</v>
      </c>
      <c r="E239" s="83" t="s">
        <v>574</v>
      </c>
      <c r="F239" s="84" t="s">
        <v>166</v>
      </c>
      <c r="G239" s="84" t="s">
        <v>166</v>
      </c>
      <c r="H239" s="85"/>
      <c r="I239" s="323"/>
      <c r="J239" s="370" t="s">
        <v>1039</v>
      </c>
      <c r="K239" s="148" t="s">
        <v>998</v>
      </c>
      <c r="L239" s="148" t="s">
        <v>997</v>
      </c>
      <c r="M239" s="371" t="s">
        <v>1046</v>
      </c>
      <c r="N239" s="371" t="s">
        <v>1032</v>
      </c>
      <c r="O239" s="148" t="s">
        <v>1033</v>
      </c>
      <c r="P239" s="148"/>
      <c r="Q239" s="148">
        <v>1</v>
      </c>
      <c r="R239" s="148"/>
      <c r="S239" s="148"/>
      <c r="T239" s="148"/>
      <c r="U239" s="148"/>
      <c r="V239" s="148"/>
      <c r="W239" s="148"/>
      <c r="X239" s="148"/>
      <c r="Y239" s="148"/>
      <c r="Z239" s="148"/>
      <c r="AA239" s="148"/>
      <c r="AB239" s="148"/>
      <c r="AC239" s="256"/>
    </row>
    <row r="240" spans="1:29" s="148" customFormat="1" ht="110.25" hidden="1" outlineLevel="1">
      <c r="A240" s="129" t="str">
        <f>"TC00"&amp;IF($E240&lt;&gt;"",COUNTA($D$13:D240),"")</f>
        <v>TC00207</v>
      </c>
      <c r="B240" s="104"/>
      <c r="C240" s="104" t="s">
        <v>928</v>
      </c>
      <c r="D240" s="104" t="s">
        <v>929</v>
      </c>
      <c r="E240" s="104" t="s">
        <v>930</v>
      </c>
      <c r="F240" s="84" t="s">
        <v>166</v>
      </c>
      <c r="G240" s="84" t="s">
        <v>166</v>
      </c>
      <c r="H240" s="147"/>
      <c r="I240" s="323"/>
      <c r="J240" s="370" t="s">
        <v>1039</v>
      </c>
      <c r="K240" s="148" t="s">
        <v>998</v>
      </c>
      <c r="L240" s="148" t="s">
        <v>997</v>
      </c>
      <c r="M240" s="371" t="s">
        <v>1046</v>
      </c>
      <c r="N240" s="371" t="s">
        <v>1032</v>
      </c>
      <c r="O240" s="148" t="s">
        <v>1033</v>
      </c>
      <c r="Q240" s="148">
        <v>1</v>
      </c>
      <c r="AC240" s="280"/>
    </row>
    <row r="241" spans="1:29" s="150" customFormat="1" ht="110.25" hidden="1" outlineLevel="1">
      <c r="A241" s="129" t="str">
        <f>"TC00"&amp;IF($E241&lt;&gt;"",COUNTA($D$13:D241),"")</f>
        <v>TC00208</v>
      </c>
      <c r="B241" s="141"/>
      <c r="C241" s="141" t="s">
        <v>575</v>
      </c>
      <c r="D241" s="104" t="s">
        <v>929</v>
      </c>
      <c r="E241" s="141" t="s">
        <v>576</v>
      </c>
      <c r="F241" s="84" t="s">
        <v>166</v>
      </c>
      <c r="G241" s="84" t="s">
        <v>166</v>
      </c>
      <c r="H241" s="149"/>
      <c r="I241" s="323"/>
      <c r="J241" s="370" t="s">
        <v>1039</v>
      </c>
      <c r="K241" s="148" t="s">
        <v>998</v>
      </c>
      <c r="L241" s="148" t="s">
        <v>997</v>
      </c>
      <c r="M241" s="371" t="s">
        <v>1046</v>
      </c>
      <c r="N241" s="371" t="s">
        <v>1032</v>
      </c>
      <c r="O241" s="148" t="s">
        <v>1033</v>
      </c>
      <c r="P241" s="148"/>
      <c r="Q241" s="148">
        <v>1</v>
      </c>
      <c r="R241" s="148"/>
      <c r="S241" s="148"/>
      <c r="T241" s="148"/>
      <c r="U241" s="148"/>
      <c r="V241" s="148"/>
      <c r="W241" s="148"/>
      <c r="X241" s="148"/>
      <c r="Y241" s="148"/>
      <c r="Z241" s="148"/>
      <c r="AA241" s="148"/>
      <c r="AB241" s="148"/>
      <c r="AC241" s="281"/>
    </row>
    <row r="242" spans="1:29" s="86" customFormat="1" ht="110.25" hidden="1" outlineLevel="1">
      <c r="A242" s="129" t="str">
        <f>"TC00"&amp;IF($E242&lt;&gt;"",COUNTA($D$13:D242),"")</f>
        <v>TC00209</v>
      </c>
      <c r="B242" s="141" t="s">
        <v>931</v>
      </c>
      <c r="C242" s="82" t="s">
        <v>563</v>
      </c>
      <c r="D242" s="83" t="s">
        <v>932</v>
      </c>
      <c r="E242" s="83" t="s">
        <v>564</v>
      </c>
      <c r="F242" s="84" t="s">
        <v>166</v>
      </c>
      <c r="G242" s="84" t="s">
        <v>166</v>
      </c>
      <c r="H242" s="85"/>
      <c r="I242" s="323"/>
      <c r="J242" s="370" t="s">
        <v>1039</v>
      </c>
      <c r="K242" s="148" t="s">
        <v>998</v>
      </c>
      <c r="L242" s="148" t="s">
        <v>997</v>
      </c>
      <c r="M242" s="371" t="s">
        <v>1046</v>
      </c>
      <c r="N242" s="371" t="s">
        <v>1032</v>
      </c>
      <c r="O242" s="148" t="s">
        <v>1033</v>
      </c>
      <c r="P242" s="148"/>
      <c r="Q242" s="148">
        <v>1</v>
      </c>
      <c r="R242" s="148"/>
      <c r="S242" s="148"/>
      <c r="T242" s="148"/>
      <c r="U242" s="148"/>
      <c r="V242" s="148"/>
      <c r="W242" s="148"/>
      <c r="X242" s="148"/>
      <c r="Y242" s="148"/>
      <c r="Z242" s="148"/>
      <c r="AA242" s="148"/>
      <c r="AB242" s="148"/>
      <c r="AC242" s="256"/>
    </row>
    <row r="243" spans="1:29" s="92" customFormat="1" ht="110.25" hidden="1" outlineLevel="1">
      <c r="A243" s="129" t="str">
        <f>"TC00"&amp;IF($E243&lt;&gt;"",COUNTA($D$13:D243),"")</f>
        <v>TC00210</v>
      </c>
      <c r="B243" s="132"/>
      <c r="C243" s="82" t="s">
        <v>577</v>
      </c>
      <c r="D243" s="83" t="s">
        <v>933</v>
      </c>
      <c r="E243" s="83" t="s">
        <v>578</v>
      </c>
      <c r="F243" s="84" t="s">
        <v>166</v>
      </c>
      <c r="G243" s="84" t="s">
        <v>166</v>
      </c>
      <c r="H243" s="95"/>
      <c r="I243" s="323"/>
      <c r="J243" s="370" t="s">
        <v>1039</v>
      </c>
      <c r="K243" s="148" t="s">
        <v>998</v>
      </c>
      <c r="L243" s="148" t="s">
        <v>997</v>
      </c>
      <c r="M243" s="371" t="s">
        <v>1046</v>
      </c>
      <c r="N243" s="371" t="s">
        <v>1032</v>
      </c>
      <c r="O243" s="148" t="s">
        <v>1033</v>
      </c>
      <c r="P243" s="148"/>
      <c r="Q243" s="148">
        <v>1</v>
      </c>
      <c r="R243" s="148"/>
      <c r="S243" s="148"/>
      <c r="T243" s="148"/>
      <c r="U243" s="148"/>
      <c r="V243" s="148"/>
      <c r="W243" s="148"/>
      <c r="X243" s="148"/>
      <c r="Y243" s="148"/>
      <c r="Z243" s="148"/>
      <c r="AA243" s="148"/>
      <c r="AB243" s="148"/>
      <c r="AC243" s="258"/>
    </row>
    <row r="244" spans="1:29" s="86" customFormat="1" ht="110.25" hidden="1" outlineLevel="1">
      <c r="A244" s="129" t="str">
        <f>"TC00"&amp;IF($E244&lt;&gt;"",COUNTA($D$13:D244),"")</f>
        <v>TC00211</v>
      </c>
      <c r="B244" s="99"/>
      <c r="C244" s="82" t="s">
        <v>579</v>
      </c>
      <c r="D244" s="83" t="s">
        <v>934</v>
      </c>
      <c r="E244" s="83" t="s">
        <v>580</v>
      </c>
      <c r="F244" s="84" t="s">
        <v>166</v>
      </c>
      <c r="G244" s="84" t="s">
        <v>166</v>
      </c>
      <c r="H244" s="85"/>
      <c r="I244" s="323"/>
      <c r="J244" s="370" t="s">
        <v>1039</v>
      </c>
      <c r="K244" s="148" t="s">
        <v>998</v>
      </c>
      <c r="L244" s="148" t="s">
        <v>997</v>
      </c>
      <c r="M244" s="371" t="s">
        <v>1046</v>
      </c>
      <c r="N244" s="371" t="s">
        <v>1032</v>
      </c>
      <c r="O244" s="148" t="s">
        <v>1033</v>
      </c>
      <c r="P244" s="148"/>
      <c r="Q244" s="148">
        <v>1</v>
      </c>
      <c r="R244" s="148"/>
      <c r="S244" s="148"/>
      <c r="T244" s="148"/>
      <c r="U244" s="148"/>
      <c r="V244" s="148"/>
      <c r="W244" s="148"/>
      <c r="X244" s="148"/>
      <c r="Y244" s="148"/>
      <c r="Z244" s="148"/>
      <c r="AA244" s="148"/>
      <c r="AB244" s="148"/>
      <c r="AC244" s="256"/>
    </row>
    <row r="245" spans="1:29" s="86" customFormat="1" ht="126" hidden="1" outlineLevel="1">
      <c r="A245" s="129" t="str">
        <f>"TC00"&amp;IF($E245&lt;&gt;"",COUNTA($D$13:D245),"")</f>
        <v>TC00212</v>
      </c>
      <c r="B245" s="99"/>
      <c r="C245" s="82" t="s">
        <v>569</v>
      </c>
      <c r="D245" s="83" t="s">
        <v>935</v>
      </c>
      <c r="E245" s="83" t="s">
        <v>570</v>
      </c>
      <c r="F245" s="84" t="s">
        <v>166</v>
      </c>
      <c r="G245" s="84" t="s">
        <v>166</v>
      </c>
      <c r="H245" s="85"/>
      <c r="I245" s="323"/>
      <c r="J245" s="370" t="s">
        <v>1039</v>
      </c>
      <c r="K245" s="148" t="s">
        <v>998</v>
      </c>
      <c r="L245" s="148" t="s">
        <v>997</v>
      </c>
      <c r="M245" s="371" t="s">
        <v>1046</v>
      </c>
      <c r="N245" s="371" t="s">
        <v>1032</v>
      </c>
      <c r="O245" s="148" t="s">
        <v>1033</v>
      </c>
      <c r="P245" s="148"/>
      <c r="Q245" s="148">
        <v>1</v>
      </c>
      <c r="R245" s="148"/>
      <c r="S245" s="148"/>
      <c r="T245" s="148"/>
      <c r="U245" s="148"/>
      <c r="V245" s="148"/>
      <c r="W245" s="148"/>
      <c r="X245" s="148"/>
      <c r="Y245" s="148"/>
      <c r="Z245" s="148"/>
      <c r="AA245" s="148"/>
      <c r="AB245" s="148"/>
      <c r="AC245" s="256"/>
    </row>
    <row r="246" spans="1:29" s="86" customFormat="1" ht="126" hidden="1" outlineLevel="1">
      <c r="A246" s="129" t="str">
        <f>"TC00"&amp;IF($E246&lt;&gt;"",COUNTA($D$13:D246),"")</f>
        <v>TC00213</v>
      </c>
      <c r="B246" s="99"/>
      <c r="C246" s="82" t="s">
        <v>571</v>
      </c>
      <c r="D246" s="83" t="s">
        <v>936</v>
      </c>
      <c r="E246" s="83" t="s">
        <v>572</v>
      </c>
      <c r="F246" s="84" t="s">
        <v>166</v>
      </c>
      <c r="G246" s="84" t="s">
        <v>166</v>
      </c>
      <c r="H246" s="85"/>
      <c r="I246" s="323"/>
      <c r="J246" s="370" t="s">
        <v>1039</v>
      </c>
      <c r="K246" s="148" t="s">
        <v>998</v>
      </c>
      <c r="L246" s="148" t="s">
        <v>997</v>
      </c>
      <c r="M246" s="371" t="s">
        <v>1046</v>
      </c>
      <c r="N246" s="371" t="s">
        <v>1032</v>
      </c>
      <c r="O246" s="148" t="s">
        <v>1033</v>
      </c>
      <c r="P246" s="148"/>
      <c r="Q246" s="148">
        <v>1</v>
      </c>
      <c r="R246" s="148"/>
      <c r="S246" s="148"/>
      <c r="T246" s="148"/>
      <c r="U246" s="148"/>
      <c r="V246" s="148"/>
      <c r="W246" s="148"/>
      <c r="X246" s="148"/>
      <c r="Y246" s="148"/>
      <c r="Z246" s="148"/>
      <c r="AA246" s="148"/>
      <c r="AB246" s="148"/>
      <c r="AC246" s="256"/>
    </row>
    <row r="247" spans="1:29" s="86" customFormat="1" ht="110.25" hidden="1" outlineLevel="1">
      <c r="A247" s="129" t="str">
        <f>"TC00"&amp;IF($E247&lt;&gt;"",COUNTA($D$13:D247),"")</f>
        <v>TC00214</v>
      </c>
      <c r="B247" s="99"/>
      <c r="C247" s="82" t="s">
        <v>573</v>
      </c>
      <c r="D247" s="83" t="s">
        <v>937</v>
      </c>
      <c r="E247" s="83" t="s">
        <v>574</v>
      </c>
      <c r="F247" s="84" t="s">
        <v>166</v>
      </c>
      <c r="G247" s="84" t="s">
        <v>166</v>
      </c>
      <c r="H247" s="85"/>
      <c r="I247" s="323"/>
      <c r="J247" s="370" t="s">
        <v>1039</v>
      </c>
      <c r="K247" s="148" t="s">
        <v>998</v>
      </c>
      <c r="L247" s="148" t="s">
        <v>997</v>
      </c>
      <c r="M247" s="371" t="s">
        <v>1046</v>
      </c>
      <c r="N247" s="371" t="s">
        <v>1032</v>
      </c>
      <c r="O247" s="148" t="s">
        <v>1033</v>
      </c>
      <c r="P247" s="148"/>
      <c r="Q247" s="148">
        <v>1</v>
      </c>
      <c r="R247" s="148"/>
      <c r="S247" s="148"/>
      <c r="T247" s="148"/>
      <c r="U247" s="148"/>
      <c r="V247" s="148"/>
      <c r="W247" s="148"/>
      <c r="X247" s="148"/>
      <c r="Y247" s="148"/>
      <c r="Z247" s="148"/>
      <c r="AA247" s="148"/>
      <c r="AB247" s="148"/>
      <c r="AC247" s="256"/>
    </row>
    <row r="248" spans="1:29" s="148" customFormat="1" ht="110.25" hidden="1" outlineLevel="1">
      <c r="A248" s="129" t="str">
        <f>"TC00"&amp;IF($E248&lt;&gt;"",COUNTA($D$13:D248),"")</f>
        <v>TC00215</v>
      </c>
      <c r="B248" s="104"/>
      <c r="C248" s="104" t="s">
        <v>581</v>
      </c>
      <c r="D248" s="104" t="s">
        <v>938</v>
      </c>
      <c r="E248" s="104" t="s">
        <v>939</v>
      </c>
      <c r="F248" s="84" t="s">
        <v>166</v>
      </c>
      <c r="G248" s="84" t="s">
        <v>166</v>
      </c>
      <c r="H248" s="147"/>
      <c r="I248" s="323"/>
      <c r="J248" s="370" t="s">
        <v>1039</v>
      </c>
      <c r="K248" s="148" t="s">
        <v>998</v>
      </c>
      <c r="L248" s="148" t="s">
        <v>997</v>
      </c>
      <c r="M248" s="371" t="s">
        <v>1046</v>
      </c>
      <c r="N248" s="371" t="s">
        <v>1032</v>
      </c>
      <c r="O248" s="148" t="s">
        <v>1033</v>
      </c>
      <c r="Q248" s="148">
        <v>1</v>
      </c>
      <c r="AC248" s="280"/>
    </row>
    <row r="249" spans="1:29" s="150" customFormat="1" ht="110.25" hidden="1" outlineLevel="1">
      <c r="A249" s="129" t="str">
        <f>"TC00"&amp;IF($E249&lt;&gt;"",COUNTA($D$13:D249),"")</f>
        <v>TC00216</v>
      </c>
      <c r="B249" s="141"/>
      <c r="C249" s="141" t="s">
        <v>575</v>
      </c>
      <c r="D249" s="104" t="s">
        <v>940</v>
      </c>
      <c r="E249" s="141" t="s">
        <v>582</v>
      </c>
      <c r="F249" s="84" t="s">
        <v>166</v>
      </c>
      <c r="G249" s="84" t="s">
        <v>166</v>
      </c>
      <c r="H249" s="149"/>
      <c r="I249" s="323"/>
      <c r="J249" s="370" t="s">
        <v>1039</v>
      </c>
      <c r="K249" s="148" t="s">
        <v>998</v>
      </c>
      <c r="L249" s="148" t="s">
        <v>997</v>
      </c>
      <c r="M249" s="371" t="s">
        <v>1046</v>
      </c>
      <c r="N249" s="371" t="s">
        <v>1032</v>
      </c>
      <c r="O249" s="148" t="s">
        <v>1033</v>
      </c>
      <c r="P249" s="148"/>
      <c r="Q249" s="148">
        <v>1</v>
      </c>
      <c r="R249" s="148"/>
      <c r="S249" s="148"/>
      <c r="T249" s="148"/>
      <c r="U249" s="148"/>
      <c r="V249" s="148"/>
      <c r="W249" s="148"/>
      <c r="X249" s="148"/>
      <c r="Y249" s="148"/>
      <c r="Z249" s="148"/>
      <c r="AA249" s="148"/>
      <c r="AB249" s="148"/>
      <c r="AC249" s="281"/>
    </row>
    <row r="250" spans="1:29" s="86" customFormat="1" ht="110.25" hidden="1" outlineLevel="1">
      <c r="A250" s="129" t="str">
        <f>"TC00"&amp;IF($E250&lt;&gt;"",COUNTA($D$13:D250),"")</f>
        <v>TC00217</v>
      </c>
      <c r="B250" s="141" t="s">
        <v>941</v>
      </c>
      <c r="C250" s="82" t="s">
        <v>563</v>
      </c>
      <c r="D250" s="83" t="s">
        <v>942</v>
      </c>
      <c r="E250" s="252" t="s">
        <v>884</v>
      </c>
      <c r="F250" s="84" t="s">
        <v>244</v>
      </c>
      <c r="G250" s="84" t="s">
        <v>166</v>
      </c>
      <c r="H250" s="295"/>
      <c r="I250" s="323"/>
      <c r="J250" s="370" t="s">
        <v>1039</v>
      </c>
      <c r="K250" s="148" t="s">
        <v>998</v>
      </c>
      <c r="L250" s="148" t="s">
        <v>997</v>
      </c>
      <c r="M250" s="371" t="s">
        <v>1046</v>
      </c>
      <c r="N250" s="371" t="s">
        <v>1032</v>
      </c>
      <c r="O250" s="148" t="s">
        <v>1033</v>
      </c>
      <c r="P250" s="148"/>
      <c r="Q250" s="148">
        <v>1</v>
      </c>
      <c r="R250" s="148"/>
      <c r="S250" s="148"/>
      <c r="T250" s="148"/>
      <c r="U250" s="148"/>
      <c r="V250" s="148"/>
      <c r="W250" s="148"/>
      <c r="X250" s="148"/>
      <c r="Y250" s="148"/>
      <c r="Z250" s="148"/>
      <c r="AA250" s="148"/>
      <c r="AB250" s="148"/>
      <c r="AC250" s="256"/>
    </row>
    <row r="251" spans="1:29" s="92" customFormat="1" ht="141.75" hidden="1" outlineLevel="1">
      <c r="A251" s="129" t="str">
        <f>"TC00"&amp;IF($E251&lt;&gt;"",COUNTA($D$13:D251),"")</f>
        <v>TC00218</v>
      </c>
      <c r="B251" s="133" t="s">
        <v>976</v>
      </c>
      <c r="C251" s="82" t="s">
        <v>583</v>
      </c>
      <c r="D251" s="83" t="s">
        <v>943</v>
      </c>
      <c r="E251" s="83" t="s">
        <v>584</v>
      </c>
      <c r="F251" s="84" t="s">
        <v>166</v>
      </c>
      <c r="G251" s="84" t="s">
        <v>166</v>
      </c>
      <c r="H251" s="95"/>
      <c r="I251" s="323"/>
      <c r="J251" s="370" t="s">
        <v>1039</v>
      </c>
      <c r="K251" s="148" t="s">
        <v>998</v>
      </c>
      <c r="L251" s="148" t="s">
        <v>997</v>
      </c>
      <c r="M251" s="371" t="s">
        <v>1046</v>
      </c>
      <c r="N251" s="371" t="s">
        <v>1032</v>
      </c>
      <c r="O251" s="148" t="s">
        <v>1033</v>
      </c>
      <c r="P251" s="148"/>
      <c r="Q251" s="148">
        <v>1</v>
      </c>
      <c r="R251" s="148"/>
      <c r="S251" s="148"/>
      <c r="T251" s="148"/>
      <c r="U251" s="148"/>
      <c r="V251" s="148"/>
      <c r="W251" s="148"/>
      <c r="X251" s="148"/>
      <c r="Y251" s="148"/>
      <c r="Z251" s="148"/>
      <c r="AA251" s="148"/>
      <c r="AB251" s="148"/>
      <c r="AC251" s="258"/>
    </row>
    <row r="252" spans="1:29" s="86" customFormat="1" ht="126" hidden="1" outlineLevel="1">
      <c r="A252" s="129" t="str">
        <f>"TC00"&amp;IF($E252&lt;&gt;"",COUNTA($D$13:D252),"")</f>
        <v>TC00219</v>
      </c>
      <c r="B252" s="99"/>
      <c r="C252" s="82" t="s">
        <v>585</v>
      </c>
      <c r="D252" s="83" t="s">
        <v>944</v>
      </c>
      <c r="E252" s="83" t="s">
        <v>586</v>
      </c>
      <c r="F252" s="84" t="s">
        <v>166</v>
      </c>
      <c r="G252" s="84" t="s">
        <v>166</v>
      </c>
      <c r="H252" s="85"/>
      <c r="I252" s="323"/>
      <c r="J252" s="370" t="s">
        <v>1039</v>
      </c>
      <c r="K252" s="148" t="s">
        <v>998</v>
      </c>
      <c r="L252" s="148" t="s">
        <v>997</v>
      </c>
      <c r="M252" s="371" t="s">
        <v>1046</v>
      </c>
      <c r="N252" s="371" t="s">
        <v>1032</v>
      </c>
      <c r="O252" s="148" t="s">
        <v>1033</v>
      </c>
      <c r="P252" s="148"/>
      <c r="Q252" s="148">
        <v>1</v>
      </c>
      <c r="R252" s="148"/>
      <c r="S252" s="148"/>
      <c r="T252" s="148"/>
      <c r="U252" s="148"/>
      <c r="V252" s="148"/>
      <c r="W252" s="148"/>
      <c r="X252" s="148"/>
      <c r="Y252" s="148"/>
      <c r="Z252" s="148"/>
      <c r="AA252" s="148"/>
      <c r="AB252" s="148"/>
      <c r="AC252" s="256"/>
    </row>
    <row r="253" spans="1:29" s="86" customFormat="1" ht="126" hidden="1" outlineLevel="1">
      <c r="A253" s="129" t="str">
        <f>"TC00"&amp;IF($E253&lt;&gt;"",COUNTA($D$13:D253),"")</f>
        <v>TC00220</v>
      </c>
      <c r="B253" s="99"/>
      <c r="C253" s="82" t="s">
        <v>569</v>
      </c>
      <c r="D253" s="83" t="s">
        <v>945</v>
      </c>
      <c r="E253" s="83" t="s">
        <v>570</v>
      </c>
      <c r="F253" s="84" t="s">
        <v>166</v>
      </c>
      <c r="G253" s="84" t="s">
        <v>166</v>
      </c>
      <c r="H253" s="85"/>
      <c r="I253" s="323"/>
      <c r="J253" s="370" t="s">
        <v>1039</v>
      </c>
      <c r="K253" s="148" t="s">
        <v>998</v>
      </c>
      <c r="L253" s="148" t="s">
        <v>997</v>
      </c>
      <c r="M253" s="371" t="s">
        <v>1046</v>
      </c>
      <c r="N253" s="371" t="s">
        <v>1032</v>
      </c>
      <c r="O253" s="148" t="s">
        <v>1033</v>
      </c>
      <c r="P253" s="148"/>
      <c r="Q253" s="148">
        <v>1</v>
      </c>
      <c r="R253" s="148"/>
      <c r="S253" s="148"/>
      <c r="T253" s="148"/>
      <c r="U253" s="148"/>
      <c r="V253" s="148"/>
      <c r="W253" s="148"/>
      <c r="X253" s="148"/>
      <c r="Y253" s="148"/>
      <c r="Z253" s="148"/>
      <c r="AA253" s="148"/>
      <c r="AB253" s="148"/>
      <c r="AC253" s="256"/>
    </row>
    <row r="254" spans="1:29" s="86" customFormat="1" ht="126" hidden="1" outlineLevel="1">
      <c r="A254" s="129" t="str">
        <f>"TC00"&amp;IF($E254&lt;&gt;"",COUNTA($D$13:D254),"")</f>
        <v>TC00221</v>
      </c>
      <c r="B254" s="99"/>
      <c r="C254" s="82" t="s">
        <v>571</v>
      </c>
      <c r="D254" s="83" t="s">
        <v>946</v>
      </c>
      <c r="E254" s="83" t="s">
        <v>572</v>
      </c>
      <c r="F254" s="84" t="s">
        <v>166</v>
      </c>
      <c r="G254" s="84" t="s">
        <v>166</v>
      </c>
      <c r="H254" s="85"/>
      <c r="I254" s="323"/>
      <c r="J254" s="370" t="s">
        <v>1039</v>
      </c>
      <c r="K254" s="148" t="s">
        <v>998</v>
      </c>
      <c r="L254" s="148" t="s">
        <v>997</v>
      </c>
      <c r="M254" s="371" t="s">
        <v>1046</v>
      </c>
      <c r="N254" s="371" t="s">
        <v>1032</v>
      </c>
      <c r="O254" s="148" t="s">
        <v>1033</v>
      </c>
      <c r="P254" s="148"/>
      <c r="Q254" s="148">
        <v>1</v>
      </c>
      <c r="R254" s="148"/>
      <c r="S254" s="148"/>
      <c r="T254" s="148"/>
      <c r="U254" s="148"/>
      <c r="V254" s="148"/>
      <c r="W254" s="148"/>
      <c r="X254" s="148"/>
      <c r="Y254" s="148"/>
      <c r="Z254" s="148"/>
      <c r="AA254" s="148"/>
      <c r="AB254" s="148"/>
      <c r="AC254" s="256"/>
    </row>
    <row r="255" spans="1:29" s="86" customFormat="1" ht="110.25" hidden="1" outlineLevel="1">
      <c r="A255" s="129" t="str">
        <f>"TC00"&amp;IF($E255&lt;&gt;"",COUNTA($D$13:D255),"")</f>
        <v>TC00222</v>
      </c>
      <c r="B255" s="99"/>
      <c r="C255" s="82" t="s">
        <v>573</v>
      </c>
      <c r="D255" s="83" t="s">
        <v>947</v>
      </c>
      <c r="E255" s="83" t="s">
        <v>574</v>
      </c>
      <c r="F255" s="84" t="s">
        <v>166</v>
      </c>
      <c r="G255" s="84" t="s">
        <v>166</v>
      </c>
      <c r="H255" s="85"/>
      <c r="I255" s="323"/>
      <c r="J255" s="370" t="s">
        <v>1039</v>
      </c>
      <c r="K255" s="148" t="s">
        <v>998</v>
      </c>
      <c r="L255" s="148" t="s">
        <v>997</v>
      </c>
      <c r="M255" s="371" t="s">
        <v>1046</v>
      </c>
      <c r="N255" s="371" t="s">
        <v>1032</v>
      </c>
      <c r="O255" s="148" t="s">
        <v>1033</v>
      </c>
      <c r="P255" s="148"/>
      <c r="Q255" s="148">
        <v>1</v>
      </c>
      <c r="R255" s="148"/>
      <c r="S255" s="148"/>
      <c r="T255" s="148"/>
      <c r="U255" s="148"/>
      <c r="V255" s="148"/>
      <c r="W255" s="148"/>
      <c r="X255" s="148"/>
      <c r="Y255" s="148"/>
      <c r="Z255" s="148"/>
      <c r="AA255" s="148"/>
      <c r="AB255" s="148"/>
      <c r="AC255" s="256"/>
    </row>
    <row r="256" spans="1:29" s="148" customFormat="1" ht="110.25" hidden="1" outlineLevel="1">
      <c r="A256" s="129" t="str">
        <f>"TC00"&amp;IF($E256&lt;&gt;"",COUNTA($D$13:D256),"")</f>
        <v>TC00223</v>
      </c>
      <c r="B256" s="104"/>
      <c r="C256" s="104" t="s">
        <v>581</v>
      </c>
      <c r="D256" s="104" t="s">
        <v>948</v>
      </c>
      <c r="E256" s="104" t="s">
        <v>949</v>
      </c>
      <c r="F256" s="84" t="s">
        <v>166</v>
      </c>
      <c r="G256" s="84" t="s">
        <v>166</v>
      </c>
      <c r="H256" s="147"/>
      <c r="I256" s="323"/>
      <c r="J256" s="370" t="s">
        <v>1039</v>
      </c>
      <c r="K256" s="148" t="s">
        <v>998</v>
      </c>
      <c r="L256" s="148" t="s">
        <v>997</v>
      </c>
      <c r="M256" s="371" t="s">
        <v>1046</v>
      </c>
      <c r="N256" s="371" t="s">
        <v>1032</v>
      </c>
      <c r="O256" s="148" t="s">
        <v>1033</v>
      </c>
      <c r="Q256" s="148">
        <v>1</v>
      </c>
      <c r="AC256" s="280"/>
    </row>
    <row r="257" spans="1:29" s="150" customFormat="1" ht="110.25" hidden="1" outlineLevel="1">
      <c r="A257" s="129" t="str">
        <f>"TC00"&amp;IF($E257&lt;&gt;"",COUNTA($D$13:D257),"")</f>
        <v>TC00224</v>
      </c>
      <c r="B257" s="104"/>
      <c r="C257" s="141" t="s">
        <v>575</v>
      </c>
      <c r="D257" s="104" t="s">
        <v>950</v>
      </c>
      <c r="E257" s="141" t="s">
        <v>587</v>
      </c>
      <c r="F257" s="84" t="s">
        <v>166</v>
      </c>
      <c r="G257" s="84" t="s">
        <v>166</v>
      </c>
      <c r="H257" s="149"/>
      <c r="I257" s="323"/>
      <c r="J257" s="370" t="s">
        <v>1039</v>
      </c>
      <c r="K257" s="148" t="s">
        <v>998</v>
      </c>
      <c r="L257" s="148" t="s">
        <v>997</v>
      </c>
      <c r="M257" s="371" t="s">
        <v>1046</v>
      </c>
      <c r="N257" s="371" t="s">
        <v>1032</v>
      </c>
      <c r="O257" s="148" t="s">
        <v>1033</v>
      </c>
      <c r="P257" s="148"/>
      <c r="Q257" s="148">
        <v>1</v>
      </c>
      <c r="R257" s="148"/>
      <c r="S257" s="148"/>
      <c r="T257" s="148"/>
      <c r="U257" s="148"/>
      <c r="V257" s="148"/>
      <c r="W257" s="148"/>
      <c r="X257" s="148"/>
      <c r="Y257" s="148"/>
      <c r="Z257" s="148"/>
      <c r="AA257" s="148"/>
      <c r="AB257" s="148"/>
      <c r="AC257" s="281"/>
    </row>
    <row r="258" spans="1:29" s="86" customFormat="1" ht="110.25" hidden="1" outlineLevel="1">
      <c r="A258" s="129" t="str">
        <f>"TC00"&amp;IF($E258&lt;&gt;"",COUNTA($D$13:D258),"")</f>
        <v>TC00225</v>
      </c>
      <c r="B258" s="141" t="s">
        <v>951</v>
      </c>
      <c r="C258" s="82" t="s">
        <v>563</v>
      </c>
      <c r="D258" s="83" t="s">
        <v>952</v>
      </c>
      <c r="E258" s="252" t="s">
        <v>884</v>
      </c>
      <c r="F258" s="84" t="s">
        <v>166</v>
      </c>
      <c r="G258" s="84" t="s">
        <v>166</v>
      </c>
      <c r="H258" s="85"/>
      <c r="I258" s="323"/>
      <c r="J258" s="370" t="s">
        <v>1039</v>
      </c>
      <c r="K258" s="148" t="s">
        <v>998</v>
      </c>
      <c r="L258" s="148" t="s">
        <v>997</v>
      </c>
      <c r="M258" s="371" t="s">
        <v>1046</v>
      </c>
      <c r="N258" s="371" t="s">
        <v>1032</v>
      </c>
      <c r="O258" s="148" t="s">
        <v>1033</v>
      </c>
      <c r="P258" s="148"/>
      <c r="Q258" s="148">
        <v>1</v>
      </c>
      <c r="R258" s="148"/>
      <c r="S258" s="148"/>
      <c r="T258" s="148"/>
      <c r="U258" s="148"/>
      <c r="V258" s="148"/>
      <c r="W258" s="148"/>
      <c r="X258" s="148"/>
      <c r="Y258" s="148"/>
      <c r="Z258" s="148"/>
      <c r="AA258" s="148"/>
      <c r="AB258" s="148"/>
      <c r="AC258" s="256"/>
    </row>
    <row r="259" spans="1:29" s="86" customFormat="1" ht="126" hidden="1" outlineLevel="1">
      <c r="A259" s="129" t="str">
        <f>"TC00"&amp;IF($E259&lt;&gt;"",COUNTA($D$13:D259),"")</f>
        <v>TC00226</v>
      </c>
      <c r="B259" s="99"/>
      <c r="C259" s="82" t="s">
        <v>588</v>
      </c>
      <c r="D259" s="83" t="s">
        <v>953</v>
      </c>
      <c r="E259" s="83" t="s">
        <v>570</v>
      </c>
      <c r="F259" s="84" t="s">
        <v>166</v>
      </c>
      <c r="G259" s="84" t="s">
        <v>166</v>
      </c>
      <c r="H259" s="85"/>
      <c r="I259" s="323"/>
      <c r="J259" s="370" t="s">
        <v>1039</v>
      </c>
      <c r="K259" s="148" t="s">
        <v>998</v>
      </c>
      <c r="L259" s="148" t="s">
        <v>997</v>
      </c>
      <c r="M259" s="371" t="s">
        <v>1046</v>
      </c>
      <c r="N259" s="371" t="s">
        <v>1032</v>
      </c>
      <c r="O259" s="148" t="s">
        <v>1033</v>
      </c>
      <c r="P259" s="148"/>
      <c r="Q259" s="148">
        <v>1</v>
      </c>
      <c r="R259" s="148"/>
      <c r="S259" s="148"/>
      <c r="T259" s="148"/>
      <c r="U259" s="148"/>
      <c r="V259" s="148"/>
      <c r="W259" s="148"/>
      <c r="X259" s="148"/>
      <c r="Y259" s="148"/>
      <c r="Z259" s="148"/>
      <c r="AA259" s="148"/>
      <c r="AB259" s="148"/>
      <c r="AC259" s="256"/>
    </row>
    <row r="260" spans="1:29" s="86" customFormat="1" ht="126" hidden="1" outlineLevel="1">
      <c r="A260" s="129" t="str">
        <f>"TC00"&amp;IF($E260&lt;&gt;"",COUNTA($D$13:D260),"")</f>
        <v>TC00227</v>
      </c>
      <c r="B260" s="99"/>
      <c r="C260" s="82" t="s">
        <v>589</v>
      </c>
      <c r="D260" s="83" t="s">
        <v>954</v>
      </c>
      <c r="E260" s="83" t="s">
        <v>590</v>
      </c>
      <c r="F260" s="84" t="s">
        <v>166</v>
      </c>
      <c r="G260" s="84" t="s">
        <v>166</v>
      </c>
      <c r="H260" s="85"/>
      <c r="I260" s="323"/>
      <c r="J260" s="370" t="s">
        <v>1039</v>
      </c>
      <c r="K260" s="148" t="s">
        <v>998</v>
      </c>
      <c r="L260" s="148" t="s">
        <v>997</v>
      </c>
      <c r="M260" s="371" t="s">
        <v>1046</v>
      </c>
      <c r="N260" s="371" t="s">
        <v>1032</v>
      </c>
      <c r="O260" s="148" t="s">
        <v>1033</v>
      </c>
      <c r="P260" s="148"/>
      <c r="Q260" s="148">
        <v>1</v>
      </c>
      <c r="R260" s="148"/>
      <c r="S260" s="148"/>
      <c r="T260" s="148"/>
      <c r="U260" s="148"/>
      <c r="V260" s="148"/>
      <c r="W260" s="148"/>
      <c r="X260" s="148"/>
      <c r="Y260" s="148"/>
      <c r="Z260" s="148"/>
      <c r="AA260" s="148"/>
      <c r="AB260" s="148"/>
      <c r="AC260" s="256"/>
    </row>
    <row r="261" spans="1:29" s="92" customFormat="1" ht="126" hidden="1" outlineLevel="1">
      <c r="A261" s="129" t="str">
        <f>"TC00"&amp;IF($E261&lt;&gt;"",COUNTA($D$13:D261),"")</f>
        <v>TC00228</v>
      </c>
      <c r="B261" s="132"/>
      <c r="C261" s="82" t="s">
        <v>591</v>
      </c>
      <c r="D261" s="83" t="s">
        <v>955</v>
      </c>
      <c r="E261" s="83" t="s">
        <v>566</v>
      </c>
      <c r="F261" s="84" t="s">
        <v>166</v>
      </c>
      <c r="G261" s="84" t="s">
        <v>166</v>
      </c>
      <c r="H261" s="95"/>
      <c r="I261" s="323"/>
      <c r="J261" s="370" t="s">
        <v>1039</v>
      </c>
      <c r="K261" s="148" t="s">
        <v>998</v>
      </c>
      <c r="L261" s="148" t="s">
        <v>997</v>
      </c>
      <c r="M261" s="371" t="s">
        <v>1046</v>
      </c>
      <c r="N261" s="371" t="s">
        <v>1032</v>
      </c>
      <c r="O261" s="148" t="s">
        <v>1033</v>
      </c>
      <c r="P261" s="148"/>
      <c r="Q261" s="148">
        <v>1</v>
      </c>
      <c r="R261" s="148"/>
      <c r="S261" s="148"/>
      <c r="T261" s="148"/>
      <c r="U261" s="148"/>
      <c r="V261" s="148"/>
      <c r="W261" s="148"/>
      <c r="X261" s="148"/>
      <c r="Y261" s="148"/>
      <c r="Z261" s="148"/>
      <c r="AA261" s="148"/>
      <c r="AB261" s="148"/>
      <c r="AC261" s="258"/>
    </row>
    <row r="262" spans="1:29" s="86" customFormat="1" ht="141.75" hidden="1" outlineLevel="1">
      <c r="A262" s="129" t="str">
        <f>"TC00"&amp;IF($E262&lt;&gt;"",COUNTA($D$13:D262),"")</f>
        <v>TC00229</v>
      </c>
      <c r="B262" s="316" t="s">
        <v>974</v>
      </c>
      <c r="C262" s="82" t="s">
        <v>592</v>
      </c>
      <c r="D262" s="83" t="s">
        <v>956</v>
      </c>
      <c r="E262" s="83" t="s">
        <v>568</v>
      </c>
      <c r="F262" s="84" t="s">
        <v>166</v>
      </c>
      <c r="G262" s="84" t="s">
        <v>166</v>
      </c>
      <c r="H262" s="85"/>
      <c r="I262" s="323"/>
      <c r="J262" s="370" t="s">
        <v>1039</v>
      </c>
      <c r="K262" s="148" t="s">
        <v>998</v>
      </c>
      <c r="L262" s="148" t="s">
        <v>997</v>
      </c>
      <c r="M262" s="371" t="s">
        <v>1046</v>
      </c>
      <c r="N262" s="371" t="s">
        <v>1032</v>
      </c>
      <c r="O262" s="148" t="s">
        <v>1033</v>
      </c>
      <c r="P262" s="148"/>
      <c r="Q262" s="148">
        <v>1</v>
      </c>
      <c r="R262" s="148"/>
      <c r="S262" s="148"/>
      <c r="T262" s="148"/>
      <c r="U262" s="148"/>
      <c r="V262" s="148"/>
      <c r="W262" s="148"/>
      <c r="X262" s="148"/>
      <c r="Y262" s="148"/>
      <c r="Z262" s="148"/>
      <c r="AA262" s="148"/>
      <c r="AB262" s="148"/>
      <c r="AC262" s="256"/>
    </row>
    <row r="263" spans="1:29" s="86" customFormat="1" ht="110.25" hidden="1" outlineLevel="1">
      <c r="A263" s="129" t="str">
        <f>"TC00"&amp;IF($E263&lt;&gt;"",COUNTA($D$13:D263),"")</f>
        <v>TC00230</v>
      </c>
      <c r="B263" s="99"/>
      <c r="C263" s="82" t="s">
        <v>573</v>
      </c>
      <c r="D263" s="83" t="s">
        <v>957</v>
      </c>
      <c r="E263" s="83" t="s">
        <v>574</v>
      </c>
      <c r="F263" s="84" t="s">
        <v>166</v>
      </c>
      <c r="G263" s="84" t="s">
        <v>166</v>
      </c>
      <c r="H263" s="85"/>
      <c r="I263" s="323"/>
      <c r="J263" s="370" t="s">
        <v>1039</v>
      </c>
      <c r="K263" s="148" t="s">
        <v>998</v>
      </c>
      <c r="L263" s="148" t="s">
        <v>997</v>
      </c>
      <c r="M263" s="371" t="s">
        <v>1046</v>
      </c>
      <c r="N263" s="371" t="s">
        <v>1032</v>
      </c>
      <c r="O263" s="148" t="s">
        <v>1033</v>
      </c>
      <c r="P263" s="148"/>
      <c r="Q263" s="148">
        <v>1</v>
      </c>
      <c r="R263" s="148"/>
      <c r="S263" s="148"/>
      <c r="T263" s="148"/>
      <c r="U263" s="148"/>
      <c r="V263" s="148"/>
      <c r="W263" s="148"/>
      <c r="X263" s="148"/>
      <c r="Y263" s="148"/>
      <c r="Z263" s="148"/>
      <c r="AA263" s="148"/>
      <c r="AB263" s="148"/>
      <c r="AC263" s="256"/>
    </row>
    <row r="264" spans="1:29" s="148" customFormat="1" ht="110.25" hidden="1" outlineLevel="1">
      <c r="A264" s="129" t="str">
        <f>"TC00"&amp;IF($E264&lt;&gt;"",COUNTA($D$13:D264),"")</f>
        <v>TC00231</v>
      </c>
      <c r="B264" s="104"/>
      <c r="C264" s="104" t="s">
        <v>581</v>
      </c>
      <c r="D264" s="104" t="s">
        <v>958</v>
      </c>
      <c r="E264" s="104" t="s">
        <v>959</v>
      </c>
      <c r="F264" s="84" t="s">
        <v>166</v>
      </c>
      <c r="G264" s="84" t="s">
        <v>166</v>
      </c>
      <c r="H264" s="147"/>
      <c r="I264" s="323"/>
      <c r="J264" s="370" t="s">
        <v>1039</v>
      </c>
      <c r="K264" s="148" t="s">
        <v>998</v>
      </c>
      <c r="L264" s="148" t="s">
        <v>997</v>
      </c>
      <c r="M264" s="371" t="s">
        <v>1046</v>
      </c>
      <c r="N264" s="371" t="s">
        <v>1032</v>
      </c>
      <c r="O264" s="148" t="s">
        <v>1033</v>
      </c>
      <c r="Q264" s="148">
        <v>1</v>
      </c>
      <c r="AC264" s="280"/>
    </row>
    <row r="265" spans="1:29" s="150" customFormat="1" ht="110.25" hidden="1" outlineLevel="1">
      <c r="A265" s="129" t="str">
        <f>"TC00"&amp;IF($E265&lt;&gt;"",COUNTA($D$13:D265),"")</f>
        <v>TC00232</v>
      </c>
      <c r="B265" s="104"/>
      <c r="C265" s="104" t="s">
        <v>575</v>
      </c>
      <c r="D265" s="104" t="s">
        <v>960</v>
      </c>
      <c r="E265" s="141" t="s">
        <v>593</v>
      </c>
      <c r="F265" s="84" t="s">
        <v>166</v>
      </c>
      <c r="G265" s="84" t="s">
        <v>166</v>
      </c>
      <c r="H265" s="149"/>
      <c r="I265" s="323"/>
      <c r="J265" s="370" t="s">
        <v>1039</v>
      </c>
      <c r="K265" s="148" t="s">
        <v>998</v>
      </c>
      <c r="L265" s="148" t="s">
        <v>997</v>
      </c>
      <c r="M265" s="371" t="s">
        <v>1046</v>
      </c>
      <c r="N265" s="371" t="s">
        <v>1032</v>
      </c>
      <c r="O265" s="148" t="s">
        <v>1033</v>
      </c>
      <c r="P265" s="148"/>
      <c r="Q265" s="148">
        <v>1</v>
      </c>
      <c r="R265" s="148"/>
      <c r="S265" s="148"/>
      <c r="T265" s="148"/>
      <c r="U265" s="148"/>
      <c r="V265" s="148"/>
      <c r="W265" s="148"/>
      <c r="X265" s="148"/>
      <c r="Y265" s="148"/>
      <c r="Z265" s="148"/>
      <c r="AA265" s="148"/>
      <c r="AB265" s="148"/>
      <c r="AC265" s="281"/>
    </row>
    <row r="266" spans="1:29" s="86" customFormat="1" ht="110.25" hidden="1" outlineLevel="1">
      <c r="A266" s="129" t="str">
        <f>"TC00"&amp;IF($E266&lt;&gt;"",COUNTA($D$13:D266),"")</f>
        <v>TC00233</v>
      </c>
      <c r="B266" s="141" t="s">
        <v>961</v>
      </c>
      <c r="C266" s="82" t="s">
        <v>563</v>
      </c>
      <c r="D266" s="83" t="s">
        <v>962</v>
      </c>
      <c r="E266" s="252" t="s">
        <v>884</v>
      </c>
      <c r="F266" s="84" t="s">
        <v>244</v>
      </c>
      <c r="G266" s="84" t="s">
        <v>166</v>
      </c>
      <c r="H266" s="295"/>
      <c r="I266" s="323"/>
      <c r="J266" s="370" t="s">
        <v>1039</v>
      </c>
      <c r="K266" s="148" t="s">
        <v>998</v>
      </c>
      <c r="L266" s="148" t="s">
        <v>997</v>
      </c>
      <c r="M266" s="371" t="s">
        <v>1046</v>
      </c>
      <c r="N266" s="371" t="s">
        <v>1032</v>
      </c>
      <c r="O266" s="148" t="s">
        <v>1033</v>
      </c>
      <c r="P266" s="148"/>
      <c r="Q266" s="148">
        <v>1</v>
      </c>
      <c r="R266" s="148"/>
      <c r="S266" s="148"/>
      <c r="T266" s="148"/>
      <c r="U266" s="148"/>
      <c r="V266" s="148"/>
      <c r="W266" s="148"/>
      <c r="X266" s="148"/>
      <c r="Y266" s="148"/>
      <c r="Z266" s="148"/>
      <c r="AA266" s="148"/>
      <c r="AB266" s="148"/>
      <c r="AC266" s="256"/>
    </row>
    <row r="267" spans="1:29" s="92" customFormat="1" ht="110.25" hidden="1" outlineLevel="1">
      <c r="A267" s="129" t="str">
        <f>"TC00"&amp;IF($E267&lt;&gt;"",COUNTA($D$13:D267),"")</f>
        <v>TC00234</v>
      </c>
      <c r="B267" s="132"/>
      <c r="C267" s="82" t="s">
        <v>594</v>
      </c>
      <c r="D267" s="83" t="s">
        <v>963</v>
      </c>
      <c r="E267" s="83" t="s">
        <v>595</v>
      </c>
      <c r="F267" s="84" t="s">
        <v>166</v>
      </c>
      <c r="G267" s="84" t="s">
        <v>166</v>
      </c>
      <c r="H267" s="95"/>
      <c r="I267" s="323"/>
      <c r="J267" s="370" t="s">
        <v>1039</v>
      </c>
      <c r="K267" s="148" t="s">
        <v>998</v>
      </c>
      <c r="L267" s="148" t="s">
        <v>997</v>
      </c>
      <c r="M267" s="371" t="s">
        <v>1046</v>
      </c>
      <c r="N267" s="371" t="s">
        <v>1032</v>
      </c>
      <c r="O267" s="148" t="s">
        <v>1033</v>
      </c>
      <c r="P267" s="148"/>
      <c r="Q267" s="148">
        <v>1</v>
      </c>
      <c r="R267" s="148"/>
      <c r="S267" s="148"/>
      <c r="T267" s="148"/>
      <c r="U267" s="148"/>
      <c r="V267" s="148"/>
      <c r="W267" s="148"/>
      <c r="X267" s="148"/>
      <c r="Y267" s="148"/>
      <c r="Z267" s="148"/>
      <c r="AA267" s="148"/>
      <c r="AB267" s="148"/>
      <c r="AC267" s="258"/>
    </row>
    <row r="268" spans="1:29" s="92" customFormat="1" ht="126" hidden="1" outlineLevel="1">
      <c r="A268" s="129" t="str">
        <f>"TC00"&amp;IF($E268&lt;&gt;"",COUNTA($D$13:D268),"")</f>
        <v>TC00235</v>
      </c>
      <c r="B268" s="132"/>
      <c r="C268" s="82" t="s">
        <v>596</v>
      </c>
      <c r="D268" s="83" t="s">
        <v>964</v>
      </c>
      <c r="E268" s="83" t="s">
        <v>597</v>
      </c>
      <c r="F268" s="84" t="s">
        <v>166</v>
      </c>
      <c r="G268" s="84" t="s">
        <v>166</v>
      </c>
      <c r="H268" s="95"/>
      <c r="I268" s="323"/>
      <c r="J268" s="370" t="s">
        <v>1039</v>
      </c>
      <c r="K268" s="148" t="s">
        <v>998</v>
      </c>
      <c r="L268" s="148" t="s">
        <v>997</v>
      </c>
      <c r="M268" s="371" t="s">
        <v>1046</v>
      </c>
      <c r="N268" s="371" t="s">
        <v>1032</v>
      </c>
      <c r="O268" s="148" t="s">
        <v>1033</v>
      </c>
      <c r="P268" s="148"/>
      <c r="Q268" s="148">
        <v>1</v>
      </c>
      <c r="R268" s="148"/>
      <c r="S268" s="148"/>
      <c r="T268" s="148"/>
      <c r="U268" s="148"/>
      <c r="V268" s="148"/>
      <c r="W268" s="148"/>
      <c r="X268" s="148"/>
      <c r="Y268" s="148"/>
      <c r="Z268" s="148"/>
      <c r="AA268" s="148"/>
      <c r="AB268" s="148"/>
      <c r="AC268" s="258"/>
    </row>
    <row r="269" spans="1:29" s="92" customFormat="1" ht="204.75" hidden="1" outlineLevel="1">
      <c r="A269" s="129" t="str">
        <f>"TC00"&amp;IF($E269&lt;&gt;"",COUNTA($D$13:D269),"")</f>
        <v>TC00236</v>
      </c>
      <c r="B269" s="133" t="s">
        <v>975</v>
      </c>
      <c r="C269" s="82" t="s">
        <v>598</v>
      </c>
      <c r="D269" s="83" t="s">
        <v>965</v>
      </c>
      <c r="E269" s="83" t="s">
        <v>599</v>
      </c>
      <c r="F269" s="84" t="s">
        <v>166</v>
      </c>
      <c r="G269" s="84" t="s">
        <v>166</v>
      </c>
      <c r="H269" s="95"/>
      <c r="I269" s="323"/>
      <c r="J269" s="370" t="s">
        <v>1039</v>
      </c>
      <c r="K269" s="148" t="s">
        <v>998</v>
      </c>
      <c r="L269" s="148" t="s">
        <v>997</v>
      </c>
      <c r="M269" s="371" t="s">
        <v>1046</v>
      </c>
      <c r="N269" s="371" t="s">
        <v>1032</v>
      </c>
      <c r="O269" s="148" t="s">
        <v>1033</v>
      </c>
      <c r="P269" s="148"/>
      <c r="Q269" s="148">
        <v>1</v>
      </c>
      <c r="R269" s="148"/>
      <c r="S269" s="148"/>
      <c r="T269" s="148"/>
      <c r="U269" s="148"/>
      <c r="V269" s="148"/>
      <c r="W269" s="148"/>
      <c r="X269" s="148"/>
      <c r="Y269" s="148"/>
      <c r="Z269" s="148"/>
      <c r="AA269" s="148"/>
      <c r="AB269" s="148"/>
      <c r="AC269" s="258"/>
    </row>
    <row r="270" spans="1:29" s="92" customFormat="1" ht="126" hidden="1" outlineLevel="1">
      <c r="A270" s="129" t="str">
        <f>"TC00"&amp;IF($E270&lt;&gt;"",COUNTA($D$13:D270),"")</f>
        <v>TC00237</v>
      </c>
      <c r="B270" s="132"/>
      <c r="C270" s="82" t="s">
        <v>600</v>
      </c>
      <c r="D270" s="83" t="s">
        <v>966</v>
      </c>
      <c r="E270" s="83" t="s">
        <v>886</v>
      </c>
      <c r="F270" s="84" t="s">
        <v>166</v>
      </c>
      <c r="G270" s="84" t="s">
        <v>166</v>
      </c>
      <c r="H270" s="95"/>
      <c r="I270" s="323"/>
      <c r="J270" s="370" t="s">
        <v>1039</v>
      </c>
      <c r="K270" s="148" t="s">
        <v>998</v>
      </c>
      <c r="L270" s="148" t="s">
        <v>997</v>
      </c>
      <c r="M270" s="371" t="s">
        <v>1046</v>
      </c>
      <c r="N270" s="371" t="s">
        <v>1032</v>
      </c>
      <c r="O270" s="148" t="s">
        <v>1033</v>
      </c>
      <c r="P270" s="148"/>
      <c r="Q270" s="148">
        <v>1</v>
      </c>
      <c r="R270" s="148"/>
      <c r="S270" s="148"/>
      <c r="T270" s="148"/>
      <c r="U270" s="148"/>
      <c r="V270" s="148"/>
      <c r="W270" s="148"/>
      <c r="X270" s="148"/>
      <c r="Y270" s="148"/>
      <c r="Z270" s="148"/>
      <c r="AA270" s="148"/>
      <c r="AB270" s="148"/>
      <c r="AC270" s="258"/>
    </row>
    <row r="271" spans="1:29" s="86" customFormat="1" ht="126" hidden="1" outlineLevel="1">
      <c r="A271" s="129" t="str">
        <f>"TC00"&amp;IF($E271&lt;&gt;"",COUNTA($D$13:D271),"")</f>
        <v>TC00238</v>
      </c>
      <c r="B271" s="99"/>
      <c r="C271" s="82" t="s">
        <v>601</v>
      </c>
      <c r="D271" s="83" t="s">
        <v>967</v>
      </c>
      <c r="E271" s="83" t="s">
        <v>887</v>
      </c>
      <c r="F271" s="84" t="s">
        <v>166</v>
      </c>
      <c r="G271" s="84" t="s">
        <v>166</v>
      </c>
      <c r="H271" s="85"/>
      <c r="I271" s="323"/>
      <c r="J271" s="370" t="s">
        <v>1039</v>
      </c>
      <c r="K271" s="148" t="s">
        <v>998</v>
      </c>
      <c r="L271" s="148" t="s">
        <v>997</v>
      </c>
      <c r="M271" s="371" t="s">
        <v>1046</v>
      </c>
      <c r="N271" s="371" t="s">
        <v>1032</v>
      </c>
      <c r="O271" s="148" t="s">
        <v>1033</v>
      </c>
      <c r="P271" s="148"/>
      <c r="Q271" s="148">
        <v>1</v>
      </c>
      <c r="R271" s="148"/>
      <c r="S271" s="148"/>
      <c r="T271" s="148"/>
      <c r="U271" s="148"/>
      <c r="V271" s="148"/>
      <c r="W271" s="148"/>
      <c r="X271" s="148"/>
      <c r="Y271" s="148"/>
      <c r="Z271" s="148"/>
      <c r="AA271" s="148"/>
      <c r="AB271" s="148"/>
      <c r="AC271" s="256"/>
    </row>
    <row r="272" spans="1:29" s="86" customFormat="1" ht="110.25" hidden="1" outlineLevel="1">
      <c r="A272" s="129" t="str">
        <f>"TC00"&amp;IF($E272&lt;&gt;"",COUNTA($D$13:D272),"")</f>
        <v>TC00239</v>
      </c>
      <c r="B272" s="99"/>
      <c r="C272" s="82" t="s">
        <v>602</v>
      </c>
      <c r="D272" s="83" t="s">
        <v>968</v>
      </c>
      <c r="E272" s="83" t="s">
        <v>603</v>
      </c>
      <c r="F272" s="84" t="s">
        <v>166</v>
      </c>
      <c r="G272" s="84" t="s">
        <v>166</v>
      </c>
      <c r="H272" s="85"/>
      <c r="I272" s="323"/>
      <c r="J272" s="370" t="s">
        <v>1039</v>
      </c>
      <c r="K272" s="148" t="s">
        <v>998</v>
      </c>
      <c r="L272" s="148" t="s">
        <v>997</v>
      </c>
      <c r="M272" s="371" t="s">
        <v>1046</v>
      </c>
      <c r="N272" s="371" t="s">
        <v>1032</v>
      </c>
      <c r="O272" s="148" t="s">
        <v>1033</v>
      </c>
      <c r="P272" s="148"/>
      <c r="Q272" s="148">
        <v>1</v>
      </c>
      <c r="R272" s="148"/>
      <c r="S272" s="148"/>
      <c r="T272" s="148"/>
      <c r="U272" s="148"/>
      <c r="V272" s="148"/>
      <c r="W272" s="148"/>
      <c r="X272" s="148"/>
      <c r="Y272" s="148"/>
      <c r="Z272" s="148"/>
      <c r="AA272" s="148"/>
      <c r="AB272" s="148"/>
      <c r="AC272" s="256"/>
    </row>
    <row r="273" spans="1:29" s="86" customFormat="1" ht="126" hidden="1" outlineLevel="1">
      <c r="A273" s="129" t="str">
        <f>"TC00"&amp;IF($E273&lt;&gt;"",COUNTA($D$13:D273),"")</f>
        <v>TC00240</v>
      </c>
      <c r="B273" s="99"/>
      <c r="C273" s="82" t="s">
        <v>604</v>
      </c>
      <c r="D273" s="83" t="s">
        <v>969</v>
      </c>
      <c r="E273" s="83" t="s">
        <v>570</v>
      </c>
      <c r="F273" s="84" t="s">
        <v>166</v>
      </c>
      <c r="G273" s="84" t="s">
        <v>166</v>
      </c>
      <c r="H273" s="85"/>
      <c r="I273" s="323"/>
      <c r="J273" s="370" t="s">
        <v>1039</v>
      </c>
      <c r="K273" s="148" t="s">
        <v>998</v>
      </c>
      <c r="L273" s="148" t="s">
        <v>997</v>
      </c>
      <c r="M273" s="371" t="s">
        <v>1046</v>
      </c>
      <c r="N273" s="371" t="s">
        <v>1032</v>
      </c>
      <c r="O273" s="148" t="s">
        <v>1033</v>
      </c>
      <c r="P273" s="148"/>
      <c r="Q273" s="148">
        <v>1</v>
      </c>
      <c r="R273" s="148"/>
      <c r="S273" s="148"/>
      <c r="T273" s="148"/>
      <c r="U273" s="148"/>
      <c r="V273" s="148"/>
      <c r="W273" s="148"/>
      <c r="X273" s="148"/>
      <c r="Y273" s="148"/>
      <c r="Z273" s="148"/>
      <c r="AA273" s="148"/>
      <c r="AB273" s="148"/>
      <c r="AC273" s="256"/>
    </row>
    <row r="274" spans="1:29" s="86" customFormat="1" ht="126" hidden="1" outlineLevel="1">
      <c r="A274" s="129" t="str">
        <f>"TC00"&amp;IF($E274&lt;&gt;"",COUNTA($D$13:D274),"")</f>
        <v>TC00241</v>
      </c>
      <c r="B274" s="99"/>
      <c r="C274" s="82" t="s">
        <v>605</v>
      </c>
      <c r="D274" s="83" t="s">
        <v>970</v>
      </c>
      <c r="E274" s="83" t="s">
        <v>590</v>
      </c>
      <c r="F274" s="84" t="s">
        <v>166</v>
      </c>
      <c r="G274" s="84" t="s">
        <v>166</v>
      </c>
      <c r="H274" s="85"/>
      <c r="I274" s="323"/>
      <c r="J274" s="370" t="s">
        <v>1039</v>
      </c>
      <c r="K274" s="148" t="s">
        <v>998</v>
      </c>
      <c r="L274" s="148" t="s">
        <v>997</v>
      </c>
      <c r="M274" s="371" t="s">
        <v>1046</v>
      </c>
      <c r="N274" s="371" t="s">
        <v>1032</v>
      </c>
      <c r="O274" s="148" t="s">
        <v>1033</v>
      </c>
      <c r="P274" s="148"/>
      <c r="Q274" s="148">
        <v>1</v>
      </c>
      <c r="R274" s="148"/>
      <c r="S274" s="148"/>
      <c r="T274" s="148"/>
      <c r="U274" s="148"/>
      <c r="V274" s="148"/>
      <c r="W274" s="148"/>
      <c r="X274" s="148"/>
      <c r="Y274" s="148"/>
      <c r="Z274" s="148"/>
      <c r="AA274" s="148"/>
      <c r="AB274" s="148"/>
      <c r="AC274" s="256"/>
    </row>
    <row r="275" spans="1:29" s="86" customFormat="1" ht="110.25" hidden="1" outlineLevel="1">
      <c r="A275" s="129" t="str">
        <f>"TC00"&amp;IF($E275&lt;&gt;"",COUNTA($D$13:D275),"")</f>
        <v>TC00242</v>
      </c>
      <c r="B275" s="99"/>
      <c r="C275" s="82" t="s">
        <v>573</v>
      </c>
      <c r="D275" s="83" t="s">
        <v>971</v>
      </c>
      <c r="E275" s="83" t="s">
        <v>574</v>
      </c>
      <c r="F275" s="84" t="s">
        <v>166</v>
      </c>
      <c r="G275" s="84" t="s">
        <v>166</v>
      </c>
      <c r="H275" s="85"/>
      <c r="I275" s="323"/>
      <c r="J275" s="370" t="s">
        <v>1039</v>
      </c>
      <c r="K275" s="148" t="s">
        <v>998</v>
      </c>
      <c r="L275" s="148" t="s">
        <v>997</v>
      </c>
      <c r="M275" s="371" t="s">
        <v>1046</v>
      </c>
      <c r="N275" s="371" t="s">
        <v>1032</v>
      </c>
      <c r="O275" s="148" t="s">
        <v>1033</v>
      </c>
      <c r="P275" s="148"/>
      <c r="Q275" s="148">
        <v>1</v>
      </c>
      <c r="R275" s="148"/>
      <c r="S275" s="148"/>
      <c r="T275" s="148"/>
      <c r="U275" s="148"/>
      <c r="V275" s="148"/>
      <c r="W275" s="148"/>
      <c r="X275" s="148"/>
      <c r="Y275" s="148"/>
      <c r="Z275" s="148"/>
      <c r="AA275" s="148"/>
      <c r="AB275" s="148"/>
      <c r="AC275" s="256"/>
    </row>
    <row r="276" spans="1:29" s="148" customFormat="1" ht="110.25" hidden="1" outlineLevel="1">
      <c r="A276" s="129" t="str">
        <f>"TC00"&amp;IF($E276&lt;&gt;"",COUNTA($D$13:D276),"")</f>
        <v>TC00243</v>
      </c>
      <c r="B276" s="104"/>
      <c r="C276" s="104" t="s">
        <v>581</v>
      </c>
      <c r="D276" s="104" t="s">
        <v>972</v>
      </c>
      <c r="E276" s="104" t="s">
        <v>949</v>
      </c>
      <c r="F276" s="84" t="s">
        <v>166</v>
      </c>
      <c r="G276" s="84" t="s">
        <v>166</v>
      </c>
      <c r="H276" s="147"/>
      <c r="I276" s="323"/>
      <c r="J276" s="370" t="s">
        <v>1039</v>
      </c>
      <c r="K276" s="148" t="s">
        <v>998</v>
      </c>
      <c r="L276" s="148" t="s">
        <v>997</v>
      </c>
      <c r="M276" s="371" t="s">
        <v>1046</v>
      </c>
      <c r="N276" s="371" t="s">
        <v>1032</v>
      </c>
      <c r="O276" s="148" t="s">
        <v>1033</v>
      </c>
      <c r="Q276" s="148">
        <v>1</v>
      </c>
      <c r="AC276" s="280"/>
    </row>
    <row r="277" spans="1:29" s="150" customFormat="1" ht="110.25" hidden="1" outlineLevel="1">
      <c r="A277" s="129" t="str">
        <f>"TC00"&amp;IF($E277&lt;&gt;"",COUNTA($D$13:D277),"")</f>
        <v>TC00244</v>
      </c>
      <c r="B277" s="104"/>
      <c r="C277" s="104" t="s">
        <v>575</v>
      </c>
      <c r="D277" s="104" t="s">
        <v>973</v>
      </c>
      <c r="E277" s="104" t="s">
        <v>606</v>
      </c>
      <c r="F277" s="84" t="s">
        <v>166</v>
      </c>
      <c r="G277" s="84" t="s">
        <v>166</v>
      </c>
      <c r="H277" s="149"/>
      <c r="I277" s="270"/>
      <c r="J277" s="370" t="s">
        <v>1039</v>
      </c>
      <c r="K277" s="148" t="s">
        <v>998</v>
      </c>
      <c r="L277" s="148" t="s">
        <v>997</v>
      </c>
      <c r="M277" s="371" t="s">
        <v>1046</v>
      </c>
      <c r="N277" s="371" t="s">
        <v>1032</v>
      </c>
      <c r="O277" s="148" t="s">
        <v>1033</v>
      </c>
      <c r="P277" s="148"/>
      <c r="Q277" s="148">
        <v>1</v>
      </c>
      <c r="R277" s="148"/>
      <c r="S277" s="148"/>
      <c r="T277" s="148"/>
      <c r="U277" s="148"/>
      <c r="V277" s="148"/>
      <c r="W277" s="148"/>
      <c r="X277" s="148"/>
      <c r="Y277" s="148"/>
      <c r="Z277" s="148"/>
      <c r="AA277" s="148"/>
      <c r="AB277" s="148"/>
      <c r="AC277" s="281"/>
    </row>
    <row r="278" spans="1:29" s="81" customFormat="1" ht="15" hidden="1" customHeight="1" outlineLevel="1">
      <c r="A278" s="76" t="s">
        <v>607</v>
      </c>
      <c r="B278" s="77"/>
      <c r="C278" s="77"/>
      <c r="D278" s="78"/>
      <c r="E278" s="78"/>
      <c r="F278" s="77"/>
      <c r="G278" s="84" t="s">
        <v>166</v>
      </c>
      <c r="H278" s="79"/>
      <c r="I278" s="268"/>
      <c r="J278" s="370" t="s">
        <v>1039</v>
      </c>
      <c r="K278" s="148"/>
      <c r="L278" s="148"/>
      <c r="M278" s="371" t="s">
        <v>1046</v>
      </c>
      <c r="N278" s="371" t="s">
        <v>1032</v>
      </c>
      <c r="O278" s="148" t="s">
        <v>1033</v>
      </c>
      <c r="P278" s="148"/>
      <c r="Q278" s="148">
        <v>1</v>
      </c>
      <c r="R278" s="148"/>
      <c r="S278" s="148"/>
      <c r="T278" s="148"/>
      <c r="U278" s="148"/>
      <c r="V278" s="148"/>
      <c r="W278" s="148"/>
      <c r="X278" s="148"/>
      <c r="Y278" s="148"/>
      <c r="Z278" s="148"/>
      <c r="AA278" s="148"/>
      <c r="AB278" s="148"/>
      <c r="AC278" s="255"/>
    </row>
    <row r="279" spans="1:29" s="86" customFormat="1" ht="110.25" hidden="1" outlineLevel="1">
      <c r="A279" s="129" t="str">
        <f>"TC00"&amp;IF($E279&lt;&gt;"",COUNTA($D$13:D279),"")</f>
        <v>TC00245</v>
      </c>
      <c r="B279" s="142" t="s">
        <v>608</v>
      </c>
      <c r="C279" s="146" t="s">
        <v>609</v>
      </c>
      <c r="D279" s="83" t="s">
        <v>610</v>
      </c>
      <c r="E279" s="139" t="s">
        <v>611</v>
      </c>
      <c r="F279" s="84" t="s">
        <v>166</v>
      </c>
      <c r="G279" s="84" t="s">
        <v>166</v>
      </c>
      <c r="H279" s="85"/>
      <c r="I279" s="269"/>
      <c r="J279" s="370" t="s">
        <v>1039</v>
      </c>
      <c r="K279" s="148" t="s">
        <v>998</v>
      </c>
      <c r="L279" s="148" t="s">
        <v>997</v>
      </c>
      <c r="M279" s="371" t="s">
        <v>1046</v>
      </c>
      <c r="N279" s="371" t="s">
        <v>1032</v>
      </c>
      <c r="O279" s="148" t="s">
        <v>1033</v>
      </c>
      <c r="P279" s="148"/>
      <c r="Q279" s="148">
        <v>1</v>
      </c>
      <c r="R279" s="148"/>
      <c r="S279" s="148"/>
      <c r="T279" s="148"/>
      <c r="U279" s="148"/>
      <c r="V279" s="148"/>
      <c r="W279" s="148"/>
      <c r="X279" s="148"/>
      <c r="Y279" s="148"/>
      <c r="Z279" s="148"/>
      <c r="AA279" s="148"/>
      <c r="AB279" s="148"/>
      <c r="AC279" s="256"/>
    </row>
    <row r="280" spans="1:29" s="92" customFormat="1" ht="110.25" hidden="1" outlineLevel="1">
      <c r="A280" s="129" t="str">
        <f>"TC00"&amp;IF($E280&lt;&gt;"",COUNTA($D$13:D280),"")</f>
        <v>TC00246</v>
      </c>
      <c r="B280" s="133" t="s">
        <v>979</v>
      </c>
      <c r="C280" s="146" t="s">
        <v>612</v>
      </c>
      <c r="D280" s="83" t="s">
        <v>613</v>
      </c>
      <c r="E280" s="139" t="s">
        <v>611</v>
      </c>
      <c r="F280" s="84" t="s">
        <v>166</v>
      </c>
      <c r="G280" s="84" t="s">
        <v>166</v>
      </c>
      <c r="H280" s="95"/>
      <c r="I280" s="325"/>
      <c r="J280" s="370" t="s">
        <v>1039</v>
      </c>
      <c r="K280" s="148" t="s">
        <v>998</v>
      </c>
      <c r="L280" s="148" t="s">
        <v>997</v>
      </c>
      <c r="M280" s="371" t="s">
        <v>1046</v>
      </c>
      <c r="N280" s="371" t="s">
        <v>1032</v>
      </c>
      <c r="O280" s="148" t="s">
        <v>1033</v>
      </c>
      <c r="P280" s="148"/>
      <c r="Q280" s="148">
        <v>1</v>
      </c>
      <c r="R280" s="148"/>
      <c r="S280" s="148"/>
      <c r="T280" s="148"/>
      <c r="U280" s="148"/>
      <c r="V280" s="148"/>
      <c r="W280" s="148"/>
      <c r="X280" s="148"/>
      <c r="Y280" s="148"/>
      <c r="Z280" s="148"/>
      <c r="AA280" s="148"/>
      <c r="AB280" s="148"/>
      <c r="AC280" s="258"/>
    </row>
    <row r="281" spans="1:29" s="86" customFormat="1" ht="110.25" hidden="1" outlineLevel="1">
      <c r="A281" s="129" t="str">
        <f>"TC00"&amp;IF($E281&lt;&gt;"",COUNTA($D$13:D281),"")</f>
        <v>TC00247</v>
      </c>
      <c r="B281" s="99"/>
      <c r="C281" s="146" t="s">
        <v>614</v>
      </c>
      <c r="D281" s="83" t="s">
        <v>615</v>
      </c>
      <c r="E281" s="139" t="s">
        <v>611</v>
      </c>
      <c r="F281" s="84" t="s">
        <v>166</v>
      </c>
      <c r="G281" s="84" t="s">
        <v>166</v>
      </c>
      <c r="H281" s="85"/>
      <c r="I281" s="269"/>
      <c r="J281" s="370" t="s">
        <v>1039</v>
      </c>
      <c r="K281" s="148" t="s">
        <v>998</v>
      </c>
      <c r="L281" s="148" t="s">
        <v>997</v>
      </c>
      <c r="M281" s="371" t="s">
        <v>1046</v>
      </c>
      <c r="N281" s="371" t="s">
        <v>1032</v>
      </c>
      <c r="O281" s="148" t="s">
        <v>1033</v>
      </c>
      <c r="P281" s="148"/>
      <c r="Q281" s="148">
        <v>1</v>
      </c>
      <c r="R281" s="148"/>
      <c r="S281" s="148"/>
      <c r="T281" s="148"/>
      <c r="U281" s="148"/>
      <c r="V281" s="148"/>
      <c r="W281" s="148"/>
      <c r="X281" s="148"/>
      <c r="Y281" s="148"/>
      <c r="Z281" s="148"/>
      <c r="AA281" s="148"/>
      <c r="AB281" s="148"/>
      <c r="AC281" s="256"/>
    </row>
    <row r="282" spans="1:29" s="148" customFormat="1" ht="110.25" hidden="1" outlineLevel="1">
      <c r="A282" s="129" t="str">
        <f>"TC00"&amp;IF($E282&lt;&gt;"",COUNTA($D$13:D282),"")</f>
        <v>TC00248</v>
      </c>
      <c r="B282" s="107"/>
      <c r="C282" s="151" t="s">
        <v>616</v>
      </c>
      <c r="D282" s="104" t="s">
        <v>617</v>
      </c>
      <c r="E282" s="152" t="s">
        <v>611</v>
      </c>
      <c r="F282" s="84" t="s">
        <v>166</v>
      </c>
      <c r="G282" s="84" t="s">
        <v>166</v>
      </c>
      <c r="H282" s="147"/>
      <c r="I282" s="269"/>
      <c r="J282" s="370" t="s">
        <v>1039</v>
      </c>
      <c r="K282" s="148" t="s">
        <v>998</v>
      </c>
      <c r="L282" s="148" t="s">
        <v>997</v>
      </c>
      <c r="M282" s="371" t="s">
        <v>1046</v>
      </c>
      <c r="N282" s="371" t="s">
        <v>1032</v>
      </c>
      <c r="O282" s="148" t="s">
        <v>1033</v>
      </c>
      <c r="Q282" s="148">
        <v>1</v>
      </c>
      <c r="AC282" s="280"/>
    </row>
    <row r="283" spans="1:29" s="81" customFormat="1" ht="15" hidden="1" customHeight="1" outlineLevel="1">
      <c r="A283" s="76" t="s">
        <v>618</v>
      </c>
      <c r="B283" s="77"/>
      <c r="C283" s="77"/>
      <c r="D283" s="78"/>
      <c r="E283" s="78"/>
      <c r="F283" s="77"/>
      <c r="G283" s="84" t="s">
        <v>166</v>
      </c>
      <c r="H283" s="79"/>
      <c r="I283" s="268"/>
      <c r="J283" s="370" t="s">
        <v>1039</v>
      </c>
      <c r="K283" s="148"/>
      <c r="L283" s="148"/>
      <c r="M283" s="371" t="s">
        <v>1046</v>
      </c>
      <c r="N283" s="371" t="s">
        <v>1032</v>
      </c>
      <c r="O283" s="148" t="s">
        <v>1033</v>
      </c>
      <c r="P283" s="148"/>
      <c r="Q283" s="148">
        <v>1</v>
      </c>
      <c r="R283" s="148"/>
      <c r="S283" s="148"/>
      <c r="T283" s="148"/>
      <c r="U283" s="148"/>
      <c r="V283" s="148"/>
      <c r="W283" s="148"/>
      <c r="X283" s="148"/>
      <c r="Y283" s="148"/>
      <c r="Z283" s="148"/>
      <c r="AA283" s="148"/>
      <c r="AB283" s="148"/>
      <c r="AC283" s="255"/>
    </row>
    <row r="284" spans="1:29" s="86" customFormat="1" ht="78.75" hidden="1" outlineLevel="1">
      <c r="A284" s="129" t="str">
        <f>"TC00"&amp;IF($E284&lt;&gt;"",COUNTA($D$13:D284),"")</f>
        <v>TC00249</v>
      </c>
      <c r="B284" s="142" t="s">
        <v>619</v>
      </c>
      <c r="C284" s="146" t="s">
        <v>204</v>
      </c>
      <c r="D284" s="83" t="s">
        <v>620</v>
      </c>
      <c r="E284" s="139" t="s">
        <v>621</v>
      </c>
      <c r="F284" s="84" t="s">
        <v>166</v>
      </c>
      <c r="G284" s="84" t="s">
        <v>166</v>
      </c>
      <c r="H284" s="85"/>
      <c r="I284" s="269"/>
      <c r="J284" s="370" t="s">
        <v>1039</v>
      </c>
      <c r="K284" s="148" t="s">
        <v>998</v>
      </c>
      <c r="L284" s="148" t="s">
        <v>997</v>
      </c>
      <c r="M284" s="371" t="s">
        <v>1046</v>
      </c>
      <c r="N284" s="371" t="s">
        <v>1032</v>
      </c>
      <c r="O284" s="148" t="s">
        <v>1033</v>
      </c>
      <c r="P284" s="148"/>
      <c r="Q284" s="148">
        <v>1</v>
      </c>
      <c r="R284" s="148"/>
      <c r="S284" s="148"/>
      <c r="T284" s="148"/>
      <c r="U284" s="148"/>
      <c r="V284" s="148"/>
      <c r="W284" s="148"/>
      <c r="X284" s="148"/>
      <c r="Y284" s="148"/>
      <c r="Z284" s="148"/>
      <c r="AA284" s="148"/>
      <c r="AB284" s="148"/>
      <c r="AC284" s="256"/>
    </row>
    <row r="285" spans="1:29" s="92" customFormat="1" ht="126" hidden="1" outlineLevel="1">
      <c r="A285" s="129" t="str">
        <f>"TC00"&amp;IF($E285&lt;&gt;"",COUNTA($D$13:D285),"")</f>
        <v>TC00250</v>
      </c>
      <c r="B285" s="133" t="s">
        <v>980</v>
      </c>
      <c r="C285" s="146" t="s">
        <v>622</v>
      </c>
      <c r="D285" s="83" t="s">
        <v>623</v>
      </c>
      <c r="E285" s="139" t="s">
        <v>624</v>
      </c>
      <c r="F285" s="84" t="s">
        <v>166</v>
      </c>
      <c r="G285" s="84" t="s">
        <v>166</v>
      </c>
      <c r="H285" s="95"/>
      <c r="I285" s="269"/>
      <c r="J285" s="370" t="s">
        <v>1039</v>
      </c>
      <c r="K285" s="148" t="s">
        <v>998</v>
      </c>
      <c r="L285" s="148" t="s">
        <v>997</v>
      </c>
      <c r="M285" s="371" t="s">
        <v>1046</v>
      </c>
      <c r="N285" s="371" t="s">
        <v>1032</v>
      </c>
      <c r="O285" s="148" t="s">
        <v>1033</v>
      </c>
      <c r="P285" s="148"/>
      <c r="Q285" s="148">
        <v>1</v>
      </c>
      <c r="R285" s="148"/>
      <c r="S285" s="148"/>
      <c r="T285" s="148"/>
      <c r="U285" s="148"/>
      <c r="V285" s="148"/>
      <c r="W285" s="148"/>
      <c r="X285" s="148"/>
      <c r="Y285" s="148"/>
      <c r="Z285" s="148"/>
      <c r="AA285" s="148"/>
      <c r="AB285" s="148"/>
      <c r="AC285" s="258"/>
    </row>
    <row r="286" spans="1:29" s="86" customFormat="1" ht="110.25" hidden="1" outlineLevel="1">
      <c r="A286" s="129" t="str">
        <f>"TC00"&amp;IF($E286&lt;&gt;"",COUNTA($D$13:D286),"")</f>
        <v>TC00251</v>
      </c>
      <c r="B286" s="99"/>
      <c r="C286" s="146" t="s">
        <v>625</v>
      </c>
      <c r="D286" s="83" t="s">
        <v>626</v>
      </c>
      <c r="E286" s="139" t="s">
        <v>627</v>
      </c>
      <c r="F286" s="84" t="s">
        <v>166</v>
      </c>
      <c r="G286" s="84" t="s">
        <v>166</v>
      </c>
      <c r="H286" s="85"/>
      <c r="I286" s="269"/>
      <c r="J286" s="370" t="s">
        <v>1039</v>
      </c>
      <c r="K286" s="148" t="s">
        <v>998</v>
      </c>
      <c r="L286" s="148" t="s">
        <v>997</v>
      </c>
      <c r="M286" s="371" t="s">
        <v>1046</v>
      </c>
      <c r="N286" s="371" t="s">
        <v>1032</v>
      </c>
      <c r="O286" s="148" t="s">
        <v>1033</v>
      </c>
      <c r="P286" s="148"/>
      <c r="Q286" s="148">
        <v>1</v>
      </c>
      <c r="R286" s="148"/>
      <c r="S286" s="148"/>
      <c r="T286" s="148"/>
      <c r="U286" s="148"/>
      <c r="V286" s="148"/>
      <c r="W286" s="148"/>
      <c r="X286" s="148"/>
      <c r="Y286" s="148"/>
      <c r="Z286" s="148"/>
      <c r="AA286" s="148"/>
      <c r="AB286" s="148"/>
      <c r="AC286" s="256"/>
    </row>
    <row r="287" spans="1:29" s="148" customFormat="1" ht="110.25" hidden="1" outlineLevel="1">
      <c r="A287" s="129" t="str">
        <f>"TC00"&amp;IF($E287&lt;&gt;"",COUNTA($D$13:D287),"")</f>
        <v>TC00252</v>
      </c>
      <c r="B287" s="107"/>
      <c r="C287" s="146" t="s">
        <v>628</v>
      </c>
      <c r="D287" s="83" t="s">
        <v>629</v>
      </c>
      <c r="E287" s="139" t="s">
        <v>624</v>
      </c>
      <c r="F287" s="84" t="s">
        <v>166</v>
      </c>
      <c r="G287" s="84" t="s">
        <v>166</v>
      </c>
      <c r="H287" s="147"/>
      <c r="I287" s="269"/>
      <c r="J287" s="370" t="s">
        <v>1039</v>
      </c>
      <c r="K287" s="148" t="s">
        <v>998</v>
      </c>
      <c r="L287" s="148" t="s">
        <v>997</v>
      </c>
      <c r="M287" s="371" t="s">
        <v>1046</v>
      </c>
      <c r="N287" s="371" t="s">
        <v>1032</v>
      </c>
      <c r="O287" s="148" t="s">
        <v>1033</v>
      </c>
      <c r="Q287" s="148">
        <v>1</v>
      </c>
      <c r="AC287" s="280"/>
    </row>
    <row r="288" spans="1:29" s="81" customFormat="1" ht="15" hidden="1" customHeight="1" outlineLevel="1">
      <c r="A288" s="76" t="s">
        <v>885</v>
      </c>
      <c r="B288" s="77"/>
      <c r="C288" s="77"/>
      <c r="D288" s="78"/>
      <c r="E288" s="78"/>
      <c r="F288" s="77"/>
      <c r="G288" s="84" t="s">
        <v>166</v>
      </c>
      <c r="H288" s="79"/>
      <c r="I288" s="268"/>
      <c r="J288" s="370" t="s">
        <v>1039</v>
      </c>
      <c r="K288" s="148"/>
      <c r="L288" s="148"/>
      <c r="M288" s="371" t="s">
        <v>1046</v>
      </c>
      <c r="N288" s="371" t="s">
        <v>1032</v>
      </c>
      <c r="O288" s="148" t="s">
        <v>1033</v>
      </c>
      <c r="P288" s="148"/>
      <c r="Q288" s="148">
        <v>1</v>
      </c>
      <c r="R288" s="148"/>
      <c r="S288" s="148"/>
      <c r="T288" s="148"/>
      <c r="U288" s="148"/>
      <c r="V288" s="148"/>
      <c r="W288" s="148"/>
      <c r="X288" s="148"/>
      <c r="Y288" s="148"/>
      <c r="Z288" s="148"/>
      <c r="AA288" s="148"/>
      <c r="AB288" s="148"/>
      <c r="AC288" s="255"/>
    </row>
    <row r="289" spans="1:29" s="86" customFormat="1" ht="110.25" hidden="1" outlineLevel="1">
      <c r="A289" s="129" t="str">
        <f>"TC00"&amp;IF($E289&lt;&gt;"",COUNTA($D$13:D289),"")</f>
        <v>TC00253</v>
      </c>
      <c r="B289" s="142" t="s">
        <v>630</v>
      </c>
      <c r="C289" s="142" t="s">
        <v>631</v>
      </c>
      <c r="D289" s="83" t="s">
        <v>632</v>
      </c>
      <c r="E289" s="139" t="s">
        <v>981</v>
      </c>
      <c r="F289" s="84" t="s">
        <v>166</v>
      </c>
      <c r="G289" s="84" t="s">
        <v>166</v>
      </c>
      <c r="H289" s="85"/>
      <c r="I289" s="315"/>
      <c r="J289" s="370" t="s">
        <v>1039</v>
      </c>
      <c r="K289" s="148" t="s">
        <v>998</v>
      </c>
      <c r="L289" s="148" t="s">
        <v>997</v>
      </c>
      <c r="M289" s="371" t="s">
        <v>1046</v>
      </c>
      <c r="N289" s="371" t="s">
        <v>1032</v>
      </c>
      <c r="O289" s="148" t="s">
        <v>1033</v>
      </c>
      <c r="P289" s="148"/>
      <c r="Q289" s="148">
        <v>1</v>
      </c>
      <c r="R289" s="148"/>
      <c r="S289" s="148"/>
      <c r="T289" s="148"/>
      <c r="U289" s="148"/>
      <c r="V289" s="148"/>
      <c r="W289" s="148"/>
      <c r="X289" s="148"/>
      <c r="Y289" s="148"/>
      <c r="Z289" s="148"/>
      <c r="AA289" s="148"/>
      <c r="AB289" s="148"/>
      <c r="AC289" s="256"/>
    </row>
    <row r="290" spans="1:29" s="92" customFormat="1" ht="110.25" hidden="1" outlineLevel="1">
      <c r="A290" s="129" t="str">
        <f>"TC00"&amp;IF($E290&lt;&gt;"",COUNTA($D$13:D290),"")</f>
        <v>TC00254</v>
      </c>
      <c r="B290" s="138"/>
      <c r="C290" s="152" t="s">
        <v>633</v>
      </c>
      <c r="D290" s="104" t="s">
        <v>634</v>
      </c>
      <c r="E290" s="152" t="s">
        <v>982</v>
      </c>
      <c r="F290" s="84" t="s">
        <v>166</v>
      </c>
      <c r="G290" s="84" t="s">
        <v>166</v>
      </c>
      <c r="H290" s="95"/>
      <c r="I290" s="272"/>
      <c r="J290" s="370" t="s">
        <v>1039</v>
      </c>
      <c r="K290" s="148" t="s">
        <v>998</v>
      </c>
      <c r="L290" s="148" t="s">
        <v>997</v>
      </c>
      <c r="M290" s="371" t="s">
        <v>1046</v>
      </c>
      <c r="N290" s="371" t="s">
        <v>1032</v>
      </c>
      <c r="O290" s="148" t="s">
        <v>1033</v>
      </c>
      <c r="P290" s="148"/>
      <c r="Q290" s="148">
        <v>1</v>
      </c>
      <c r="R290" s="148"/>
      <c r="S290" s="148"/>
      <c r="T290" s="148"/>
      <c r="U290" s="148"/>
      <c r="V290" s="148"/>
      <c r="W290" s="148"/>
      <c r="X290" s="148"/>
      <c r="Y290" s="148"/>
      <c r="Z290" s="148"/>
      <c r="AA290" s="148"/>
      <c r="AB290" s="148"/>
      <c r="AC290" s="258"/>
    </row>
    <row r="291" spans="1:29" s="299" customFormat="1" collapsed="1">
      <c r="A291" s="346" t="s">
        <v>993</v>
      </c>
      <c r="B291" s="347"/>
      <c r="C291" s="347"/>
      <c r="D291" s="347"/>
      <c r="E291" s="347"/>
      <c r="F291" s="347"/>
      <c r="G291" s="347"/>
      <c r="H291" s="347"/>
      <c r="I291" s="347"/>
      <c r="J291" s="292"/>
      <c r="K291" s="292"/>
      <c r="L291" s="292"/>
      <c r="M291" s="292"/>
      <c r="N291" s="292"/>
      <c r="O291" s="292"/>
      <c r="P291" s="292"/>
      <c r="Q291" s="148"/>
      <c r="R291" s="292"/>
      <c r="S291" s="292"/>
      <c r="T291" s="292"/>
      <c r="U291" s="292"/>
      <c r="V291" s="292"/>
      <c r="W291" s="292"/>
      <c r="X291" s="292"/>
      <c r="Y291" s="292"/>
      <c r="Z291" s="292"/>
      <c r="AA291" s="292"/>
      <c r="AB291" s="292"/>
      <c r="AC291" s="298"/>
    </row>
    <row r="292" spans="1:29" s="180" customFormat="1" hidden="1" outlineLevel="1">
      <c r="A292" s="153" t="s">
        <v>636</v>
      </c>
      <c r="B292" s="154"/>
      <c r="C292" s="155"/>
      <c r="D292" s="154"/>
      <c r="E292" s="155"/>
      <c r="F292" s="156" t="s">
        <v>161</v>
      </c>
      <c r="G292" s="156" t="s">
        <v>162</v>
      </c>
      <c r="H292" s="157"/>
      <c r="I292" s="273"/>
      <c r="J292" s="282"/>
      <c r="K292" s="282"/>
      <c r="L292" s="282"/>
      <c r="M292" s="282"/>
      <c r="N292" s="282"/>
      <c r="O292" s="282"/>
      <c r="P292" s="282"/>
      <c r="Q292" s="148">
        <v>1</v>
      </c>
      <c r="R292" s="282"/>
      <c r="S292" s="282"/>
      <c r="T292" s="282"/>
      <c r="U292" s="282"/>
      <c r="V292" s="282"/>
      <c r="W292" s="282"/>
      <c r="X292" s="282"/>
      <c r="Y292" s="282"/>
      <c r="Z292" s="282"/>
      <c r="AA292" s="282"/>
      <c r="AB292" s="282"/>
    </row>
    <row r="293" spans="1:29" s="180" customFormat="1" ht="63" hidden="1" outlineLevel="1">
      <c r="A293" s="145" t="str">
        <f>"TC00"&amp;IF($D293&lt;&gt;"",COUNTA($D$27:D293),"")</f>
        <v>TC00244</v>
      </c>
      <c r="B293" s="158" t="s">
        <v>637</v>
      </c>
      <c r="C293" s="158" t="s">
        <v>637</v>
      </c>
      <c r="D293" s="104" t="s">
        <v>638</v>
      </c>
      <c r="E293" s="158" t="s">
        <v>639</v>
      </c>
      <c r="F293" s="159" t="s">
        <v>166</v>
      </c>
      <c r="G293" s="159"/>
      <c r="H293" s="160"/>
      <c r="I293" s="274"/>
      <c r="J293" s="372" t="s">
        <v>1039</v>
      </c>
      <c r="K293" s="148" t="s">
        <v>998</v>
      </c>
      <c r="L293" s="148" t="s">
        <v>997</v>
      </c>
      <c r="M293" s="373" t="s">
        <v>1046</v>
      </c>
      <c r="N293" s="373" t="s">
        <v>1032</v>
      </c>
      <c r="O293" s="374" t="s">
        <v>1033</v>
      </c>
      <c r="P293" s="282"/>
      <c r="Q293" s="148">
        <v>1</v>
      </c>
      <c r="R293" s="282"/>
      <c r="S293" s="282"/>
      <c r="T293" s="282"/>
      <c r="U293" s="282"/>
      <c r="V293" s="282"/>
      <c r="W293" s="282"/>
      <c r="X293" s="282"/>
      <c r="Y293" s="282"/>
      <c r="Z293" s="282"/>
      <c r="AA293" s="282"/>
      <c r="AB293" s="282"/>
    </row>
    <row r="294" spans="1:29" s="180" customFormat="1" ht="63" hidden="1" outlineLevel="1">
      <c r="A294" s="145" t="str">
        <f>"TC00"&amp;IF($D294&lt;&gt;"",COUNTA($D$27:D294),"")</f>
        <v>TC00245</v>
      </c>
      <c r="B294" s="162" t="s">
        <v>640</v>
      </c>
      <c r="C294" s="158" t="s">
        <v>204</v>
      </c>
      <c r="D294" s="104" t="s">
        <v>641</v>
      </c>
      <c r="E294" s="158" t="s">
        <v>342</v>
      </c>
      <c r="F294" s="159" t="s">
        <v>166</v>
      </c>
      <c r="G294" s="159"/>
      <c r="H294" s="160"/>
      <c r="I294" s="274"/>
      <c r="J294" s="372" t="s">
        <v>1040</v>
      </c>
      <c r="K294" s="148" t="s">
        <v>998</v>
      </c>
      <c r="L294" s="148" t="s">
        <v>997</v>
      </c>
      <c r="M294" s="373" t="s">
        <v>1046</v>
      </c>
      <c r="N294" s="373" t="s">
        <v>1032</v>
      </c>
      <c r="O294" s="374" t="s">
        <v>1033</v>
      </c>
      <c r="P294" s="282"/>
      <c r="Q294" s="148">
        <v>1</v>
      </c>
      <c r="R294" s="282"/>
      <c r="S294" s="282"/>
      <c r="T294" s="282"/>
      <c r="U294" s="282"/>
      <c r="V294" s="282"/>
      <c r="W294" s="282"/>
      <c r="X294" s="282"/>
      <c r="Y294" s="282"/>
      <c r="Z294" s="282"/>
      <c r="AA294" s="282"/>
      <c r="AB294" s="282"/>
    </row>
    <row r="295" spans="1:29" s="180" customFormat="1" ht="94.5" hidden="1" outlineLevel="1">
      <c r="A295" s="145" t="str">
        <f>"TC00"&amp;IF($D295&lt;&gt;"",COUNTA($D$27:D295),"")</f>
        <v>TC00246</v>
      </c>
      <c r="B295" s="163"/>
      <c r="C295" s="164" t="s">
        <v>642</v>
      </c>
      <c r="D295" s="104" t="s">
        <v>643</v>
      </c>
      <c r="E295" s="158" t="s">
        <v>644</v>
      </c>
      <c r="F295" s="159" t="s">
        <v>166</v>
      </c>
      <c r="G295" s="159"/>
      <c r="H295" s="160"/>
      <c r="I295" s="274"/>
      <c r="J295" s="372" t="s">
        <v>1041</v>
      </c>
      <c r="K295" s="148" t="s">
        <v>998</v>
      </c>
      <c r="L295" s="148" t="s">
        <v>997</v>
      </c>
      <c r="M295" s="373" t="s">
        <v>1046</v>
      </c>
      <c r="N295" s="373" t="s">
        <v>1032</v>
      </c>
      <c r="O295" s="374" t="s">
        <v>1033</v>
      </c>
      <c r="P295" s="282"/>
      <c r="Q295" s="148">
        <v>1</v>
      </c>
      <c r="R295" s="282"/>
      <c r="S295" s="282"/>
      <c r="T295" s="282"/>
      <c r="U295" s="282"/>
      <c r="V295" s="282"/>
      <c r="W295" s="282"/>
      <c r="X295" s="282"/>
      <c r="Y295" s="282"/>
      <c r="Z295" s="282"/>
      <c r="AA295" s="282"/>
      <c r="AB295" s="282"/>
    </row>
    <row r="296" spans="1:29" s="180" customFormat="1" ht="94.5" hidden="1" outlineLevel="1">
      <c r="A296" s="145" t="str">
        <f>"TC00"&amp;IF($D296&lt;&gt;"",COUNTA($D$27:D296),"")</f>
        <v>TC00247</v>
      </c>
      <c r="B296" s="305" t="s">
        <v>913</v>
      </c>
      <c r="C296" s="164" t="s">
        <v>307</v>
      </c>
      <c r="D296" s="104" t="s">
        <v>645</v>
      </c>
      <c r="E296" s="158" t="s">
        <v>646</v>
      </c>
      <c r="F296" s="159" t="s">
        <v>166</v>
      </c>
      <c r="G296" s="159"/>
      <c r="H296" s="160"/>
      <c r="I296" s="274"/>
      <c r="J296" s="372" t="s">
        <v>1042</v>
      </c>
      <c r="K296" s="148" t="s">
        <v>998</v>
      </c>
      <c r="L296" s="148" t="s">
        <v>997</v>
      </c>
      <c r="M296" s="373" t="s">
        <v>1046</v>
      </c>
      <c r="N296" s="373" t="s">
        <v>1032</v>
      </c>
      <c r="O296" s="374" t="s">
        <v>1033</v>
      </c>
      <c r="P296" s="282"/>
      <c r="Q296" s="148">
        <v>1</v>
      </c>
      <c r="R296" s="282"/>
      <c r="S296" s="282"/>
      <c r="T296" s="282"/>
      <c r="U296" s="282"/>
      <c r="V296" s="282"/>
      <c r="W296" s="282"/>
      <c r="X296" s="282"/>
      <c r="Y296" s="282"/>
      <c r="Z296" s="282"/>
      <c r="AA296" s="282"/>
      <c r="AB296" s="282"/>
    </row>
    <row r="297" spans="1:29" s="180" customFormat="1" ht="78.75" hidden="1" outlineLevel="1">
      <c r="A297" s="145" t="str">
        <f>"TC00"&amp;IF($D297&lt;&gt;"",COUNTA($D$27:D297),"")</f>
        <v>TC00248</v>
      </c>
      <c r="B297"/>
      <c r="C297" s="164" t="s">
        <v>647</v>
      </c>
      <c r="D297" s="104" t="s">
        <v>648</v>
      </c>
      <c r="E297" s="158" t="s">
        <v>649</v>
      </c>
      <c r="F297" s="159" t="s">
        <v>166</v>
      </c>
      <c r="G297" s="159"/>
      <c r="H297" s="160"/>
      <c r="I297" s="274"/>
      <c r="J297" s="372" t="s">
        <v>1043</v>
      </c>
      <c r="K297" s="148" t="s">
        <v>998</v>
      </c>
      <c r="L297" s="148" t="s">
        <v>997</v>
      </c>
      <c r="M297" s="373" t="s">
        <v>1046</v>
      </c>
      <c r="N297" s="373" t="s">
        <v>1032</v>
      </c>
      <c r="O297" s="374" t="s">
        <v>1033</v>
      </c>
      <c r="P297" s="282"/>
      <c r="Q297" s="148">
        <v>1</v>
      </c>
      <c r="R297" s="282"/>
      <c r="S297" s="282"/>
      <c r="T297" s="282"/>
      <c r="U297" s="282"/>
      <c r="V297" s="282"/>
      <c r="W297" s="282"/>
      <c r="X297" s="282"/>
      <c r="Y297" s="282"/>
      <c r="Z297" s="282"/>
      <c r="AA297" s="282"/>
      <c r="AB297" s="282"/>
    </row>
    <row r="298" spans="1:29" s="180" customFormat="1" ht="63" hidden="1" outlineLevel="1">
      <c r="A298" s="145" t="str">
        <f>"TC00"&amp;IF($D298&lt;&gt;"",COUNTA($D$27:D298),"")</f>
        <v>TC00249</v>
      </c>
      <c r="B298" s="162" t="s">
        <v>650</v>
      </c>
      <c r="C298" s="158" t="s">
        <v>204</v>
      </c>
      <c r="D298" s="104" t="s">
        <v>651</v>
      </c>
      <c r="E298" s="158" t="s">
        <v>342</v>
      </c>
      <c r="F298" s="159" t="s">
        <v>166</v>
      </c>
      <c r="G298" s="159"/>
      <c r="H298" s="160"/>
      <c r="I298" s="274"/>
      <c r="J298" s="372" t="s">
        <v>1044</v>
      </c>
      <c r="K298" s="148" t="s">
        <v>998</v>
      </c>
      <c r="L298" s="148" t="s">
        <v>997</v>
      </c>
      <c r="M298" s="373" t="s">
        <v>1046</v>
      </c>
      <c r="N298" s="373" t="s">
        <v>1032</v>
      </c>
      <c r="O298" s="374" t="s">
        <v>1033</v>
      </c>
      <c r="P298" s="282"/>
      <c r="Q298" s="148">
        <v>1</v>
      </c>
      <c r="R298" s="282"/>
      <c r="S298" s="282"/>
      <c r="T298" s="282"/>
      <c r="U298" s="282"/>
      <c r="V298" s="282"/>
      <c r="W298" s="282"/>
      <c r="X298" s="282"/>
      <c r="Y298" s="282"/>
      <c r="Z298" s="282"/>
      <c r="AA298" s="282"/>
      <c r="AB298" s="282"/>
    </row>
    <row r="299" spans="1:29" s="180" customFormat="1" ht="78.75" hidden="1" outlineLevel="1">
      <c r="A299" s="145" t="str">
        <f>"TC00"&amp;IF($D299&lt;&gt;"",COUNTA($D$27:D299),"")</f>
        <v>TC00250</v>
      </c>
      <c r="B299" s="163"/>
      <c r="C299" s="164" t="s">
        <v>642</v>
      </c>
      <c r="D299" s="104" t="s">
        <v>652</v>
      </c>
      <c r="E299" s="158" t="s">
        <v>644</v>
      </c>
      <c r="F299" s="159" t="s">
        <v>166</v>
      </c>
      <c r="G299" s="159"/>
      <c r="H299" s="160"/>
      <c r="I299" s="274"/>
      <c r="J299" s="372" t="s">
        <v>1045</v>
      </c>
      <c r="K299" s="148" t="s">
        <v>998</v>
      </c>
      <c r="L299" s="148" t="s">
        <v>997</v>
      </c>
      <c r="M299" s="373" t="s">
        <v>1046</v>
      </c>
      <c r="N299" s="373" t="s">
        <v>1032</v>
      </c>
      <c r="O299" s="374" t="s">
        <v>1033</v>
      </c>
      <c r="P299" s="282"/>
      <c r="Q299" s="148">
        <v>1</v>
      </c>
      <c r="R299" s="282"/>
      <c r="S299" s="282"/>
      <c r="T299" s="282"/>
      <c r="U299" s="282"/>
      <c r="V299" s="282"/>
      <c r="W299" s="282"/>
      <c r="X299" s="282"/>
      <c r="Y299" s="282"/>
      <c r="Z299" s="282"/>
      <c r="AA299" s="282"/>
      <c r="AB299" s="282"/>
    </row>
    <row r="300" spans="1:29" s="180" customFormat="1" ht="94.5" hidden="1" outlineLevel="1">
      <c r="A300" s="145" t="str">
        <f>"TC00"&amp;IF($D300&lt;&gt;"",COUNTA($D$27:D300),"")</f>
        <v>TC00251</v>
      </c>
      <c r="B300" s="306" t="s">
        <v>911</v>
      </c>
      <c r="C300" s="164" t="s">
        <v>307</v>
      </c>
      <c r="D300" s="104" t="s">
        <v>653</v>
      </c>
      <c r="E300" s="158" t="s">
        <v>654</v>
      </c>
      <c r="F300" s="159" t="s">
        <v>166</v>
      </c>
      <c r="G300" s="159"/>
      <c r="H300" s="160"/>
      <c r="I300" s="274"/>
      <c r="J300" s="372" t="s">
        <v>1047</v>
      </c>
      <c r="K300" s="148" t="s">
        <v>998</v>
      </c>
      <c r="L300" s="148" t="s">
        <v>997</v>
      </c>
      <c r="M300" s="373" t="s">
        <v>1046</v>
      </c>
      <c r="N300" s="373" t="s">
        <v>1032</v>
      </c>
      <c r="O300" s="374" t="s">
        <v>1033</v>
      </c>
      <c r="P300" s="282"/>
      <c r="Q300" s="148">
        <v>1</v>
      </c>
      <c r="R300" s="282"/>
      <c r="S300" s="282"/>
      <c r="T300" s="282"/>
      <c r="U300" s="282"/>
      <c r="V300" s="282"/>
      <c r="W300" s="282"/>
      <c r="X300" s="282"/>
      <c r="Y300" s="282"/>
      <c r="Z300" s="282"/>
      <c r="AA300" s="282"/>
      <c r="AB300" s="282"/>
    </row>
    <row r="301" spans="1:29" s="180" customFormat="1" ht="78.75" hidden="1" outlineLevel="1">
      <c r="A301" s="145" t="str">
        <f>"TC00"&amp;IF($D301&lt;&gt;"",COUNTA($D$27:D301),"")</f>
        <v>TC00252</v>
      </c>
      <c r="B301" s="307" t="s">
        <v>910</v>
      </c>
      <c r="C301" s="158" t="s">
        <v>655</v>
      </c>
      <c r="D301" s="104" t="s">
        <v>656</v>
      </c>
      <c r="E301" s="158" t="s">
        <v>909</v>
      </c>
      <c r="F301" s="159" t="s">
        <v>166</v>
      </c>
      <c r="G301" s="159"/>
      <c r="H301" s="160"/>
      <c r="I301" s="274"/>
      <c r="J301" s="372" t="s">
        <v>1048</v>
      </c>
      <c r="K301" s="148" t="s">
        <v>998</v>
      </c>
      <c r="L301" s="148" t="s">
        <v>997</v>
      </c>
      <c r="M301" s="373" t="s">
        <v>1046</v>
      </c>
      <c r="N301" s="373" t="s">
        <v>1032</v>
      </c>
      <c r="O301" s="374" t="s">
        <v>1033</v>
      </c>
      <c r="P301" s="282"/>
      <c r="Q301" s="148">
        <v>1</v>
      </c>
      <c r="R301" s="282"/>
      <c r="S301" s="282"/>
      <c r="T301" s="282"/>
      <c r="U301" s="282"/>
      <c r="V301" s="282"/>
      <c r="W301" s="282"/>
      <c r="X301" s="282"/>
      <c r="Y301" s="282"/>
      <c r="Z301" s="282"/>
      <c r="AA301" s="282"/>
      <c r="AB301" s="282"/>
    </row>
    <row r="302" spans="1:29" s="180" customFormat="1" ht="47.25" hidden="1" outlineLevel="1">
      <c r="A302" s="145" t="str">
        <f>"TC00"&amp;IF($D302&lt;&gt;"",COUNTA($D$27:D302),"")</f>
        <v>TC00253</v>
      </c>
      <c r="B302" s="162" t="s">
        <v>657</v>
      </c>
      <c r="C302" s="158" t="s">
        <v>204</v>
      </c>
      <c r="D302" s="104" t="s">
        <v>658</v>
      </c>
      <c r="E302" s="158" t="s">
        <v>342</v>
      </c>
      <c r="F302" s="159" t="s">
        <v>166</v>
      </c>
      <c r="G302" s="159"/>
      <c r="H302" s="160"/>
      <c r="I302" s="274"/>
      <c r="J302" s="372" t="s">
        <v>1049</v>
      </c>
      <c r="K302" s="148" t="s">
        <v>998</v>
      </c>
      <c r="L302" s="148" t="s">
        <v>997</v>
      </c>
      <c r="M302" s="373" t="s">
        <v>1046</v>
      </c>
      <c r="N302" s="373" t="s">
        <v>1032</v>
      </c>
      <c r="O302" s="374" t="s">
        <v>1033</v>
      </c>
      <c r="P302" s="282"/>
      <c r="Q302" s="148">
        <v>1</v>
      </c>
      <c r="R302" s="282"/>
      <c r="S302" s="282"/>
      <c r="T302" s="282"/>
      <c r="U302" s="282"/>
      <c r="V302" s="282"/>
      <c r="W302" s="282"/>
      <c r="X302" s="282"/>
      <c r="Y302" s="282"/>
      <c r="Z302" s="282"/>
      <c r="AA302" s="282"/>
      <c r="AB302" s="282"/>
    </row>
    <row r="303" spans="1:29" s="180" customFormat="1" ht="78.75" hidden="1" outlineLevel="1">
      <c r="A303" s="145" t="str">
        <f>"TC00"&amp;IF($D303&lt;&gt;"",COUNTA($D$27:D303),"")</f>
        <v>TC00254</v>
      </c>
      <c r="B303" s="163"/>
      <c r="C303" s="164" t="s">
        <v>642</v>
      </c>
      <c r="D303" s="104" t="s">
        <v>659</v>
      </c>
      <c r="E303" s="158" t="s">
        <v>644</v>
      </c>
      <c r="F303" s="159" t="s">
        <v>166</v>
      </c>
      <c r="G303" s="159"/>
      <c r="H303" s="160"/>
      <c r="I303" s="274"/>
      <c r="J303" s="372" t="s">
        <v>1050</v>
      </c>
      <c r="K303" s="148" t="s">
        <v>998</v>
      </c>
      <c r="L303" s="148" t="s">
        <v>997</v>
      </c>
      <c r="M303" s="373" t="s">
        <v>1046</v>
      </c>
      <c r="N303" s="373" t="s">
        <v>1032</v>
      </c>
      <c r="O303" s="374" t="s">
        <v>1033</v>
      </c>
      <c r="P303" s="282"/>
      <c r="Q303" s="148">
        <v>1</v>
      </c>
      <c r="R303" s="282"/>
      <c r="S303" s="282"/>
      <c r="T303" s="282"/>
      <c r="U303" s="282"/>
      <c r="V303" s="282"/>
      <c r="W303" s="282"/>
      <c r="X303" s="282"/>
      <c r="Y303" s="282"/>
      <c r="Z303" s="282"/>
      <c r="AA303" s="282"/>
      <c r="AB303" s="282"/>
    </row>
    <row r="304" spans="1:29" s="180" customFormat="1" ht="78.75" hidden="1" outlineLevel="1">
      <c r="A304" s="145" t="str">
        <f>"TC00"&amp;IF($D304&lt;&gt;"",COUNTA($D$27:D304),"")</f>
        <v>TC00255</v>
      </c>
      <c r="B304" s="306" t="s">
        <v>912</v>
      </c>
      <c r="C304" s="164" t="s">
        <v>307</v>
      </c>
      <c r="D304" s="104" t="s">
        <v>660</v>
      </c>
      <c r="E304" s="158" t="s">
        <v>661</v>
      </c>
      <c r="F304" s="159" t="s">
        <v>166</v>
      </c>
      <c r="G304" s="159"/>
      <c r="H304" s="160"/>
      <c r="I304" s="274"/>
      <c r="J304" s="372" t="s">
        <v>1051</v>
      </c>
      <c r="K304" s="148" t="s">
        <v>998</v>
      </c>
      <c r="L304" s="148" t="s">
        <v>997</v>
      </c>
      <c r="M304" s="373" t="s">
        <v>1046</v>
      </c>
      <c r="N304" s="373" t="s">
        <v>1032</v>
      </c>
      <c r="O304" s="374" t="s">
        <v>1033</v>
      </c>
      <c r="P304" s="282"/>
      <c r="Q304" s="148">
        <v>1</v>
      </c>
      <c r="R304" s="282"/>
      <c r="S304" s="282"/>
      <c r="T304" s="282"/>
      <c r="U304" s="282"/>
      <c r="V304" s="282"/>
      <c r="W304" s="282"/>
      <c r="X304" s="282"/>
      <c r="Y304" s="282"/>
      <c r="Z304" s="282"/>
      <c r="AA304" s="282"/>
      <c r="AB304" s="282"/>
    </row>
    <row r="305" spans="1:28" s="180" customFormat="1" ht="78.75" hidden="1" outlineLevel="1">
      <c r="A305" s="145" t="str">
        <f>"TC00"&amp;IF($D305&lt;&gt;"",COUNTA($D$27:D305),"")</f>
        <v>TC00256</v>
      </c>
      <c r="B305" s="163"/>
      <c r="C305" s="158" t="s">
        <v>662</v>
      </c>
      <c r="D305" s="104" t="s">
        <v>663</v>
      </c>
      <c r="E305" s="158" t="s">
        <v>664</v>
      </c>
      <c r="F305" s="159" t="s">
        <v>166</v>
      </c>
      <c r="G305" s="159"/>
      <c r="H305" s="160"/>
      <c r="I305" s="274"/>
      <c r="J305" s="372" t="s">
        <v>1052</v>
      </c>
      <c r="K305" s="148" t="s">
        <v>998</v>
      </c>
      <c r="L305" s="148" t="s">
        <v>997</v>
      </c>
      <c r="M305" s="373" t="s">
        <v>1046</v>
      </c>
      <c r="N305" s="373" t="s">
        <v>1032</v>
      </c>
      <c r="O305" s="374" t="s">
        <v>1033</v>
      </c>
      <c r="P305" s="282"/>
      <c r="Q305" s="148">
        <v>1</v>
      </c>
      <c r="R305" s="282"/>
      <c r="S305" s="282"/>
      <c r="T305" s="282"/>
      <c r="U305" s="282"/>
      <c r="V305" s="282"/>
      <c r="W305" s="282"/>
      <c r="X305" s="282"/>
      <c r="Y305" s="282"/>
      <c r="Z305" s="282"/>
      <c r="AA305" s="282"/>
      <c r="AB305" s="282"/>
    </row>
    <row r="306" spans="1:28" s="180" customFormat="1" ht="78.75" hidden="1" outlineLevel="1">
      <c r="A306" s="145" t="str">
        <f>"TC00"&amp;IF($D306&lt;&gt;"",COUNTA($D$27:D306),"")</f>
        <v>TC00257</v>
      </c>
      <c r="B306" s="162" t="s">
        <v>665</v>
      </c>
      <c r="C306" s="164" t="s">
        <v>666</v>
      </c>
      <c r="D306" s="104" t="s">
        <v>667</v>
      </c>
      <c r="E306" s="158" t="s">
        <v>668</v>
      </c>
      <c r="F306" s="159" t="s">
        <v>166</v>
      </c>
      <c r="G306" s="159"/>
      <c r="H306" s="160"/>
      <c r="I306" s="274"/>
      <c r="J306" s="372" t="s">
        <v>1053</v>
      </c>
      <c r="K306" s="148" t="s">
        <v>998</v>
      </c>
      <c r="L306" s="148" t="s">
        <v>997</v>
      </c>
      <c r="M306" s="373" t="s">
        <v>1046</v>
      </c>
      <c r="N306" s="373" t="s">
        <v>1032</v>
      </c>
      <c r="O306" s="374" t="s">
        <v>1033</v>
      </c>
      <c r="P306" s="282"/>
      <c r="Q306" s="148">
        <v>1</v>
      </c>
      <c r="R306" s="282"/>
      <c r="S306" s="282"/>
      <c r="T306" s="282"/>
      <c r="U306" s="282"/>
      <c r="V306" s="282"/>
      <c r="W306" s="282"/>
      <c r="X306" s="282"/>
      <c r="Y306" s="282"/>
      <c r="Z306" s="282"/>
      <c r="AA306" s="282"/>
      <c r="AB306" s="282"/>
    </row>
    <row r="307" spans="1:28" s="180" customFormat="1" ht="78.75" hidden="1" outlineLevel="1">
      <c r="A307" s="145" t="str">
        <f>"TC00"&amp;IF($D307&lt;&gt;"",COUNTA($D$27:D307),"")</f>
        <v>TC00258</v>
      </c>
      <c r="B307" s="165"/>
      <c r="C307" s="158" t="s">
        <v>669</v>
      </c>
      <c r="D307" s="104" t="s">
        <v>670</v>
      </c>
      <c r="E307" s="158" t="s">
        <v>671</v>
      </c>
      <c r="F307" s="159" t="s">
        <v>166</v>
      </c>
      <c r="G307" s="159"/>
      <c r="H307" s="160"/>
      <c r="I307" s="274"/>
      <c r="J307" s="372" t="s">
        <v>1054</v>
      </c>
      <c r="K307" s="148" t="s">
        <v>998</v>
      </c>
      <c r="L307" s="148" t="s">
        <v>997</v>
      </c>
      <c r="M307" s="373" t="s">
        <v>1046</v>
      </c>
      <c r="N307" s="373" t="s">
        <v>1032</v>
      </c>
      <c r="O307" s="374" t="s">
        <v>1033</v>
      </c>
      <c r="P307" s="282"/>
      <c r="Q307" s="148">
        <v>1</v>
      </c>
      <c r="R307" s="282"/>
      <c r="S307" s="282"/>
      <c r="T307" s="282"/>
      <c r="U307" s="282"/>
      <c r="V307" s="282"/>
      <c r="W307" s="282"/>
      <c r="X307" s="282"/>
      <c r="Y307" s="282"/>
      <c r="Z307" s="282"/>
      <c r="AA307" s="282"/>
      <c r="AB307" s="282"/>
    </row>
    <row r="308" spans="1:28" s="180" customFormat="1" ht="94.5" hidden="1" outlineLevel="1">
      <c r="A308" s="145" t="str">
        <f>"TC00"&amp;IF($D308&lt;&gt;"",COUNTA($D$27:D308),"")</f>
        <v>TC00259</v>
      </c>
      <c r="B308" s="158" t="s">
        <v>672</v>
      </c>
      <c r="C308" s="158" t="s">
        <v>672</v>
      </c>
      <c r="D308" s="104" t="s">
        <v>673</v>
      </c>
      <c r="E308" s="158" t="s">
        <v>674</v>
      </c>
      <c r="F308" s="159" t="s">
        <v>166</v>
      </c>
      <c r="G308" s="159"/>
      <c r="H308" s="160"/>
      <c r="I308" s="274"/>
      <c r="J308" s="372" t="s">
        <v>1055</v>
      </c>
      <c r="K308" s="148" t="s">
        <v>998</v>
      </c>
      <c r="L308" s="148" t="s">
        <v>997</v>
      </c>
      <c r="M308" s="373" t="s">
        <v>1046</v>
      </c>
      <c r="N308" s="373" t="s">
        <v>1032</v>
      </c>
      <c r="O308" s="374" t="s">
        <v>1033</v>
      </c>
      <c r="P308" s="282"/>
      <c r="Q308" s="148">
        <v>1</v>
      </c>
      <c r="R308" s="282"/>
      <c r="S308" s="282"/>
      <c r="T308" s="282"/>
      <c r="U308" s="282"/>
      <c r="V308" s="282"/>
      <c r="W308" s="282"/>
      <c r="X308" s="282"/>
      <c r="Y308" s="282"/>
      <c r="Z308" s="282"/>
      <c r="AA308" s="282"/>
      <c r="AB308" s="282"/>
    </row>
    <row r="309" spans="1:28" s="301" customFormat="1">
      <c r="A309" s="346" t="s">
        <v>992</v>
      </c>
      <c r="B309" s="347"/>
      <c r="C309" s="347"/>
      <c r="D309" s="347"/>
      <c r="E309" s="347"/>
      <c r="F309" s="347"/>
      <c r="G309" s="347"/>
      <c r="H309" s="347"/>
      <c r="I309" s="347"/>
      <c r="J309" s="300"/>
      <c r="K309" s="300"/>
      <c r="L309" s="300"/>
      <c r="M309" s="300"/>
      <c r="N309" s="300"/>
      <c r="O309" s="300"/>
      <c r="P309" s="300"/>
      <c r="Q309" s="148"/>
      <c r="R309" s="300"/>
      <c r="S309" s="300"/>
      <c r="T309" s="300"/>
      <c r="U309" s="300"/>
      <c r="V309" s="300"/>
      <c r="W309" s="300"/>
      <c r="X309" s="300"/>
      <c r="Y309" s="300"/>
      <c r="Z309" s="300"/>
      <c r="AA309" s="300"/>
      <c r="AB309" s="300"/>
    </row>
    <row r="310" spans="1:28" s="180" customFormat="1" outlineLevel="1">
      <c r="A310" s="166" t="s">
        <v>872</v>
      </c>
      <c r="B310" s="167"/>
      <c r="C310" s="167"/>
      <c r="D310" s="167"/>
      <c r="E310" s="167"/>
      <c r="F310" s="168" t="s">
        <v>161</v>
      </c>
      <c r="G310" s="168" t="s">
        <v>162</v>
      </c>
      <c r="H310" s="169"/>
      <c r="I310" s="275"/>
      <c r="J310" s="282"/>
      <c r="K310" s="282"/>
      <c r="L310" s="282"/>
      <c r="M310" s="282"/>
      <c r="N310" s="282"/>
      <c r="O310" s="282"/>
      <c r="P310" s="282"/>
      <c r="Q310" s="148">
        <v>1</v>
      </c>
      <c r="R310" s="282"/>
      <c r="S310" s="282"/>
      <c r="T310" s="282"/>
      <c r="U310" s="282"/>
      <c r="V310" s="282"/>
      <c r="W310" s="282"/>
      <c r="X310" s="282"/>
      <c r="Y310" s="282"/>
      <c r="Z310" s="282"/>
      <c r="AA310" s="282"/>
      <c r="AB310" s="282"/>
    </row>
    <row r="311" spans="1:28" s="180" customFormat="1" ht="94.5" outlineLevel="1">
      <c r="A311" s="145" t="str">
        <f>"TC00"&amp;IF($D311&lt;&gt;"",COUNTA($D$27:D311),"")</f>
        <v>TC00260</v>
      </c>
      <c r="B311" s="158" t="s">
        <v>637</v>
      </c>
      <c r="C311" s="158" t="s">
        <v>637</v>
      </c>
      <c r="D311" s="104" t="s">
        <v>675</v>
      </c>
      <c r="E311" s="158" t="s">
        <v>676</v>
      </c>
      <c r="F311" s="159" t="s">
        <v>166</v>
      </c>
      <c r="G311" s="159" t="s">
        <v>166</v>
      </c>
      <c r="H311" s="160"/>
      <c r="I311" s="308"/>
      <c r="J311" s="372" t="s">
        <v>1039</v>
      </c>
      <c r="K311" s="148" t="s">
        <v>998</v>
      </c>
      <c r="L311" s="148" t="s">
        <v>997</v>
      </c>
      <c r="M311" s="373" t="s">
        <v>1046</v>
      </c>
      <c r="N311" s="373" t="s">
        <v>1032</v>
      </c>
      <c r="O311" s="374" t="s">
        <v>1033</v>
      </c>
      <c r="P311" s="282"/>
      <c r="Q311" s="148">
        <v>1</v>
      </c>
      <c r="R311" s="282"/>
      <c r="S311" s="282"/>
      <c r="T311" s="282"/>
      <c r="U311" s="282"/>
      <c r="V311" s="282"/>
      <c r="W311" s="282"/>
      <c r="X311" s="282"/>
      <c r="Y311" s="282"/>
      <c r="Z311" s="282"/>
      <c r="AA311" s="282"/>
      <c r="AB311" s="282"/>
    </row>
    <row r="312" spans="1:28" s="180" customFormat="1" ht="162" customHeight="1" outlineLevel="1">
      <c r="A312" s="145" t="str">
        <f>"TC00"&amp;IF($D312&lt;&gt;"",COUNTA($D$27:D312),"")</f>
        <v>TC00261</v>
      </c>
      <c r="B312" s="158"/>
      <c r="C312" s="158" t="s">
        <v>677</v>
      </c>
      <c r="D312" s="104" t="s">
        <v>678</v>
      </c>
      <c r="E312" s="158" t="s">
        <v>870</v>
      </c>
      <c r="F312" s="159" t="s">
        <v>166</v>
      </c>
      <c r="G312" s="159" t="s">
        <v>166</v>
      </c>
      <c r="H312" s="160"/>
      <c r="I312" s="274"/>
      <c r="J312" s="372" t="s">
        <v>1039</v>
      </c>
      <c r="K312" s="148" t="s">
        <v>998</v>
      </c>
      <c r="L312" s="148" t="s">
        <v>997</v>
      </c>
      <c r="M312" s="373" t="s">
        <v>1046</v>
      </c>
      <c r="N312" s="373" t="s">
        <v>1032</v>
      </c>
      <c r="O312" s="374" t="s">
        <v>1033</v>
      </c>
      <c r="P312" s="282"/>
      <c r="Q312" s="148">
        <v>1</v>
      </c>
      <c r="R312" s="282"/>
      <c r="S312" s="282"/>
      <c r="T312" s="282"/>
      <c r="U312" s="282"/>
      <c r="V312" s="282"/>
      <c r="W312" s="282"/>
      <c r="X312" s="282"/>
      <c r="Y312" s="282"/>
      <c r="Z312" s="282"/>
      <c r="AA312" s="282"/>
      <c r="AB312" s="282"/>
    </row>
    <row r="313" spans="1:28" s="180" customFormat="1" outlineLevel="1">
      <c r="A313" s="129"/>
      <c r="B313" s="171" t="s">
        <v>679</v>
      </c>
      <c r="C313" s="158"/>
      <c r="D313" s="104"/>
      <c r="E313" s="158"/>
      <c r="F313" s="159"/>
      <c r="G313" s="159" t="s">
        <v>166</v>
      </c>
      <c r="H313" s="160"/>
      <c r="I313" s="274"/>
      <c r="J313" s="372" t="s">
        <v>1039</v>
      </c>
      <c r="K313" s="148" t="s">
        <v>998</v>
      </c>
      <c r="L313" s="148" t="s">
        <v>997</v>
      </c>
      <c r="M313" s="373" t="s">
        <v>1046</v>
      </c>
      <c r="N313" s="373" t="s">
        <v>1032</v>
      </c>
      <c r="O313" s="374" t="s">
        <v>1033</v>
      </c>
      <c r="P313" s="282"/>
      <c r="Q313" s="148">
        <v>1</v>
      </c>
      <c r="R313" s="282"/>
      <c r="S313" s="282"/>
      <c r="T313" s="282"/>
      <c r="U313" s="282"/>
      <c r="V313" s="282"/>
      <c r="W313" s="282"/>
      <c r="X313" s="282"/>
      <c r="Y313" s="282"/>
      <c r="Z313" s="282"/>
      <c r="AA313" s="282"/>
      <c r="AB313" s="282"/>
    </row>
    <row r="314" spans="1:28" s="180" customFormat="1" ht="78.75" outlineLevel="1">
      <c r="A314" s="145" t="str">
        <f>"TC00"&amp;IF($D314&lt;&gt;"",COUNTA($D$27:D314),"")</f>
        <v>TC00262</v>
      </c>
      <c r="B314" s="162" t="s">
        <v>640</v>
      </c>
      <c r="C314" s="158" t="s">
        <v>204</v>
      </c>
      <c r="D314" s="104" t="s">
        <v>680</v>
      </c>
      <c r="E314" s="158" t="s">
        <v>342</v>
      </c>
      <c r="F314" s="159" t="s">
        <v>166</v>
      </c>
      <c r="G314" s="159" t="s">
        <v>166</v>
      </c>
      <c r="H314" s="160"/>
      <c r="I314" s="274"/>
      <c r="J314" s="372" t="s">
        <v>1039</v>
      </c>
      <c r="K314" s="148" t="s">
        <v>998</v>
      </c>
      <c r="L314" s="148" t="s">
        <v>997</v>
      </c>
      <c r="M314" s="373" t="s">
        <v>1046</v>
      </c>
      <c r="N314" s="373" t="s">
        <v>1032</v>
      </c>
      <c r="O314" s="374" t="s">
        <v>1033</v>
      </c>
      <c r="P314" s="282"/>
      <c r="Q314" s="148">
        <v>1</v>
      </c>
      <c r="R314" s="282"/>
      <c r="S314" s="282"/>
      <c r="T314" s="282"/>
      <c r="U314" s="282"/>
      <c r="V314" s="282"/>
      <c r="W314" s="282"/>
      <c r="X314" s="282"/>
      <c r="Y314" s="282"/>
      <c r="Z314" s="282"/>
      <c r="AA314" s="282"/>
      <c r="AB314" s="282"/>
    </row>
    <row r="315" spans="1:28" s="180" customFormat="1" ht="110.25" outlineLevel="1">
      <c r="A315" s="145" t="str">
        <f>"TC00"&amp;IF($D315&lt;&gt;"",COUNTA($D$27:D315),"")</f>
        <v>TC00263</v>
      </c>
      <c r="B315" s="163"/>
      <c r="C315" s="164" t="s">
        <v>642</v>
      </c>
      <c r="D315" s="104" t="s">
        <v>681</v>
      </c>
      <c r="E315" s="158" t="s">
        <v>682</v>
      </c>
      <c r="F315" s="159" t="s">
        <v>166</v>
      </c>
      <c r="G315" s="159" t="s">
        <v>166</v>
      </c>
      <c r="H315" s="160"/>
      <c r="I315" s="274"/>
      <c r="J315" s="372" t="s">
        <v>1039</v>
      </c>
      <c r="K315" s="148" t="s">
        <v>998</v>
      </c>
      <c r="L315" s="148" t="s">
        <v>997</v>
      </c>
      <c r="M315" s="373" t="s">
        <v>1046</v>
      </c>
      <c r="N315" s="373" t="s">
        <v>1032</v>
      </c>
      <c r="O315" s="374" t="s">
        <v>1033</v>
      </c>
      <c r="P315" s="282"/>
      <c r="Q315" s="148">
        <v>1</v>
      </c>
      <c r="R315" s="282"/>
      <c r="S315" s="282"/>
      <c r="T315" s="282"/>
      <c r="U315" s="282"/>
      <c r="V315" s="282"/>
      <c r="W315" s="282"/>
      <c r="X315" s="282"/>
      <c r="Y315" s="282"/>
      <c r="Z315" s="282"/>
      <c r="AA315" s="282"/>
      <c r="AB315" s="282"/>
    </row>
    <row r="316" spans="1:28" s="180" customFormat="1" ht="110.25" outlineLevel="1">
      <c r="A316" s="145" t="str">
        <f>"TC00"&amp;IF($D316&lt;&gt;"",COUNTA($D$27:D316),"")</f>
        <v>TC00264</v>
      </c>
      <c r="B316" s="163"/>
      <c r="C316" s="164" t="s">
        <v>307</v>
      </c>
      <c r="D316" s="104" t="s">
        <v>683</v>
      </c>
      <c r="E316" s="158" t="s">
        <v>684</v>
      </c>
      <c r="F316" s="159" t="s">
        <v>166</v>
      </c>
      <c r="G316" s="159" t="s">
        <v>166</v>
      </c>
      <c r="H316" s="160"/>
      <c r="I316" s="274"/>
      <c r="J316" s="372" t="s">
        <v>1039</v>
      </c>
      <c r="K316" s="148" t="s">
        <v>998</v>
      </c>
      <c r="L316" s="148" t="s">
        <v>997</v>
      </c>
      <c r="M316" s="373" t="s">
        <v>1046</v>
      </c>
      <c r="N316" s="373" t="s">
        <v>1032</v>
      </c>
      <c r="O316" s="374" t="s">
        <v>1033</v>
      </c>
      <c r="P316" s="282"/>
      <c r="Q316" s="148">
        <v>1</v>
      </c>
      <c r="R316" s="282"/>
      <c r="S316" s="282"/>
      <c r="T316" s="282"/>
      <c r="U316" s="282"/>
      <c r="V316" s="282"/>
      <c r="W316" s="282"/>
      <c r="X316" s="282"/>
      <c r="Y316" s="282"/>
      <c r="Z316" s="282"/>
      <c r="AA316" s="282"/>
      <c r="AB316" s="282"/>
    </row>
    <row r="317" spans="1:28" s="180" customFormat="1" ht="110.25" outlineLevel="1">
      <c r="A317" s="145" t="str">
        <f>"TC00"&amp;IF($D317&lt;&gt;"",COUNTA($D$27:D317),"")</f>
        <v>TC00265</v>
      </c>
      <c r="B317" s="165"/>
      <c r="C317" s="158" t="s">
        <v>647</v>
      </c>
      <c r="D317" s="104" t="s">
        <v>685</v>
      </c>
      <c r="E317" s="158" t="s">
        <v>649</v>
      </c>
      <c r="F317" s="159" t="s">
        <v>166</v>
      </c>
      <c r="G317" s="159" t="s">
        <v>166</v>
      </c>
      <c r="H317" s="160"/>
      <c r="I317" s="274"/>
      <c r="J317" s="372" t="s">
        <v>1039</v>
      </c>
      <c r="K317" s="148" t="s">
        <v>998</v>
      </c>
      <c r="L317" s="148" t="s">
        <v>997</v>
      </c>
      <c r="M317" s="373" t="s">
        <v>1046</v>
      </c>
      <c r="N317" s="373" t="s">
        <v>1032</v>
      </c>
      <c r="O317" s="374" t="s">
        <v>1033</v>
      </c>
      <c r="P317" s="282"/>
      <c r="Q317" s="148">
        <v>1</v>
      </c>
      <c r="R317" s="282"/>
      <c r="S317" s="282"/>
      <c r="T317" s="282"/>
      <c r="U317" s="282"/>
      <c r="V317" s="282"/>
      <c r="W317" s="282"/>
      <c r="X317" s="282"/>
      <c r="Y317" s="282"/>
      <c r="Z317" s="282"/>
      <c r="AA317" s="282"/>
      <c r="AB317" s="282"/>
    </row>
    <row r="318" spans="1:28" s="180" customFormat="1" ht="78.75" outlineLevel="1">
      <c r="A318" s="145" t="str">
        <f>"TC00"&amp;IF($D318&lt;&gt;"",COUNTA($D$27:D318),"")</f>
        <v>TC00266</v>
      </c>
      <c r="B318" s="162" t="s">
        <v>650</v>
      </c>
      <c r="C318" s="158" t="s">
        <v>204</v>
      </c>
      <c r="D318" s="104" t="s">
        <v>680</v>
      </c>
      <c r="E318" s="158" t="s">
        <v>342</v>
      </c>
      <c r="F318" s="159" t="s">
        <v>166</v>
      </c>
      <c r="G318" s="159" t="s">
        <v>166</v>
      </c>
      <c r="H318" s="160"/>
      <c r="I318" s="274"/>
      <c r="J318" s="372" t="s">
        <v>1039</v>
      </c>
      <c r="K318" s="148" t="s">
        <v>998</v>
      </c>
      <c r="L318" s="148" t="s">
        <v>997</v>
      </c>
      <c r="M318" s="373" t="s">
        <v>1046</v>
      </c>
      <c r="N318" s="373" t="s">
        <v>1032</v>
      </c>
      <c r="O318" s="374" t="s">
        <v>1033</v>
      </c>
      <c r="P318" s="282"/>
      <c r="Q318" s="148">
        <v>1</v>
      </c>
      <c r="R318" s="282"/>
      <c r="S318" s="282"/>
      <c r="T318" s="282"/>
      <c r="U318" s="282"/>
      <c r="V318" s="282"/>
      <c r="W318" s="282"/>
      <c r="X318" s="282"/>
      <c r="Y318" s="282"/>
      <c r="Z318" s="282"/>
      <c r="AA318" s="282"/>
      <c r="AB318" s="282"/>
    </row>
    <row r="319" spans="1:28" s="180" customFormat="1" ht="110.25" outlineLevel="1">
      <c r="A319" s="145" t="str">
        <f>"TC00"&amp;IF($D319&lt;&gt;"",COUNTA($D$27:D319),"")</f>
        <v>TC00267</v>
      </c>
      <c r="B319" s="163"/>
      <c r="C319" s="164" t="s">
        <v>642</v>
      </c>
      <c r="D319" s="104" t="s">
        <v>681</v>
      </c>
      <c r="E319" s="158" t="s">
        <v>682</v>
      </c>
      <c r="F319" s="159" t="s">
        <v>166</v>
      </c>
      <c r="G319" s="159" t="s">
        <v>166</v>
      </c>
      <c r="H319" s="160"/>
      <c r="I319" s="274"/>
      <c r="J319" s="372" t="s">
        <v>1039</v>
      </c>
      <c r="K319" s="148" t="s">
        <v>998</v>
      </c>
      <c r="L319" s="148" t="s">
        <v>997</v>
      </c>
      <c r="M319" s="373" t="s">
        <v>1046</v>
      </c>
      <c r="N319" s="373" t="s">
        <v>1032</v>
      </c>
      <c r="O319" s="374" t="s">
        <v>1033</v>
      </c>
      <c r="P319" s="282"/>
      <c r="Q319" s="148">
        <v>1</v>
      </c>
      <c r="R319" s="282"/>
      <c r="S319" s="282"/>
      <c r="T319" s="282"/>
      <c r="U319" s="282"/>
      <c r="V319" s="282"/>
      <c r="W319" s="282"/>
      <c r="X319" s="282"/>
      <c r="Y319" s="282"/>
      <c r="Z319" s="282"/>
      <c r="AA319" s="282"/>
      <c r="AB319" s="282"/>
    </row>
    <row r="320" spans="1:28" s="180" customFormat="1" ht="110.25" outlineLevel="1">
      <c r="A320" s="145" t="str">
        <f>"TC00"&amp;IF($D320&lt;&gt;"",COUNTA($D$27:D320),"")</f>
        <v>TC00268</v>
      </c>
      <c r="B320" s="163"/>
      <c r="C320" s="164" t="s">
        <v>307</v>
      </c>
      <c r="D320" s="104" t="s">
        <v>683</v>
      </c>
      <c r="E320" s="158" t="s">
        <v>686</v>
      </c>
      <c r="F320" s="159" t="s">
        <v>166</v>
      </c>
      <c r="G320" s="159" t="s">
        <v>166</v>
      </c>
      <c r="H320" s="160"/>
      <c r="I320" s="274"/>
      <c r="J320" s="372" t="s">
        <v>1039</v>
      </c>
      <c r="K320" s="148" t="s">
        <v>998</v>
      </c>
      <c r="L320" s="148" t="s">
        <v>997</v>
      </c>
      <c r="M320" s="373" t="s">
        <v>1046</v>
      </c>
      <c r="N320" s="373" t="s">
        <v>1032</v>
      </c>
      <c r="O320" s="374" t="s">
        <v>1033</v>
      </c>
      <c r="P320" s="282"/>
      <c r="Q320" s="148">
        <v>1</v>
      </c>
      <c r="R320" s="282"/>
      <c r="S320" s="282"/>
      <c r="T320" s="282"/>
      <c r="U320" s="282"/>
      <c r="V320" s="282"/>
      <c r="W320" s="282"/>
      <c r="X320" s="282"/>
      <c r="Y320" s="282"/>
      <c r="Z320" s="282"/>
      <c r="AA320" s="282"/>
      <c r="AB320" s="282"/>
    </row>
    <row r="321" spans="1:28" s="180" customFormat="1" ht="110.25" outlineLevel="1">
      <c r="A321" s="145" t="str">
        <f>"TC00"&amp;IF($D321&lt;&gt;"",COUNTA($D$27:D321),"")</f>
        <v>TC00269</v>
      </c>
      <c r="B321" s="165"/>
      <c r="C321" s="158" t="s">
        <v>655</v>
      </c>
      <c r="D321" s="104" t="s">
        <v>687</v>
      </c>
      <c r="E321" s="158" t="s">
        <v>649</v>
      </c>
      <c r="F321" s="159" t="s">
        <v>166</v>
      </c>
      <c r="G321" s="159" t="s">
        <v>166</v>
      </c>
      <c r="H321" s="160"/>
      <c r="I321" s="274"/>
      <c r="J321" s="372" t="s">
        <v>1039</v>
      </c>
      <c r="K321" s="148" t="s">
        <v>998</v>
      </c>
      <c r="L321" s="148" t="s">
        <v>997</v>
      </c>
      <c r="M321" s="373" t="s">
        <v>1046</v>
      </c>
      <c r="N321" s="373" t="s">
        <v>1032</v>
      </c>
      <c r="O321" s="374" t="s">
        <v>1033</v>
      </c>
      <c r="P321" s="282"/>
      <c r="Q321" s="148">
        <v>1</v>
      </c>
      <c r="R321" s="282"/>
      <c r="S321" s="282"/>
      <c r="T321" s="282"/>
      <c r="U321" s="282"/>
      <c r="V321" s="282"/>
      <c r="W321" s="282"/>
      <c r="X321" s="282"/>
      <c r="Y321" s="282"/>
      <c r="Z321" s="282"/>
      <c r="AA321" s="282"/>
      <c r="AB321" s="282"/>
    </row>
    <row r="322" spans="1:28" s="180" customFormat="1" ht="78.75" outlineLevel="1">
      <c r="A322" s="145" t="str">
        <f>"TC00"&amp;IF($D322&lt;&gt;"",COUNTA($D$27:D322),"")</f>
        <v>TC00270</v>
      </c>
      <c r="B322" s="162" t="s">
        <v>657</v>
      </c>
      <c r="C322" s="158" t="s">
        <v>204</v>
      </c>
      <c r="D322" s="172" t="s">
        <v>680</v>
      </c>
      <c r="E322" s="158" t="s">
        <v>342</v>
      </c>
      <c r="F322" s="159" t="s">
        <v>166</v>
      </c>
      <c r="G322" s="159" t="s">
        <v>166</v>
      </c>
      <c r="H322" s="160"/>
      <c r="I322" s="274"/>
      <c r="J322" s="372" t="s">
        <v>1039</v>
      </c>
      <c r="K322" s="148" t="s">
        <v>998</v>
      </c>
      <c r="L322" s="148" t="s">
        <v>997</v>
      </c>
      <c r="M322" s="373" t="s">
        <v>1046</v>
      </c>
      <c r="N322" s="373" t="s">
        <v>1032</v>
      </c>
      <c r="O322" s="374" t="s">
        <v>1033</v>
      </c>
      <c r="P322" s="282"/>
      <c r="Q322" s="148">
        <v>1</v>
      </c>
      <c r="R322" s="282"/>
      <c r="S322" s="282"/>
      <c r="T322" s="282"/>
      <c r="U322" s="282"/>
      <c r="V322" s="282"/>
      <c r="W322" s="282"/>
      <c r="X322" s="282"/>
      <c r="Y322" s="282"/>
      <c r="Z322" s="282"/>
      <c r="AA322" s="282"/>
      <c r="AB322" s="282"/>
    </row>
    <row r="323" spans="1:28" s="180" customFormat="1" ht="110.25" outlineLevel="1">
      <c r="A323" s="145" t="str">
        <f>"TC00"&amp;IF($D323&lt;&gt;"",COUNTA($D$27:D323),"")</f>
        <v>TC00271</v>
      </c>
      <c r="B323" s="163"/>
      <c r="C323" s="164" t="s">
        <v>642</v>
      </c>
      <c r="D323" s="173" t="s">
        <v>681</v>
      </c>
      <c r="E323" s="158" t="s">
        <v>682</v>
      </c>
      <c r="F323" s="159" t="s">
        <v>166</v>
      </c>
      <c r="G323" s="159" t="s">
        <v>166</v>
      </c>
      <c r="H323" s="160"/>
      <c r="I323" s="274"/>
      <c r="J323" s="372" t="s">
        <v>1039</v>
      </c>
      <c r="K323" s="148" t="s">
        <v>998</v>
      </c>
      <c r="L323" s="148" t="s">
        <v>997</v>
      </c>
      <c r="M323" s="373" t="s">
        <v>1046</v>
      </c>
      <c r="N323" s="373" t="s">
        <v>1032</v>
      </c>
      <c r="O323" s="374" t="s">
        <v>1033</v>
      </c>
      <c r="P323" s="282"/>
      <c r="Q323" s="148">
        <v>1</v>
      </c>
      <c r="R323" s="282"/>
      <c r="S323" s="282"/>
      <c r="T323" s="282"/>
      <c r="U323" s="282"/>
      <c r="V323" s="282"/>
      <c r="W323" s="282"/>
      <c r="X323" s="282"/>
      <c r="Y323" s="282"/>
      <c r="Z323" s="282"/>
      <c r="AA323" s="282"/>
      <c r="AB323" s="282"/>
    </row>
    <row r="324" spans="1:28" s="180" customFormat="1" ht="110.25" outlineLevel="1">
      <c r="A324" s="145" t="str">
        <f>"TC00"&amp;IF($D324&lt;&gt;"",COUNTA($D$27:D324),"")</f>
        <v>TC00272</v>
      </c>
      <c r="B324" s="163"/>
      <c r="C324" s="164" t="s">
        <v>307</v>
      </c>
      <c r="D324" s="173" t="s">
        <v>683</v>
      </c>
      <c r="E324" s="158" t="s">
        <v>688</v>
      </c>
      <c r="F324" s="159" t="s">
        <v>166</v>
      </c>
      <c r="G324" s="159" t="s">
        <v>166</v>
      </c>
      <c r="H324" s="160"/>
      <c r="I324" s="274"/>
      <c r="J324" s="372" t="s">
        <v>1039</v>
      </c>
      <c r="K324" s="148" t="s">
        <v>998</v>
      </c>
      <c r="L324" s="148" t="s">
        <v>997</v>
      </c>
      <c r="M324" s="373" t="s">
        <v>1046</v>
      </c>
      <c r="N324" s="373" t="s">
        <v>1032</v>
      </c>
      <c r="O324" s="374" t="s">
        <v>1033</v>
      </c>
      <c r="P324" s="282"/>
      <c r="Q324" s="148">
        <v>1</v>
      </c>
      <c r="R324" s="282"/>
      <c r="S324" s="282"/>
      <c r="T324" s="282"/>
      <c r="U324" s="282"/>
      <c r="V324" s="282"/>
      <c r="W324" s="282"/>
      <c r="X324" s="282"/>
      <c r="Y324" s="282"/>
      <c r="Z324" s="282"/>
      <c r="AA324" s="282"/>
      <c r="AB324" s="282"/>
    </row>
    <row r="325" spans="1:28" s="180" customFormat="1" ht="110.25" outlineLevel="1">
      <c r="A325" s="145" t="str">
        <f>"TC00"&amp;IF($D325&lt;&gt;"",COUNTA($D$27:D325),"")</f>
        <v>TC00273</v>
      </c>
      <c r="B325" s="165"/>
      <c r="C325" s="158" t="s">
        <v>662</v>
      </c>
      <c r="D325" s="173" t="s">
        <v>689</v>
      </c>
      <c r="E325" s="158" t="s">
        <v>664</v>
      </c>
      <c r="F325" s="159" t="s">
        <v>166</v>
      </c>
      <c r="G325" s="159" t="s">
        <v>166</v>
      </c>
      <c r="H325" s="160"/>
      <c r="I325" s="274"/>
      <c r="J325" s="372" t="s">
        <v>1039</v>
      </c>
      <c r="K325" s="148" t="s">
        <v>998</v>
      </c>
      <c r="L325" s="148" t="s">
        <v>997</v>
      </c>
      <c r="M325" s="373" t="s">
        <v>1046</v>
      </c>
      <c r="N325" s="373" t="s">
        <v>1032</v>
      </c>
      <c r="O325" s="374" t="s">
        <v>1033</v>
      </c>
      <c r="P325" s="282"/>
      <c r="Q325" s="148">
        <v>1</v>
      </c>
      <c r="R325" s="282"/>
      <c r="S325" s="282"/>
      <c r="T325" s="282"/>
      <c r="U325" s="282"/>
      <c r="V325" s="282"/>
      <c r="W325" s="282"/>
      <c r="X325" s="282"/>
      <c r="Y325" s="282"/>
      <c r="Z325" s="282"/>
      <c r="AA325" s="282"/>
      <c r="AB325" s="282"/>
    </row>
    <row r="326" spans="1:28" s="180" customFormat="1" ht="63" outlineLevel="1">
      <c r="A326" s="145" t="str">
        <f>"TC00"&amp;IF($D326&lt;&gt;"",COUNTA($D$27:D326),"")</f>
        <v>TC00274</v>
      </c>
      <c r="B326" s="162" t="s">
        <v>690</v>
      </c>
      <c r="C326" s="158" t="s">
        <v>204</v>
      </c>
      <c r="D326" s="172" t="s">
        <v>691</v>
      </c>
      <c r="E326" s="158" t="s">
        <v>871</v>
      </c>
      <c r="F326" s="159" t="s">
        <v>166</v>
      </c>
      <c r="G326" s="159" t="s">
        <v>166</v>
      </c>
      <c r="H326" s="160"/>
      <c r="I326" s="274"/>
      <c r="J326" s="372" t="s">
        <v>1039</v>
      </c>
      <c r="K326" s="148" t="s">
        <v>998</v>
      </c>
      <c r="L326" s="148" t="s">
        <v>997</v>
      </c>
      <c r="M326" s="373" t="s">
        <v>1046</v>
      </c>
      <c r="N326" s="373" t="s">
        <v>1032</v>
      </c>
      <c r="O326" s="374" t="s">
        <v>1033</v>
      </c>
      <c r="P326" s="282"/>
      <c r="Q326" s="148">
        <v>1</v>
      </c>
      <c r="R326" s="282"/>
      <c r="S326" s="282"/>
      <c r="T326" s="282"/>
      <c r="U326" s="282"/>
      <c r="V326" s="282"/>
      <c r="W326" s="282"/>
      <c r="X326" s="282"/>
      <c r="Y326" s="282"/>
      <c r="Z326" s="282"/>
      <c r="AA326" s="282"/>
      <c r="AB326" s="282"/>
    </row>
    <row r="327" spans="1:28" s="180" customFormat="1" ht="110.25" outlineLevel="1">
      <c r="A327" s="145" t="str">
        <f>"TC00"&amp;IF($D327&lt;&gt;"",COUNTA($D$27:D327),"")</f>
        <v>TC00275</v>
      </c>
      <c r="B327" s="163"/>
      <c r="C327" s="164" t="s">
        <v>642</v>
      </c>
      <c r="D327" s="173" t="s">
        <v>681</v>
      </c>
      <c r="E327" s="158" t="s">
        <v>692</v>
      </c>
      <c r="F327" s="159" t="s">
        <v>166</v>
      </c>
      <c r="G327" s="159" t="s">
        <v>166</v>
      </c>
      <c r="H327" s="160"/>
      <c r="I327" s="274"/>
      <c r="J327" s="372" t="s">
        <v>1039</v>
      </c>
      <c r="K327" s="148" t="s">
        <v>998</v>
      </c>
      <c r="L327" s="148" t="s">
        <v>997</v>
      </c>
      <c r="M327" s="373" t="s">
        <v>1046</v>
      </c>
      <c r="N327" s="373" t="s">
        <v>1032</v>
      </c>
      <c r="O327" s="374" t="s">
        <v>1033</v>
      </c>
      <c r="P327" s="282"/>
      <c r="Q327" s="148">
        <v>1</v>
      </c>
      <c r="R327" s="282"/>
      <c r="S327" s="282"/>
      <c r="T327" s="282"/>
      <c r="U327" s="282"/>
      <c r="V327" s="282"/>
      <c r="W327" s="282"/>
      <c r="X327" s="282"/>
      <c r="Y327" s="282"/>
      <c r="Z327" s="282"/>
      <c r="AA327" s="282"/>
      <c r="AB327" s="282"/>
    </row>
    <row r="328" spans="1:28" s="180" customFormat="1" ht="110.25" outlineLevel="1">
      <c r="A328" s="145" t="str">
        <f>"TC00"&amp;IF($D328&lt;&gt;"",COUNTA($D$27:D328),"")</f>
        <v>TC00276</v>
      </c>
      <c r="B328" s="163"/>
      <c r="C328" s="164" t="s">
        <v>693</v>
      </c>
      <c r="D328" s="173" t="s">
        <v>694</v>
      </c>
      <c r="E328" s="158" t="s">
        <v>695</v>
      </c>
      <c r="F328" s="159" t="s">
        <v>166</v>
      </c>
      <c r="G328" s="159" t="s">
        <v>166</v>
      </c>
      <c r="H328" s="160"/>
      <c r="I328" s="274"/>
      <c r="J328" s="372" t="s">
        <v>1039</v>
      </c>
      <c r="K328" s="148" t="s">
        <v>998</v>
      </c>
      <c r="L328" s="148" t="s">
        <v>997</v>
      </c>
      <c r="M328" s="373" t="s">
        <v>1046</v>
      </c>
      <c r="N328" s="373" t="s">
        <v>1032</v>
      </c>
      <c r="O328" s="374" t="s">
        <v>1033</v>
      </c>
      <c r="P328" s="282"/>
      <c r="Q328" s="148">
        <v>1</v>
      </c>
      <c r="R328" s="282"/>
      <c r="S328" s="282"/>
      <c r="T328" s="282"/>
      <c r="U328" s="282"/>
      <c r="V328" s="282"/>
      <c r="W328" s="282"/>
      <c r="X328" s="282"/>
      <c r="Y328" s="282"/>
      <c r="Z328" s="282"/>
      <c r="AA328" s="282"/>
      <c r="AB328" s="282"/>
    </row>
    <row r="329" spans="1:28" s="180" customFormat="1" outlineLevel="1">
      <c r="B329" s="171" t="s">
        <v>696</v>
      </c>
      <c r="G329" s="159" t="s">
        <v>166</v>
      </c>
      <c r="J329" s="372" t="s">
        <v>1039</v>
      </c>
      <c r="K329" s="148" t="s">
        <v>998</v>
      </c>
      <c r="L329" s="148" t="s">
        <v>997</v>
      </c>
      <c r="M329" s="373" t="s">
        <v>1046</v>
      </c>
      <c r="N329" s="373" t="s">
        <v>1032</v>
      </c>
      <c r="O329" s="374" t="s">
        <v>1033</v>
      </c>
      <c r="P329" s="282"/>
      <c r="Q329" s="148">
        <v>1</v>
      </c>
      <c r="R329" s="282"/>
      <c r="S329" s="282"/>
      <c r="T329" s="282"/>
      <c r="U329" s="282"/>
      <c r="V329" s="282"/>
      <c r="W329" s="282"/>
      <c r="X329" s="282"/>
      <c r="Y329" s="282"/>
      <c r="Z329" s="282"/>
      <c r="AA329" s="282"/>
      <c r="AB329" s="282"/>
    </row>
    <row r="330" spans="1:28" s="180" customFormat="1" ht="63" outlineLevel="1">
      <c r="A330" s="145" t="str">
        <f>"TC00"&amp;IF($D330&lt;&gt;"",COUNTA($D$27:D330),"")</f>
        <v>TC00277</v>
      </c>
      <c r="B330" s="158" t="s">
        <v>697</v>
      </c>
      <c r="C330" s="158" t="s">
        <v>697</v>
      </c>
      <c r="D330" s="173" t="s">
        <v>698</v>
      </c>
      <c r="E330" s="158" t="s">
        <v>699</v>
      </c>
      <c r="F330" s="159" t="s">
        <v>244</v>
      </c>
      <c r="G330" s="159" t="s">
        <v>166</v>
      </c>
      <c r="H330" s="302"/>
      <c r="I330" s="274"/>
      <c r="J330" s="372" t="s">
        <v>1039</v>
      </c>
      <c r="K330" s="148" t="s">
        <v>998</v>
      </c>
      <c r="L330" s="148" t="s">
        <v>997</v>
      </c>
      <c r="M330" s="373" t="s">
        <v>1046</v>
      </c>
      <c r="N330" s="373" t="s">
        <v>1032</v>
      </c>
      <c r="O330" s="374" t="s">
        <v>1033</v>
      </c>
      <c r="P330" s="282"/>
      <c r="Q330" s="148">
        <v>1</v>
      </c>
      <c r="R330" s="282"/>
      <c r="S330" s="282"/>
      <c r="T330" s="282"/>
      <c r="U330" s="282"/>
      <c r="V330" s="282"/>
      <c r="W330" s="282"/>
      <c r="X330" s="282"/>
      <c r="Y330" s="282"/>
      <c r="Z330" s="282"/>
      <c r="AA330" s="282"/>
      <c r="AB330" s="282"/>
    </row>
    <row r="331" spans="1:28" s="180" customFormat="1" outlineLevel="1">
      <c r="B331" s="131" t="s">
        <v>700</v>
      </c>
      <c r="G331" s="159" t="s">
        <v>166</v>
      </c>
      <c r="J331" s="372" t="s">
        <v>1039</v>
      </c>
      <c r="K331" s="148" t="s">
        <v>998</v>
      </c>
      <c r="L331" s="148" t="s">
        <v>997</v>
      </c>
      <c r="M331" s="373" t="s">
        <v>1046</v>
      </c>
      <c r="N331" s="373" t="s">
        <v>1032</v>
      </c>
      <c r="O331" s="374" t="s">
        <v>1033</v>
      </c>
      <c r="P331" s="282"/>
      <c r="Q331" s="148">
        <v>1</v>
      </c>
      <c r="R331" s="282"/>
      <c r="S331" s="282"/>
      <c r="T331" s="282"/>
      <c r="U331" s="282"/>
      <c r="V331" s="282"/>
      <c r="W331" s="282"/>
      <c r="X331" s="282"/>
      <c r="Y331" s="282"/>
      <c r="Z331" s="282"/>
      <c r="AA331" s="282"/>
      <c r="AB331" s="282"/>
    </row>
    <row r="332" spans="1:28" s="180" customFormat="1" ht="110.25" outlineLevel="1">
      <c r="A332" s="145" t="str">
        <f>"TC00"&amp;IF($D332&lt;&gt;"",COUNTA($D$27:D332),"")</f>
        <v>TC00278</v>
      </c>
      <c r="B332" s="162" t="s">
        <v>640</v>
      </c>
      <c r="C332" s="158" t="s">
        <v>204</v>
      </c>
      <c r="D332" s="104" t="s">
        <v>701</v>
      </c>
      <c r="E332" s="158" t="s">
        <v>342</v>
      </c>
      <c r="F332" s="159" t="s">
        <v>166</v>
      </c>
      <c r="G332" s="159" t="s">
        <v>166</v>
      </c>
      <c r="H332" s="160"/>
      <c r="I332" s="274"/>
      <c r="J332" s="372" t="s">
        <v>1039</v>
      </c>
      <c r="K332" s="148" t="s">
        <v>998</v>
      </c>
      <c r="L332" s="148" t="s">
        <v>997</v>
      </c>
      <c r="M332" s="373" t="s">
        <v>1046</v>
      </c>
      <c r="N332" s="373" t="s">
        <v>1032</v>
      </c>
      <c r="O332" s="374" t="s">
        <v>1033</v>
      </c>
      <c r="P332" s="282"/>
      <c r="Q332" s="148">
        <v>1</v>
      </c>
      <c r="R332" s="282"/>
      <c r="S332" s="282"/>
      <c r="T332" s="282"/>
      <c r="U332" s="282"/>
      <c r="V332" s="282"/>
      <c r="W332" s="282"/>
      <c r="X332" s="282"/>
      <c r="Y332" s="282"/>
      <c r="Z332" s="282"/>
      <c r="AA332" s="282"/>
      <c r="AB332" s="282"/>
    </row>
    <row r="333" spans="1:28" s="180" customFormat="1" ht="141.75" outlineLevel="1">
      <c r="A333" s="145" t="str">
        <f>"TC00"&amp;IF($D333&lt;&gt;"",COUNTA($D$27:D333),"")</f>
        <v>TC00279</v>
      </c>
      <c r="B333" s="163"/>
      <c r="C333" s="164" t="s">
        <v>642</v>
      </c>
      <c r="D333" s="104" t="s">
        <v>702</v>
      </c>
      <c r="E333" s="158" t="s">
        <v>644</v>
      </c>
      <c r="F333" s="159" t="s">
        <v>166</v>
      </c>
      <c r="G333" s="159" t="s">
        <v>166</v>
      </c>
      <c r="H333" s="160"/>
      <c r="I333" s="274"/>
      <c r="J333" s="372" t="s">
        <v>1039</v>
      </c>
      <c r="K333" s="148" t="s">
        <v>998</v>
      </c>
      <c r="L333" s="148" t="s">
        <v>997</v>
      </c>
      <c r="M333" s="373" t="s">
        <v>1046</v>
      </c>
      <c r="N333" s="373" t="s">
        <v>1032</v>
      </c>
      <c r="O333" s="374" t="s">
        <v>1033</v>
      </c>
      <c r="P333" s="282"/>
      <c r="Q333" s="148">
        <v>1</v>
      </c>
      <c r="R333" s="282"/>
      <c r="S333" s="282"/>
      <c r="T333" s="282"/>
      <c r="U333" s="282"/>
      <c r="V333" s="282"/>
      <c r="W333" s="282"/>
      <c r="X333" s="282"/>
      <c r="Y333" s="282"/>
      <c r="Z333" s="282"/>
      <c r="AA333" s="282"/>
      <c r="AB333" s="282"/>
    </row>
    <row r="334" spans="1:28" s="180" customFormat="1" ht="141.75" outlineLevel="1">
      <c r="A334" s="145" t="str">
        <f>"TC00"&amp;IF($D334&lt;&gt;"",COUNTA($D$27:D334),"")</f>
        <v>TC00280</v>
      </c>
      <c r="B334" s="163"/>
      <c r="C334" s="164" t="s">
        <v>307</v>
      </c>
      <c r="D334" s="104" t="s">
        <v>703</v>
      </c>
      <c r="E334" s="158" t="s">
        <v>644</v>
      </c>
      <c r="F334" s="159" t="s">
        <v>166</v>
      </c>
      <c r="G334" s="159" t="s">
        <v>166</v>
      </c>
      <c r="H334" s="160"/>
      <c r="I334" s="274"/>
      <c r="J334" s="372" t="s">
        <v>1039</v>
      </c>
      <c r="K334" s="148" t="s">
        <v>998</v>
      </c>
      <c r="L334" s="148" t="s">
        <v>997</v>
      </c>
      <c r="M334" s="373" t="s">
        <v>1046</v>
      </c>
      <c r="N334" s="373" t="s">
        <v>1032</v>
      </c>
      <c r="O334" s="374" t="s">
        <v>1033</v>
      </c>
      <c r="P334" s="282"/>
      <c r="Q334" s="148">
        <v>1</v>
      </c>
      <c r="R334" s="282"/>
      <c r="S334" s="282"/>
      <c r="T334" s="282"/>
      <c r="U334" s="282"/>
      <c r="V334" s="282"/>
      <c r="W334" s="282"/>
      <c r="X334" s="282"/>
      <c r="Y334" s="282"/>
      <c r="Z334" s="282"/>
      <c r="AA334" s="282"/>
      <c r="AB334" s="282"/>
    </row>
    <row r="335" spans="1:28" s="180" customFormat="1" ht="126" outlineLevel="1">
      <c r="A335" s="145" t="str">
        <f>"TC00"&amp;IF($D335&lt;&gt;"",COUNTA($D$27:D335),"")</f>
        <v>TC00281</v>
      </c>
      <c r="B335" s="165"/>
      <c r="C335" s="164" t="s">
        <v>647</v>
      </c>
      <c r="D335" s="104" t="s">
        <v>704</v>
      </c>
      <c r="E335" s="158" t="s">
        <v>649</v>
      </c>
      <c r="F335" s="159" t="s">
        <v>166</v>
      </c>
      <c r="G335" s="159" t="s">
        <v>166</v>
      </c>
      <c r="H335" s="160"/>
      <c r="I335" s="274"/>
      <c r="J335" s="372" t="s">
        <v>1039</v>
      </c>
      <c r="K335" s="148" t="s">
        <v>998</v>
      </c>
      <c r="L335" s="148" t="s">
        <v>997</v>
      </c>
      <c r="M335" s="373" t="s">
        <v>1046</v>
      </c>
      <c r="N335" s="373" t="s">
        <v>1032</v>
      </c>
      <c r="O335" s="374" t="s">
        <v>1033</v>
      </c>
      <c r="P335" s="282"/>
      <c r="Q335" s="148">
        <v>1</v>
      </c>
      <c r="R335" s="282"/>
      <c r="S335" s="282"/>
      <c r="T335" s="282"/>
      <c r="U335" s="282"/>
      <c r="V335" s="282"/>
      <c r="W335" s="282"/>
      <c r="X335" s="282"/>
      <c r="Y335" s="282"/>
      <c r="Z335" s="282"/>
      <c r="AA335" s="282"/>
      <c r="AB335" s="282"/>
    </row>
    <row r="336" spans="1:28" s="180" customFormat="1" ht="110.25" outlineLevel="1">
      <c r="A336" s="145" t="str">
        <f>"TC00"&amp;IF($D336&lt;&gt;"",COUNTA($D$27:D336),"")</f>
        <v>TC00282</v>
      </c>
      <c r="B336" s="162" t="s">
        <v>650</v>
      </c>
      <c r="C336" s="158" t="s">
        <v>204</v>
      </c>
      <c r="D336" s="104" t="s">
        <v>705</v>
      </c>
      <c r="E336" s="158" t="s">
        <v>342</v>
      </c>
      <c r="F336" s="159" t="s">
        <v>166</v>
      </c>
      <c r="G336" s="159" t="s">
        <v>166</v>
      </c>
      <c r="H336" s="160"/>
      <c r="I336" s="274"/>
      <c r="J336" s="372" t="s">
        <v>1039</v>
      </c>
      <c r="K336" s="148" t="s">
        <v>998</v>
      </c>
      <c r="L336" s="148" t="s">
        <v>997</v>
      </c>
      <c r="M336" s="373" t="s">
        <v>1046</v>
      </c>
      <c r="N336" s="373" t="s">
        <v>1032</v>
      </c>
      <c r="O336" s="374" t="s">
        <v>1033</v>
      </c>
      <c r="P336" s="282"/>
      <c r="Q336" s="148">
        <v>1</v>
      </c>
      <c r="R336" s="282"/>
      <c r="S336" s="282"/>
      <c r="T336" s="282"/>
      <c r="U336" s="282"/>
      <c r="V336" s="282"/>
      <c r="W336" s="282"/>
      <c r="X336" s="282"/>
      <c r="Y336" s="282"/>
      <c r="Z336" s="282"/>
      <c r="AA336" s="282"/>
      <c r="AB336" s="282"/>
    </row>
    <row r="337" spans="1:28" s="180" customFormat="1" ht="126" outlineLevel="1">
      <c r="A337" s="145" t="str">
        <f>"TC00"&amp;IF($D337&lt;&gt;"",COUNTA($D$27:D337),"")</f>
        <v>TC00283</v>
      </c>
      <c r="B337" s="163"/>
      <c r="C337" s="164" t="s">
        <v>642</v>
      </c>
      <c r="D337" s="104" t="s">
        <v>706</v>
      </c>
      <c r="E337" s="158" t="s">
        <v>644</v>
      </c>
      <c r="F337" s="159" t="s">
        <v>166</v>
      </c>
      <c r="G337" s="159" t="s">
        <v>166</v>
      </c>
      <c r="H337" s="160"/>
      <c r="I337" s="274"/>
      <c r="J337" s="372" t="s">
        <v>1039</v>
      </c>
      <c r="K337" s="148" t="s">
        <v>998</v>
      </c>
      <c r="L337" s="148" t="s">
        <v>997</v>
      </c>
      <c r="M337" s="373" t="s">
        <v>1046</v>
      </c>
      <c r="N337" s="373" t="s">
        <v>1032</v>
      </c>
      <c r="O337" s="374" t="s">
        <v>1033</v>
      </c>
      <c r="P337" s="282"/>
      <c r="Q337" s="148">
        <v>1</v>
      </c>
      <c r="R337" s="282"/>
      <c r="S337" s="282"/>
      <c r="T337" s="282"/>
      <c r="U337" s="282"/>
      <c r="V337" s="282"/>
      <c r="W337" s="282"/>
      <c r="X337" s="282"/>
      <c r="Y337" s="282"/>
      <c r="Z337" s="282"/>
      <c r="AA337" s="282"/>
      <c r="AB337" s="282"/>
    </row>
    <row r="338" spans="1:28" s="180" customFormat="1" ht="141.75" outlineLevel="1">
      <c r="A338" s="145" t="str">
        <f>"TC00"&amp;IF($D338&lt;&gt;"",COUNTA($D$27:D338),"")</f>
        <v>TC00284</v>
      </c>
      <c r="B338" s="163"/>
      <c r="C338" s="164" t="s">
        <v>307</v>
      </c>
      <c r="D338" s="104" t="s">
        <v>707</v>
      </c>
      <c r="E338" s="158" t="s">
        <v>644</v>
      </c>
      <c r="F338" s="159" t="s">
        <v>166</v>
      </c>
      <c r="G338" s="159" t="s">
        <v>166</v>
      </c>
      <c r="H338" s="160"/>
      <c r="I338" s="274"/>
      <c r="J338" s="372" t="s">
        <v>1039</v>
      </c>
      <c r="K338" s="148" t="s">
        <v>998</v>
      </c>
      <c r="L338" s="148" t="s">
        <v>997</v>
      </c>
      <c r="M338" s="373" t="s">
        <v>1046</v>
      </c>
      <c r="N338" s="373" t="s">
        <v>1032</v>
      </c>
      <c r="O338" s="374" t="s">
        <v>1033</v>
      </c>
      <c r="P338" s="282"/>
      <c r="Q338" s="148">
        <v>1</v>
      </c>
      <c r="R338" s="282"/>
      <c r="S338" s="282"/>
      <c r="T338" s="282"/>
      <c r="U338" s="282"/>
      <c r="V338" s="282"/>
      <c r="W338" s="282"/>
      <c r="X338" s="282"/>
      <c r="Y338" s="282"/>
      <c r="Z338" s="282"/>
      <c r="AA338" s="282"/>
      <c r="AB338" s="282"/>
    </row>
    <row r="339" spans="1:28" s="180" customFormat="1" ht="126" outlineLevel="1">
      <c r="A339" s="145" t="str">
        <f>"TC00"&amp;IF($D339&lt;&gt;"",COUNTA($D$27:D339),"")</f>
        <v>TC00285</v>
      </c>
      <c r="B339" s="165"/>
      <c r="C339" s="158" t="s">
        <v>655</v>
      </c>
      <c r="D339" s="104" t="s">
        <v>708</v>
      </c>
      <c r="E339" s="158" t="s">
        <v>649</v>
      </c>
      <c r="F339" s="159" t="s">
        <v>166</v>
      </c>
      <c r="G339" s="159" t="s">
        <v>166</v>
      </c>
      <c r="H339" s="160"/>
      <c r="I339" s="274"/>
      <c r="J339" s="372" t="s">
        <v>1039</v>
      </c>
      <c r="K339" s="148" t="s">
        <v>998</v>
      </c>
      <c r="L339" s="148" t="s">
        <v>997</v>
      </c>
      <c r="M339" s="373" t="s">
        <v>1046</v>
      </c>
      <c r="N339" s="373" t="s">
        <v>1032</v>
      </c>
      <c r="O339" s="374" t="s">
        <v>1033</v>
      </c>
      <c r="P339" s="282"/>
      <c r="Q339" s="148">
        <v>1</v>
      </c>
      <c r="R339" s="282"/>
      <c r="S339" s="282"/>
      <c r="T339" s="282"/>
      <c r="U339" s="282"/>
      <c r="V339" s="282"/>
      <c r="W339" s="282"/>
      <c r="X339" s="282"/>
      <c r="Y339" s="282"/>
      <c r="Z339" s="282"/>
      <c r="AA339" s="282"/>
      <c r="AB339" s="282"/>
    </row>
    <row r="340" spans="1:28" s="180" customFormat="1" ht="94.5" outlineLevel="1">
      <c r="A340" s="145" t="str">
        <f>"TC00"&amp;IF($D340&lt;&gt;"",COUNTA($D$27:D340),"")</f>
        <v>TC00286</v>
      </c>
      <c r="B340" s="162" t="s">
        <v>657</v>
      </c>
      <c r="C340" s="158" t="s">
        <v>204</v>
      </c>
      <c r="D340" s="104" t="s">
        <v>709</v>
      </c>
      <c r="E340" s="158" t="s">
        <v>342</v>
      </c>
      <c r="F340" s="159" t="s">
        <v>166</v>
      </c>
      <c r="G340" s="159" t="s">
        <v>166</v>
      </c>
      <c r="H340" s="160"/>
      <c r="I340" s="274"/>
      <c r="J340" s="372" t="s">
        <v>1039</v>
      </c>
      <c r="K340" s="148" t="s">
        <v>998</v>
      </c>
      <c r="L340" s="148" t="s">
        <v>997</v>
      </c>
      <c r="M340" s="373" t="s">
        <v>1046</v>
      </c>
      <c r="N340" s="373" t="s">
        <v>1032</v>
      </c>
      <c r="O340" s="374" t="s">
        <v>1033</v>
      </c>
      <c r="P340" s="282"/>
      <c r="Q340" s="148">
        <v>1</v>
      </c>
      <c r="R340" s="282"/>
      <c r="S340" s="282"/>
      <c r="T340" s="282"/>
      <c r="U340" s="282"/>
      <c r="V340" s="282"/>
      <c r="W340" s="282"/>
      <c r="X340" s="282"/>
      <c r="Y340" s="282"/>
      <c r="Z340" s="282"/>
      <c r="AA340" s="282"/>
      <c r="AB340" s="282"/>
    </row>
    <row r="341" spans="1:28" s="180" customFormat="1" ht="126" outlineLevel="1">
      <c r="A341" s="145" t="str">
        <f>"TC00"&amp;IF($D341&lt;&gt;"",COUNTA($D$27:D341),"")</f>
        <v>TC00287</v>
      </c>
      <c r="B341" s="163"/>
      <c r="C341" s="164" t="s">
        <v>642</v>
      </c>
      <c r="D341" s="104" t="s">
        <v>710</v>
      </c>
      <c r="E341" s="158" t="s">
        <v>644</v>
      </c>
      <c r="F341" s="159" t="s">
        <v>166</v>
      </c>
      <c r="G341" s="159" t="s">
        <v>166</v>
      </c>
      <c r="H341" s="160"/>
      <c r="I341" s="274"/>
      <c r="J341" s="372" t="s">
        <v>1039</v>
      </c>
      <c r="K341" s="148" t="s">
        <v>998</v>
      </c>
      <c r="L341" s="148" t="s">
        <v>997</v>
      </c>
      <c r="M341" s="373" t="s">
        <v>1046</v>
      </c>
      <c r="N341" s="373" t="s">
        <v>1032</v>
      </c>
      <c r="O341" s="374" t="s">
        <v>1033</v>
      </c>
      <c r="P341" s="282"/>
      <c r="Q341" s="148">
        <v>1</v>
      </c>
      <c r="R341" s="282"/>
      <c r="S341" s="282"/>
      <c r="T341" s="282"/>
      <c r="U341" s="282"/>
      <c r="V341" s="282"/>
      <c r="W341" s="282"/>
      <c r="X341" s="282"/>
      <c r="Y341" s="282"/>
      <c r="Z341" s="282"/>
      <c r="AA341" s="282"/>
      <c r="AB341" s="282"/>
    </row>
    <row r="342" spans="1:28" s="180" customFormat="1" ht="126" outlineLevel="1">
      <c r="A342" s="145" t="str">
        <f>"TC00"&amp;IF($D342&lt;&gt;"",COUNTA($D$27:D342),"")</f>
        <v>TC00288</v>
      </c>
      <c r="B342" s="163"/>
      <c r="C342" s="164" t="s">
        <v>307</v>
      </c>
      <c r="D342" s="104" t="s">
        <v>711</v>
      </c>
      <c r="E342" s="158" t="s">
        <v>644</v>
      </c>
      <c r="F342" s="159" t="s">
        <v>166</v>
      </c>
      <c r="G342" s="159" t="s">
        <v>166</v>
      </c>
      <c r="H342" s="160"/>
      <c r="I342" s="274"/>
      <c r="J342" s="372" t="s">
        <v>1039</v>
      </c>
      <c r="K342" s="148" t="s">
        <v>998</v>
      </c>
      <c r="L342" s="148" t="s">
        <v>997</v>
      </c>
      <c r="M342" s="373" t="s">
        <v>1046</v>
      </c>
      <c r="N342" s="373" t="s">
        <v>1032</v>
      </c>
      <c r="O342" s="374" t="s">
        <v>1033</v>
      </c>
      <c r="P342" s="282"/>
      <c r="Q342" s="148">
        <v>1</v>
      </c>
      <c r="R342" s="282"/>
      <c r="S342" s="282"/>
      <c r="T342" s="282"/>
      <c r="U342" s="282"/>
      <c r="V342" s="282"/>
      <c r="W342" s="282"/>
      <c r="X342" s="282"/>
      <c r="Y342" s="282"/>
      <c r="Z342" s="282"/>
      <c r="AA342" s="282"/>
      <c r="AB342" s="282"/>
    </row>
    <row r="343" spans="1:28" s="180" customFormat="1" ht="126" outlineLevel="1">
      <c r="A343" s="145" t="str">
        <f>"TC00"&amp;IF($D343&lt;&gt;"",COUNTA($D$27:D343),"")</f>
        <v>TC00289</v>
      </c>
      <c r="B343" s="165"/>
      <c r="C343" s="158" t="s">
        <v>662</v>
      </c>
      <c r="D343" s="104" t="s">
        <v>712</v>
      </c>
      <c r="E343" s="158" t="s">
        <v>664</v>
      </c>
      <c r="F343" s="159" t="s">
        <v>166</v>
      </c>
      <c r="G343" s="159" t="s">
        <v>166</v>
      </c>
      <c r="H343" s="160"/>
      <c r="I343" s="274"/>
      <c r="J343" s="372" t="s">
        <v>1039</v>
      </c>
      <c r="K343" s="148" t="s">
        <v>998</v>
      </c>
      <c r="L343" s="148" t="s">
        <v>997</v>
      </c>
      <c r="M343" s="373" t="s">
        <v>1046</v>
      </c>
      <c r="N343" s="373" t="s">
        <v>1032</v>
      </c>
      <c r="O343" s="374" t="s">
        <v>1033</v>
      </c>
      <c r="P343" s="282"/>
      <c r="Q343" s="148">
        <v>1</v>
      </c>
      <c r="R343" s="282"/>
      <c r="S343" s="282"/>
      <c r="T343" s="282"/>
      <c r="U343" s="282"/>
      <c r="V343" s="282"/>
      <c r="W343" s="282"/>
      <c r="X343" s="282"/>
      <c r="Y343" s="282"/>
      <c r="Z343" s="282"/>
      <c r="AA343" s="282"/>
      <c r="AB343" s="282"/>
    </row>
    <row r="344" spans="1:28" s="180" customFormat="1" ht="126" outlineLevel="1">
      <c r="A344" s="145" t="str">
        <f>"TC00"&amp;IF($D344&lt;&gt;"",COUNTA($D$27:D344),"")</f>
        <v>TC00290</v>
      </c>
      <c r="B344" s="158" t="s">
        <v>713</v>
      </c>
      <c r="C344" s="158" t="s">
        <v>713</v>
      </c>
      <c r="D344" s="104" t="s">
        <v>714</v>
      </c>
      <c r="E344" s="158" t="s">
        <v>715</v>
      </c>
      <c r="F344" s="159" t="s">
        <v>166</v>
      </c>
      <c r="G344" s="159" t="s">
        <v>166</v>
      </c>
      <c r="H344" s="160"/>
      <c r="I344" s="274"/>
      <c r="J344" s="372" t="s">
        <v>1039</v>
      </c>
      <c r="K344" s="148" t="s">
        <v>998</v>
      </c>
      <c r="L344" s="148" t="s">
        <v>997</v>
      </c>
      <c r="M344" s="373" t="s">
        <v>1046</v>
      </c>
      <c r="N344" s="373" t="s">
        <v>1032</v>
      </c>
      <c r="O344" s="374" t="s">
        <v>1033</v>
      </c>
      <c r="P344" s="282"/>
      <c r="Q344" s="148">
        <v>1</v>
      </c>
      <c r="R344" s="282"/>
      <c r="S344" s="282"/>
      <c r="T344" s="282"/>
      <c r="U344" s="282"/>
      <c r="V344" s="282"/>
      <c r="W344" s="282"/>
      <c r="X344" s="282"/>
      <c r="Y344" s="282"/>
      <c r="Z344" s="282"/>
      <c r="AA344" s="282"/>
      <c r="AB344" s="282"/>
    </row>
    <row r="345" spans="1:28" s="180" customFormat="1" outlineLevel="1">
      <c r="A345" s="166" t="s">
        <v>716</v>
      </c>
      <c r="B345" s="167"/>
      <c r="C345" s="167"/>
      <c r="D345" s="167"/>
      <c r="E345" s="167"/>
      <c r="F345" s="174"/>
      <c r="G345" s="159" t="s">
        <v>166</v>
      </c>
      <c r="H345" s="169"/>
      <c r="I345" s="275"/>
      <c r="J345" s="372" t="s">
        <v>1039</v>
      </c>
      <c r="K345" s="148" t="s">
        <v>998</v>
      </c>
      <c r="L345" s="148" t="s">
        <v>997</v>
      </c>
      <c r="M345" s="373" t="s">
        <v>1046</v>
      </c>
      <c r="N345" s="373" t="s">
        <v>1032</v>
      </c>
      <c r="O345" s="374" t="s">
        <v>1033</v>
      </c>
      <c r="P345" s="282"/>
      <c r="Q345" s="148">
        <v>1</v>
      </c>
      <c r="R345" s="282"/>
      <c r="S345" s="282"/>
      <c r="T345" s="282"/>
      <c r="U345" s="282"/>
      <c r="V345" s="282"/>
      <c r="W345" s="282"/>
      <c r="X345" s="282"/>
      <c r="Y345" s="282"/>
      <c r="Z345" s="282"/>
      <c r="AA345" s="282"/>
      <c r="AB345" s="282"/>
    </row>
    <row r="346" spans="1:28" s="180" customFormat="1" ht="110.25" outlineLevel="1">
      <c r="A346" s="145" t="str">
        <f>"TC00"&amp;IF($D346&lt;&gt;"",COUNTA($D$27:D346),"")</f>
        <v>TC00291</v>
      </c>
      <c r="B346" s="162" t="s">
        <v>717</v>
      </c>
      <c r="C346" s="158" t="s">
        <v>718</v>
      </c>
      <c r="D346" s="104" t="s">
        <v>719</v>
      </c>
      <c r="E346" s="158" t="s">
        <v>720</v>
      </c>
      <c r="F346" s="159" t="s">
        <v>166</v>
      </c>
      <c r="G346" s="159" t="s">
        <v>166</v>
      </c>
      <c r="H346" s="160"/>
      <c r="I346" s="274"/>
      <c r="J346" s="372" t="s">
        <v>1039</v>
      </c>
      <c r="K346" s="148" t="s">
        <v>998</v>
      </c>
      <c r="L346" s="148" t="s">
        <v>997</v>
      </c>
      <c r="M346" s="373" t="s">
        <v>1046</v>
      </c>
      <c r="N346" s="373" t="s">
        <v>1032</v>
      </c>
      <c r="O346" s="374" t="s">
        <v>1033</v>
      </c>
      <c r="P346" s="282"/>
      <c r="Q346" s="148">
        <v>1</v>
      </c>
      <c r="R346" s="282"/>
      <c r="S346" s="282"/>
      <c r="T346" s="282"/>
      <c r="U346" s="282"/>
      <c r="V346" s="282"/>
      <c r="W346" s="282"/>
      <c r="X346" s="282"/>
      <c r="Y346" s="282"/>
      <c r="Z346" s="282"/>
      <c r="AA346" s="282"/>
      <c r="AB346" s="282"/>
    </row>
    <row r="347" spans="1:28" s="180" customFormat="1" ht="110.25" outlineLevel="1">
      <c r="A347" s="145" t="str">
        <f>"TC00"&amp;IF($D347&lt;&gt;"",COUNTA($D$27:D347),"")</f>
        <v>TC00292</v>
      </c>
      <c r="B347" s="163"/>
      <c r="C347" s="164" t="s">
        <v>721</v>
      </c>
      <c r="D347" s="104" t="s">
        <v>722</v>
      </c>
      <c r="E347" s="175" t="s">
        <v>723</v>
      </c>
      <c r="F347" s="159" t="s">
        <v>166</v>
      </c>
      <c r="G347" s="159" t="s">
        <v>166</v>
      </c>
      <c r="H347" s="160"/>
      <c r="I347" s="274"/>
      <c r="J347" s="372" t="s">
        <v>1039</v>
      </c>
      <c r="K347" s="148" t="s">
        <v>998</v>
      </c>
      <c r="L347" s="148" t="s">
        <v>997</v>
      </c>
      <c r="M347" s="373" t="s">
        <v>1046</v>
      </c>
      <c r="N347" s="373" t="s">
        <v>1032</v>
      </c>
      <c r="O347" s="374" t="s">
        <v>1033</v>
      </c>
      <c r="P347" s="282"/>
      <c r="Q347" s="148">
        <v>1</v>
      </c>
      <c r="R347" s="282"/>
      <c r="S347" s="282"/>
      <c r="T347" s="282"/>
      <c r="U347" s="282"/>
      <c r="V347" s="282"/>
      <c r="W347" s="282"/>
      <c r="X347" s="282"/>
      <c r="Y347" s="282"/>
      <c r="Z347" s="282"/>
      <c r="AA347" s="282"/>
      <c r="AB347" s="282"/>
    </row>
    <row r="348" spans="1:28" s="180" customFormat="1" ht="110.25" outlineLevel="1">
      <c r="A348" s="145" t="str">
        <f>"TC00"&amp;IF($D348&lt;&gt;"",COUNTA($D$27:D348),"")</f>
        <v>TC00293</v>
      </c>
      <c r="B348" s="163"/>
      <c r="C348" s="164" t="s">
        <v>724</v>
      </c>
      <c r="D348" s="104" t="s">
        <v>725</v>
      </c>
      <c r="E348" s="175" t="s">
        <v>726</v>
      </c>
      <c r="F348" s="159" t="s">
        <v>166</v>
      </c>
      <c r="G348" s="159" t="s">
        <v>166</v>
      </c>
      <c r="H348" s="160"/>
      <c r="I348" s="274"/>
      <c r="J348" s="372" t="s">
        <v>1039</v>
      </c>
      <c r="K348" s="148" t="s">
        <v>998</v>
      </c>
      <c r="L348" s="148" t="s">
        <v>997</v>
      </c>
      <c r="M348" s="373" t="s">
        <v>1046</v>
      </c>
      <c r="N348" s="373" t="s">
        <v>1032</v>
      </c>
      <c r="O348" s="374" t="s">
        <v>1033</v>
      </c>
      <c r="P348" s="282"/>
      <c r="Q348" s="148">
        <v>1</v>
      </c>
      <c r="R348" s="282"/>
      <c r="S348" s="282"/>
      <c r="T348" s="282"/>
      <c r="U348" s="282"/>
      <c r="V348" s="282"/>
      <c r="W348" s="282"/>
      <c r="X348" s="282"/>
      <c r="Y348" s="282"/>
      <c r="Z348" s="282"/>
      <c r="AA348" s="282"/>
      <c r="AB348" s="282"/>
    </row>
    <row r="349" spans="1:28" s="180" customFormat="1" ht="110.25" outlineLevel="1">
      <c r="A349" s="145" t="str">
        <f>"TC00"&amp;IF($D349&lt;&gt;"",COUNTA($D$27:D349),"")</f>
        <v>TC00294</v>
      </c>
      <c r="B349" s="165"/>
      <c r="C349" s="158" t="s">
        <v>727</v>
      </c>
      <c r="D349" s="104" t="s">
        <v>728</v>
      </c>
      <c r="E349" s="175" t="s">
        <v>729</v>
      </c>
      <c r="F349" s="159" t="s">
        <v>166</v>
      </c>
      <c r="G349" s="159" t="s">
        <v>166</v>
      </c>
      <c r="H349" s="160"/>
      <c r="I349" s="274"/>
      <c r="J349" s="372" t="s">
        <v>1039</v>
      </c>
      <c r="K349" s="148" t="s">
        <v>998</v>
      </c>
      <c r="L349" s="148" t="s">
        <v>997</v>
      </c>
      <c r="M349" s="373" t="s">
        <v>1046</v>
      </c>
      <c r="N349" s="373" t="s">
        <v>1032</v>
      </c>
      <c r="O349" s="374" t="s">
        <v>1033</v>
      </c>
      <c r="P349" s="282"/>
      <c r="Q349" s="148">
        <v>1</v>
      </c>
      <c r="R349" s="282"/>
      <c r="S349" s="282"/>
      <c r="T349" s="282"/>
      <c r="U349" s="282"/>
      <c r="V349" s="282"/>
      <c r="W349" s="282"/>
      <c r="X349" s="282"/>
      <c r="Y349" s="282"/>
      <c r="Z349" s="282"/>
      <c r="AA349" s="282"/>
      <c r="AB349" s="282"/>
    </row>
    <row r="350" spans="1:28" s="180" customFormat="1" outlineLevel="1">
      <c r="A350" s="176" t="s">
        <v>730</v>
      </c>
      <c r="B350" s="167"/>
      <c r="C350" s="167"/>
      <c r="D350" s="167"/>
      <c r="E350" s="167"/>
      <c r="F350" s="174"/>
      <c r="G350" s="159" t="s">
        <v>166</v>
      </c>
      <c r="H350" s="169"/>
      <c r="I350" s="275"/>
      <c r="J350" s="372" t="s">
        <v>1039</v>
      </c>
      <c r="K350" s="148" t="s">
        <v>998</v>
      </c>
      <c r="L350" s="148" t="s">
        <v>997</v>
      </c>
      <c r="M350" s="373" t="s">
        <v>1046</v>
      </c>
      <c r="N350" s="373" t="s">
        <v>1032</v>
      </c>
      <c r="O350" s="374" t="s">
        <v>1033</v>
      </c>
      <c r="P350" s="282"/>
      <c r="Q350" s="148">
        <v>1</v>
      </c>
      <c r="R350" s="282"/>
      <c r="S350" s="282"/>
      <c r="T350" s="282"/>
      <c r="U350" s="282"/>
      <c r="V350" s="282"/>
      <c r="W350" s="282"/>
      <c r="X350" s="282"/>
      <c r="Y350" s="282"/>
      <c r="Z350" s="282"/>
      <c r="AA350" s="282"/>
      <c r="AB350" s="282"/>
    </row>
    <row r="351" spans="1:28" s="289" customFormat="1" ht="99" customHeight="1" outlineLevel="1">
      <c r="A351" s="145" t="str">
        <f>"TC00"&amp;IF($D351&lt;&gt;"",COUNTA($D$27:D351),"")</f>
        <v>TC00295</v>
      </c>
      <c r="B351" s="162" t="s">
        <v>731</v>
      </c>
      <c r="C351" s="162" t="s">
        <v>731</v>
      </c>
      <c r="D351" s="104" t="s">
        <v>732</v>
      </c>
      <c r="E351" s="158" t="s">
        <v>873</v>
      </c>
      <c r="F351" s="177" t="s">
        <v>166</v>
      </c>
      <c r="G351" s="159" t="s">
        <v>166</v>
      </c>
      <c r="H351" s="178"/>
      <c r="I351" s="309"/>
      <c r="J351" s="372" t="s">
        <v>1039</v>
      </c>
      <c r="K351" s="148" t="s">
        <v>998</v>
      </c>
      <c r="L351" s="148" t="s">
        <v>997</v>
      </c>
      <c r="M351" s="373" t="s">
        <v>1046</v>
      </c>
      <c r="N351" s="373" t="s">
        <v>1032</v>
      </c>
      <c r="O351" s="374" t="s">
        <v>1033</v>
      </c>
      <c r="P351" s="288"/>
      <c r="Q351" s="148">
        <v>1</v>
      </c>
      <c r="R351" s="288"/>
      <c r="S351" s="288"/>
      <c r="T351" s="288"/>
      <c r="U351" s="288"/>
      <c r="V351" s="288"/>
      <c r="W351" s="288"/>
      <c r="X351" s="288"/>
      <c r="Y351" s="288"/>
      <c r="Z351" s="288"/>
      <c r="AA351" s="288"/>
      <c r="AB351" s="288"/>
    </row>
    <row r="352" spans="1:28" s="180" customFormat="1" ht="87.75" customHeight="1" outlineLevel="1">
      <c r="A352" s="145" t="str">
        <f>"TC00"&amp;IF($D352&lt;&gt;"",COUNTA($D$27:D352),"")</f>
        <v>TC00296</v>
      </c>
      <c r="B352" s="162" t="s">
        <v>874</v>
      </c>
      <c r="C352" s="164" t="s">
        <v>642</v>
      </c>
      <c r="D352" s="104" t="s">
        <v>733</v>
      </c>
      <c r="E352" s="158" t="s">
        <v>734</v>
      </c>
      <c r="F352" s="177" t="s">
        <v>166</v>
      </c>
      <c r="G352" s="159" t="s">
        <v>166</v>
      </c>
      <c r="H352" s="160"/>
      <c r="I352" s="274"/>
      <c r="J352" s="372" t="s">
        <v>1039</v>
      </c>
      <c r="K352" s="148" t="s">
        <v>998</v>
      </c>
      <c r="L352" s="148" t="s">
        <v>997</v>
      </c>
      <c r="M352" s="373" t="s">
        <v>1046</v>
      </c>
      <c r="N352" s="373" t="s">
        <v>1032</v>
      </c>
      <c r="O352" s="374" t="s">
        <v>1033</v>
      </c>
      <c r="P352" s="282"/>
      <c r="Q352" s="148">
        <v>1</v>
      </c>
      <c r="R352" s="282"/>
      <c r="S352" s="282"/>
      <c r="T352" s="282"/>
      <c r="U352" s="282"/>
      <c r="V352" s="282"/>
      <c r="W352" s="282"/>
      <c r="X352" s="282"/>
      <c r="Y352" s="282"/>
      <c r="Z352" s="282"/>
      <c r="AA352" s="282"/>
      <c r="AB352" s="282"/>
    </row>
    <row r="353" spans="1:28" s="180" customFormat="1" ht="87.75" customHeight="1" outlineLevel="1">
      <c r="A353" s="145" t="str">
        <f>"TC00"&amp;IF($D353&lt;&gt;"",COUNTA($D$27:D353),"")</f>
        <v>TC00297</v>
      </c>
      <c r="B353" s="163"/>
      <c r="C353" s="164" t="s">
        <v>307</v>
      </c>
      <c r="D353" s="104" t="s">
        <v>735</v>
      </c>
      <c r="E353" s="158" t="s">
        <v>736</v>
      </c>
      <c r="F353" s="177" t="s">
        <v>166</v>
      </c>
      <c r="G353" s="159" t="s">
        <v>166</v>
      </c>
      <c r="H353" s="160"/>
      <c r="I353" s="274"/>
      <c r="J353" s="372" t="s">
        <v>1039</v>
      </c>
      <c r="K353" s="148" t="s">
        <v>998</v>
      </c>
      <c r="L353" s="148" t="s">
        <v>997</v>
      </c>
      <c r="M353" s="373" t="s">
        <v>1046</v>
      </c>
      <c r="N353" s="373" t="s">
        <v>1032</v>
      </c>
      <c r="O353" s="374" t="s">
        <v>1033</v>
      </c>
      <c r="P353" s="282"/>
      <c r="Q353" s="148">
        <v>1</v>
      </c>
      <c r="R353" s="282"/>
      <c r="S353" s="282"/>
      <c r="T353" s="282"/>
      <c r="U353" s="282"/>
      <c r="V353" s="282"/>
      <c r="W353" s="282"/>
      <c r="X353" s="282"/>
      <c r="Y353" s="282"/>
      <c r="Z353" s="282"/>
      <c r="AA353" s="282"/>
      <c r="AB353" s="282"/>
    </row>
    <row r="354" spans="1:28" s="180" customFormat="1" ht="105" customHeight="1" outlineLevel="1">
      <c r="A354" s="145" t="str">
        <f>"TC00"&amp;IF($D354&lt;&gt;"",COUNTA($D$27:D354),"")</f>
        <v>TC00298</v>
      </c>
      <c r="B354" s="163"/>
      <c r="C354" s="164" t="s">
        <v>647</v>
      </c>
      <c r="D354" s="104" t="s">
        <v>879</v>
      </c>
      <c r="E354" s="158" t="s">
        <v>876</v>
      </c>
      <c r="F354" s="177" t="s">
        <v>166</v>
      </c>
      <c r="G354" s="159" t="s">
        <v>166</v>
      </c>
      <c r="H354" s="160"/>
      <c r="I354" s="274"/>
      <c r="J354" s="372" t="s">
        <v>1039</v>
      </c>
      <c r="K354" s="148" t="s">
        <v>998</v>
      </c>
      <c r="L354" s="148" t="s">
        <v>997</v>
      </c>
      <c r="M354" s="373" t="s">
        <v>1046</v>
      </c>
      <c r="N354" s="373" t="s">
        <v>1032</v>
      </c>
      <c r="O354" s="374" t="s">
        <v>1033</v>
      </c>
      <c r="P354" s="282"/>
      <c r="Q354" s="148">
        <v>1</v>
      </c>
      <c r="R354" s="282"/>
      <c r="S354" s="282"/>
      <c r="T354" s="282"/>
      <c r="U354" s="282"/>
      <c r="V354" s="282"/>
      <c r="W354" s="282"/>
      <c r="X354" s="282"/>
      <c r="Y354" s="282"/>
      <c r="Z354" s="282"/>
      <c r="AA354" s="282"/>
      <c r="AB354" s="282"/>
    </row>
    <row r="355" spans="1:28" s="180" customFormat="1" ht="87.75" customHeight="1" outlineLevel="1">
      <c r="A355" s="145" t="str">
        <f>"TC00"&amp;IF($D355&lt;&gt;"",COUNTA($D$27:D355),"")</f>
        <v>TC00299</v>
      </c>
      <c r="B355" s="162" t="s">
        <v>875</v>
      </c>
      <c r="C355" s="164" t="s">
        <v>642</v>
      </c>
      <c r="D355" s="104" t="s">
        <v>737</v>
      </c>
      <c r="E355" s="158" t="s">
        <v>738</v>
      </c>
      <c r="F355" s="177" t="s">
        <v>166</v>
      </c>
      <c r="G355" s="159" t="s">
        <v>166</v>
      </c>
      <c r="H355" s="160"/>
      <c r="I355" s="274"/>
      <c r="J355" s="372" t="s">
        <v>1056</v>
      </c>
      <c r="K355" s="148" t="s">
        <v>998</v>
      </c>
      <c r="L355" s="148" t="s">
        <v>997</v>
      </c>
      <c r="M355" s="373" t="s">
        <v>1046</v>
      </c>
      <c r="N355" s="373" t="s">
        <v>1032</v>
      </c>
      <c r="O355" s="374" t="s">
        <v>1033</v>
      </c>
      <c r="P355" s="282"/>
      <c r="Q355" s="148">
        <v>1</v>
      </c>
      <c r="R355" s="282"/>
      <c r="S355" s="282"/>
      <c r="T355" s="282"/>
      <c r="U355" s="282"/>
      <c r="V355" s="282"/>
      <c r="W355" s="282"/>
      <c r="X355" s="282"/>
      <c r="Y355" s="282"/>
      <c r="Z355" s="282"/>
      <c r="AA355" s="282"/>
      <c r="AB355" s="282"/>
    </row>
    <row r="356" spans="1:28" s="180" customFormat="1" ht="87.75" customHeight="1" outlineLevel="1">
      <c r="A356" s="145" t="str">
        <f>"TC00"&amp;IF($D356&lt;&gt;"",COUNTA($D$27:D356),"")</f>
        <v>TC00300</v>
      </c>
      <c r="B356" s="163"/>
      <c r="C356" s="164" t="s">
        <v>307</v>
      </c>
      <c r="D356" s="104" t="s">
        <v>739</v>
      </c>
      <c r="E356" s="158" t="s">
        <v>740</v>
      </c>
      <c r="F356" s="177" t="s">
        <v>166</v>
      </c>
      <c r="G356" s="159" t="s">
        <v>166</v>
      </c>
      <c r="H356" s="160"/>
      <c r="I356" s="274"/>
      <c r="J356" s="372" t="s">
        <v>1039</v>
      </c>
      <c r="K356" s="148" t="s">
        <v>998</v>
      </c>
      <c r="L356" s="148" t="s">
        <v>997</v>
      </c>
      <c r="M356" s="373" t="s">
        <v>1046</v>
      </c>
      <c r="N356" s="373" t="s">
        <v>1032</v>
      </c>
      <c r="O356" s="374" t="s">
        <v>1033</v>
      </c>
      <c r="P356" s="282"/>
      <c r="Q356" s="148">
        <v>1</v>
      </c>
      <c r="R356" s="282"/>
      <c r="S356" s="282"/>
      <c r="T356" s="282"/>
      <c r="U356" s="282"/>
      <c r="V356" s="282"/>
      <c r="W356" s="282"/>
      <c r="X356" s="282"/>
      <c r="Y356" s="282"/>
      <c r="Z356" s="282"/>
      <c r="AA356" s="282"/>
      <c r="AB356" s="282"/>
    </row>
    <row r="357" spans="1:28" s="180" customFormat="1" ht="104.25" customHeight="1" outlineLevel="1">
      <c r="A357" s="145" t="str">
        <f>"TC00"&amp;IF($D357&lt;&gt;"",COUNTA($D$27:D357),"")</f>
        <v>TC00301</v>
      </c>
      <c r="B357" s="163"/>
      <c r="C357" s="158" t="s">
        <v>655</v>
      </c>
      <c r="D357" s="104" t="s">
        <v>878</v>
      </c>
      <c r="E357" s="158" t="s">
        <v>876</v>
      </c>
      <c r="F357" s="177" t="s">
        <v>166</v>
      </c>
      <c r="G357" s="159" t="s">
        <v>166</v>
      </c>
      <c r="H357" s="160"/>
      <c r="I357" s="274"/>
      <c r="J357" s="372" t="s">
        <v>1039</v>
      </c>
      <c r="K357" s="148" t="s">
        <v>998</v>
      </c>
      <c r="L357" s="148" t="s">
        <v>997</v>
      </c>
      <c r="M357" s="373" t="s">
        <v>1046</v>
      </c>
      <c r="N357" s="373" t="s">
        <v>1032</v>
      </c>
      <c r="O357" s="374" t="s">
        <v>1033</v>
      </c>
      <c r="P357" s="282"/>
      <c r="Q357" s="148">
        <v>1</v>
      </c>
      <c r="R357" s="282"/>
      <c r="S357" s="282"/>
      <c r="T357" s="282"/>
      <c r="U357" s="282"/>
      <c r="V357" s="282"/>
      <c r="W357" s="282"/>
      <c r="X357" s="282"/>
      <c r="Y357" s="282"/>
      <c r="Z357" s="282"/>
      <c r="AA357" s="282"/>
      <c r="AB357" s="282"/>
    </row>
    <row r="358" spans="1:28" s="180" customFormat="1" ht="85.5" customHeight="1" outlineLevel="1">
      <c r="A358" s="145" t="str">
        <f>"TC00"&amp;IF($D358&lt;&gt;"",COUNTA($D$27:D358),"")</f>
        <v>TC00302</v>
      </c>
      <c r="B358" s="162" t="s">
        <v>657</v>
      </c>
      <c r="C358" s="164" t="s">
        <v>642</v>
      </c>
      <c r="D358" s="104" t="s">
        <v>741</v>
      </c>
      <c r="E358" s="158" t="s">
        <v>742</v>
      </c>
      <c r="F358" s="177" t="s">
        <v>166</v>
      </c>
      <c r="G358" s="159" t="s">
        <v>166</v>
      </c>
      <c r="H358" s="160"/>
      <c r="I358" s="274"/>
      <c r="J358" s="372" t="s">
        <v>1039</v>
      </c>
      <c r="K358" s="148" t="s">
        <v>998</v>
      </c>
      <c r="L358" s="148" t="s">
        <v>997</v>
      </c>
      <c r="M358" s="373" t="s">
        <v>1046</v>
      </c>
      <c r="N358" s="373" t="s">
        <v>1032</v>
      </c>
      <c r="O358" s="374" t="s">
        <v>1033</v>
      </c>
      <c r="P358" s="282"/>
      <c r="Q358" s="148">
        <v>1</v>
      </c>
      <c r="R358" s="282"/>
      <c r="S358" s="282"/>
      <c r="T358" s="282"/>
      <c r="U358" s="282"/>
      <c r="V358" s="282"/>
      <c r="W358" s="282"/>
      <c r="X358" s="282"/>
      <c r="Y358" s="282"/>
      <c r="Z358" s="282"/>
      <c r="AA358" s="282"/>
      <c r="AB358" s="282"/>
    </row>
    <row r="359" spans="1:28" s="180" customFormat="1" ht="85.5" customHeight="1" outlineLevel="1">
      <c r="A359" s="145" t="str">
        <f>"TC00"&amp;IF($D359&lt;&gt;"",COUNTA($D$27:D359),"")</f>
        <v>TC00303</v>
      </c>
      <c r="B359" s="163"/>
      <c r="C359" s="164" t="s">
        <v>307</v>
      </c>
      <c r="D359" s="104" t="s">
        <v>743</v>
      </c>
      <c r="E359" s="158" t="s">
        <v>744</v>
      </c>
      <c r="F359" s="177" t="s">
        <v>166</v>
      </c>
      <c r="G359" s="159" t="s">
        <v>166</v>
      </c>
      <c r="H359" s="160"/>
      <c r="I359" s="274"/>
      <c r="J359" s="372" t="s">
        <v>1039</v>
      </c>
      <c r="K359" s="148" t="s">
        <v>998</v>
      </c>
      <c r="L359" s="148" t="s">
        <v>997</v>
      </c>
      <c r="M359" s="373" t="s">
        <v>1046</v>
      </c>
      <c r="N359" s="373" t="s">
        <v>1032</v>
      </c>
      <c r="O359" s="374" t="s">
        <v>1033</v>
      </c>
      <c r="P359" s="282"/>
      <c r="Q359" s="148">
        <v>1</v>
      </c>
      <c r="R359" s="282"/>
      <c r="S359" s="282"/>
      <c r="T359" s="282"/>
      <c r="U359" s="282"/>
      <c r="V359" s="282"/>
      <c r="W359" s="282"/>
      <c r="X359" s="282"/>
      <c r="Y359" s="282"/>
      <c r="Z359" s="282"/>
      <c r="AA359" s="282"/>
      <c r="AB359" s="282"/>
    </row>
    <row r="360" spans="1:28" s="180" customFormat="1" ht="105" customHeight="1" outlineLevel="1">
      <c r="A360" s="145" t="str">
        <f>"TC00"&amp;IF($D360&lt;&gt;"",COUNTA($D$27:D360),"")</f>
        <v>TC00304</v>
      </c>
      <c r="B360" s="165"/>
      <c r="C360" s="158" t="s">
        <v>662</v>
      </c>
      <c r="D360" s="104" t="s">
        <v>877</v>
      </c>
      <c r="E360" s="158" t="s">
        <v>876</v>
      </c>
      <c r="F360" s="177" t="s">
        <v>166</v>
      </c>
      <c r="G360" s="159" t="s">
        <v>166</v>
      </c>
      <c r="H360" s="160"/>
      <c r="I360" s="274"/>
      <c r="J360" s="372" t="s">
        <v>1039</v>
      </c>
      <c r="K360" s="148" t="s">
        <v>998</v>
      </c>
      <c r="L360" s="148" t="s">
        <v>997</v>
      </c>
      <c r="M360" s="373" t="s">
        <v>1046</v>
      </c>
      <c r="N360" s="373" t="s">
        <v>1032</v>
      </c>
      <c r="O360" s="374" t="s">
        <v>1033</v>
      </c>
      <c r="P360" s="282"/>
      <c r="Q360" s="148">
        <v>1</v>
      </c>
      <c r="R360" s="282"/>
      <c r="S360" s="282"/>
      <c r="T360" s="282"/>
      <c r="U360" s="282"/>
      <c r="V360" s="282"/>
      <c r="W360" s="282"/>
      <c r="X360" s="282"/>
      <c r="Y360" s="282"/>
      <c r="Z360" s="282"/>
      <c r="AA360" s="282"/>
      <c r="AB360" s="282"/>
    </row>
    <row r="361" spans="1:28" s="301" customFormat="1" collapsed="1">
      <c r="A361" s="346" t="s">
        <v>991</v>
      </c>
      <c r="B361" s="347"/>
      <c r="C361" s="347"/>
      <c r="D361" s="347"/>
      <c r="E361" s="347"/>
      <c r="F361" s="347"/>
      <c r="G361" s="347"/>
      <c r="H361" s="347"/>
      <c r="I361" s="347"/>
      <c r="J361" s="300"/>
      <c r="K361" s="300"/>
      <c r="L361" s="300"/>
      <c r="M361" s="300"/>
      <c r="N361" s="300"/>
      <c r="O361" s="300"/>
      <c r="P361" s="300"/>
      <c r="Q361" s="148"/>
      <c r="R361" s="300"/>
      <c r="S361" s="300"/>
      <c r="T361" s="300"/>
      <c r="U361" s="300"/>
      <c r="V361" s="300"/>
      <c r="W361" s="300"/>
      <c r="X361" s="300"/>
      <c r="Y361" s="300"/>
      <c r="Z361" s="300"/>
      <c r="AA361" s="300"/>
      <c r="AB361" s="300"/>
    </row>
    <row r="362" spans="1:28" s="180" customFormat="1" hidden="1" outlineLevel="1">
      <c r="A362" s="176" t="s">
        <v>759</v>
      </c>
      <c r="B362" s="167"/>
      <c r="C362" s="167"/>
      <c r="D362" s="167"/>
      <c r="E362" s="167"/>
      <c r="F362" s="168" t="s">
        <v>161</v>
      </c>
      <c r="G362" s="168" t="s">
        <v>162</v>
      </c>
      <c r="H362" s="169"/>
      <c r="I362" s="275"/>
      <c r="J362" s="282"/>
      <c r="K362" s="282"/>
      <c r="L362" s="282"/>
      <c r="M362" s="282"/>
      <c r="N362" s="282"/>
      <c r="O362" s="282"/>
      <c r="P362" s="282"/>
      <c r="Q362" s="148">
        <v>1</v>
      </c>
      <c r="R362" s="282"/>
      <c r="S362" s="282"/>
      <c r="T362" s="282"/>
      <c r="U362" s="282"/>
      <c r="V362" s="282"/>
      <c r="W362" s="282"/>
      <c r="X362" s="282"/>
      <c r="Y362" s="282"/>
      <c r="Z362" s="282"/>
      <c r="AA362" s="282"/>
      <c r="AB362" s="282"/>
    </row>
    <row r="363" spans="1:28" s="180" customFormat="1" ht="87.75" hidden="1" customHeight="1" outlineLevel="1">
      <c r="A363" s="145" t="str">
        <f>"TC00"&amp;IF($D363&lt;&gt;"",COUNTA($D$27:D363),"")</f>
        <v>TC00305</v>
      </c>
      <c r="B363" s="162" t="s">
        <v>640</v>
      </c>
      <c r="C363" s="164" t="s">
        <v>642</v>
      </c>
      <c r="D363" s="104" t="s">
        <v>745</v>
      </c>
      <c r="E363" s="158" t="s">
        <v>734</v>
      </c>
      <c r="F363" s="159" t="s">
        <v>166</v>
      </c>
      <c r="G363" s="159" t="s">
        <v>166</v>
      </c>
      <c r="H363" s="160"/>
      <c r="I363" s="274"/>
      <c r="J363" s="282" t="s">
        <v>1039</v>
      </c>
      <c r="K363" s="374" t="s">
        <v>998</v>
      </c>
      <c r="L363" s="148" t="s">
        <v>997</v>
      </c>
      <c r="M363" s="373" t="s">
        <v>1046</v>
      </c>
      <c r="N363" s="373" t="s">
        <v>1032</v>
      </c>
      <c r="O363" s="374" t="s">
        <v>1033</v>
      </c>
      <c r="P363" s="282"/>
      <c r="Q363" s="148">
        <v>1</v>
      </c>
      <c r="R363" s="282"/>
      <c r="S363" s="282"/>
      <c r="T363" s="282"/>
      <c r="U363" s="282"/>
      <c r="V363" s="282"/>
      <c r="W363" s="282"/>
      <c r="X363" s="282"/>
      <c r="Y363" s="282"/>
      <c r="Z363" s="282"/>
      <c r="AA363" s="282"/>
      <c r="AB363" s="282"/>
    </row>
    <row r="364" spans="1:28" s="180" customFormat="1" ht="122.25" hidden="1" customHeight="1" outlineLevel="1">
      <c r="A364" s="145" t="str">
        <f>"TC00"&amp;IF($D364&lt;&gt;"",COUNTA($D$27:D364),"")</f>
        <v>TC00306</v>
      </c>
      <c r="B364" s="163"/>
      <c r="C364" s="164" t="s">
        <v>307</v>
      </c>
      <c r="D364" s="104" t="s">
        <v>746</v>
      </c>
      <c r="E364" s="158" t="s">
        <v>747</v>
      </c>
      <c r="F364" s="159" t="s">
        <v>166</v>
      </c>
      <c r="G364" s="159" t="s">
        <v>166</v>
      </c>
      <c r="H364" s="160"/>
      <c r="I364" s="277" t="s">
        <v>760</v>
      </c>
      <c r="J364" s="282" t="s">
        <v>1039</v>
      </c>
      <c r="K364" s="374" t="s">
        <v>998</v>
      </c>
      <c r="L364" s="148" t="s">
        <v>997</v>
      </c>
      <c r="M364" s="373" t="s">
        <v>1046</v>
      </c>
      <c r="N364" s="373" t="s">
        <v>1032</v>
      </c>
      <c r="O364" s="374" t="s">
        <v>1033</v>
      </c>
      <c r="P364" s="282"/>
      <c r="Q364" s="148">
        <v>1</v>
      </c>
      <c r="R364" s="282"/>
      <c r="S364" s="282"/>
      <c r="T364" s="282"/>
      <c r="U364" s="282"/>
      <c r="V364" s="282"/>
      <c r="W364" s="282"/>
      <c r="X364" s="282"/>
      <c r="Y364" s="282"/>
      <c r="Z364" s="282"/>
      <c r="AA364" s="282"/>
      <c r="AB364" s="282"/>
    </row>
    <row r="365" spans="1:28" s="180" customFormat="1" ht="88.5" hidden="1" customHeight="1" outlineLevel="1">
      <c r="A365" s="145" t="str">
        <f>"TC00"&amp;IF($D365&lt;&gt;"",COUNTA($D$27:D365),"")</f>
        <v>TC00307</v>
      </c>
      <c r="B365" s="163"/>
      <c r="C365" s="164" t="s">
        <v>647</v>
      </c>
      <c r="D365" s="104" t="s">
        <v>748</v>
      </c>
      <c r="E365" s="158" t="s">
        <v>749</v>
      </c>
      <c r="F365" s="159" t="s">
        <v>166</v>
      </c>
      <c r="G365" s="159" t="s">
        <v>166</v>
      </c>
      <c r="H365" s="160"/>
      <c r="I365" s="274"/>
      <c r="J365" s="282" t="s">
        <v>1039</v>
      </c>
      <c r="K365" s="374" t="s">
        <v>998</v>
      </c>
      <c r="L365" s="148" t="s">
        <v>997</v>
      </c>
      <c r="M365" s="373" t="s">
        <v>1046</v>
      </c>
      <c r="N365" s="373" t="s">
        <v>1032</v>
      </c>
      <c r="O365" s="374" t="s">
        <v>1033</v>
      </c>
      <c r="P365" s="282"/>
      <c r="Q365" s="148">
        <v>1</v>
      </c>
      <c r="R365" s="282"/>
      <c r="S365" s="282"/>
      <c r="T365" s="282"/>
      <c r="U365" s="282"/>
      <c r="V365" s="282"/>
      <c r="W365" s="282"/>
      <c r="X365" s="282"/>
      <c r="Y365" s="282"/>
      <c r="Z365" s="282"/>
      <c r="AA365" s="282"/>
      <c r="AB365" s="282"/>
    </row>
    <row r="366" spans="1:28" s="180" customFormat="1" ht="81" hidden="1" customHeight="1" outlineLevel="1">
      <c r="A366" s="145" t="str">
        <f>"TC00"&amp;IF($D366&lt;&gt;"",COUNTA($D$27:D366),"")</f>
        <v>TC00308</v>
      </c>
      <c r="B366" s="162" t="s">
        <v>650</v>
      </c>
      <c r="C366" s="164" t="s">
        <v>642</v>
      </c>
      <c r="D366" s="104" t="s">
        <v>750</v>
      </c>
      <c r="E366" s="158" t="s">
        <v>751</v>
      </c>
      <c r="F366" s="159" t="s">
        <v>166</v>
      </c>
      <c r="G366" s="159" t="s">
        <v>166</v>
      </c>
      <c r="H366" s="160"/>
      <c r="I366" s="274"/>
      <c r="J366" s="282" t="s">
        <v>1039</v>
      </c>
      <c r="K366" s="374" t="s">
        <v>998</v>
      </c>
      <c r="L366" s="148" t="s">
        <v>997</v>
      </c>
      <c r="M366" s="373" t="s">
        <v>1046</v>
      </c>
      <c r="N366" s="373" t="s">
        <v>1032</v>
      </c>
      <c r="O366" s="374" t="s">
        <v>1033</v>
      </c>
      <c r="P366" s="282"/>
      <c r="Q366" s="148">
        <v>1</v>
      </c>
      <c r="R366" s="282"/>
      <c r="S366" s="282"/>
      <c r="T366" s="282"/>
      <c r="U366" s="282"/>
      <c r="V366" s="282"/>
      <c r="W366" s="282"/>
      <c r="X366" s="282"/>
      <c r="Y366" s="282"/>
      <c r="Z366" s="282"/>
      <c r="AA366" s="282"/>
      <c r="AB366" s="282"/>
    </row>
    <row r="367" spans="1:28" s="180" customFormat="1" ht="85.5" hidden="1" customHeight="1" outlineLevel="1">
      <c r="A367" s="145" t="str">
        <f>"TC00"&amp;IF($D367&lt;&gt;"",COUNTA($D$27:D367),"")</f>
        <v>TC00309</v>
      </c>
      <c r="B367" s="163"/>
      <c r="C367" s="164" t="s">
        <v>307</v>
      </c>
      <c r="D367" s="104" t="s">
        <v>752</v>
      </c>
      <c r="E367" s="158" t="s">
        <v>753</v>
      </c>
      <c r="F367" s="159" t="s">
        <v>166</v>
      </c>
      <c r="G367" s="159" t="s">
        <v>166</v>
      </c>
      <c r="H367" s="160"/>
      <c r="I367" s="274"/>
      <c r="J367" s="282" t="s">
        <v>1039</v>
      </c>
      <c r="K367" s="374" t="s">
        <v>998</v>
      </c>
      <c r="L367" s="148" t="s">
        <v>997</v>
      </c>
      <c r="M367" s="373" t="s">
        <v>1046</v>
      </c>
      <c r="N367" s="373" t="s">
        <v>1032</v>
      </c>
      <c r="O367" s="374" t="s">
        <v>1033</v>
      </c>
      <c r="P367" s="282"/>
      <c r="Q367" s="148">
        <v>1</v>
      </c>
      <c r="R367" s="282"/>
      <c r="S367" s="282"/>
      <c r="T367" s="282"/>
      <c r="U367" s="282"/>
      <c r="V367" s="282"/>
      <c r="W367" s="282"/>
      <c r="X367" s="282"/>
      <c r="Y367" s="282"/>
      <c r="Z367" s="282"/>
      <c r="AA367" s="282"/>
      <c r="AB367" s="282"/>
    </row>
    <row r="368" spans="1:28" s="180" customFormat="1" ht="81" hidden="1" customHeight="1" outlineLevel="1">
      <c r="A368" s="145" t="str">
        <f>"TC00"&amp;IF($D368&lt;&gt;"",COUNTA($D$27:D368),"")</f>
        <v>TC00310</v>
      </c>
      <c r="B368" s="163"/>
      <c r="C368" s="158" t="s">
        <v>655</v>
      </c>
      <c r="D368" s="104" t="s">
        <v>754</v>
      </c>
      <c r="E368" s="158" t="s">
        <v>749</v>
      </c>
      <c r="F368" s="159" t="s">
        <v>166</v>
      </c>
      <c r="G368" s="159" t="s">
        <v>166</v>
      </c>
      <c r="H368" s="160"/>
      <c r="I368" s="274"/>
      <c r="J368" s="282" t="s">
        <v>1039</v>
      </c>
      <c r="K368" s="374" t="s">
        <v>998</v>
      </c>
      <c r="L368" s="148" t="s">
        <v>997</v>
      </c>
      <c r="M368" s="373" t="s">
        <v>1046</v>
      </c>
      <c r="N368" s="373" t="s">
        <v>1032</v>
      </c>
      <c r="O368" s="374" t="s">
        <v>1033</v>
      </c>
      <c r="P368" s="282"/>
      <c r="Q368" s="148">
        <v>1</v>
      </c>
      <c r="R368" s="282"/>
      <c r="S368" s="282"/>
      <c r="T368" s="282"/>
      <c r="U368" s="282"/>
      <c r="V368" s="282"/>
      <c r="W368" s="282"/>
      <c r="X368" s="282"/>
      <c r="Y368" s="282"/>
      <c r="Z368" s="282"/>
      <c r="AA368" s="282"/>
      <c r="AB368" s="282"/>
    </row>
    <row r="369" spans="1:28" s="180" customFormat="1" ht="80.25" hidden="1" customHeight="1" outlineLevel="1">
      <c r="A369" s="145" t="str">
        <f>"TC00"&amp;IF($D369&lt;&gt;"",COUNTA($D$27:D369),"")</f>
        <v>TC00311</v>
      </c>
      <c r="B369" s="162" t="s">
        <v>657</v>
      </c>
      <c r="C369" s="164" t="s">
        <v>642</v>
      </c>
      <c r="D369" s="104" t="s">
        <v>755</v>
      </c>
      <c r="E369" s="158" t="s">
        <v>742</v>
      </c>
      <c r="F369" s="159" t="s">
        <v>166</v>
      </c>
      <c r="G369" s="159" t="s">
        <v>166</v>
      </c>
      <c r="H369" s="160"/>
      <c r="I369" s="274"/>
      <c r="J369" s="282" t="s">
        <v>1039</v>
      </c>
      <c r="K369" s="374" t="s">
        <v>998</v>
      </c>
      <c r="L369" s="148" t="s">
        <v>997</v>
      </c>
      <c r="M369" s="373" t="s">
        <v>1046</v>
      </c>
      <c r="N369" s="373" t="s">
        <v>1032</v>
      </c>
      <c r="O369" s="374" t="s">
        <v>1033</v>
      </c>
      <c r="P369" s="282"/>
      <c r="Q369" s="148">
        <v>1</v>
      </c>
      <c r="R369" s="282"/>
      <c r="S369" s="282"/>
      <c r="T369" s="282"/>
      <c r="U369" s="282"/>
      <c r="V369" s="282"/>
      <c r="W369" s="282"/>
      <c r="X369" s="282"/>
      <c r="Y369" s="282"/>
      <c r="Z369" s="282"/>
      <c r="AA369" s="282"/>
      <c r="AB369" s="282"/>
    </row>
    <row r="370" spans="1:28" s="180" customFormat="1" ht="81.75" hidden="1" customHeight="1" outlineLevel="1">
      <c r="A370" s="145" t="str">
        <f>"TC00"&amp;IF($D370&lt;&gt;"",COUNTA($D$27:D370),"")</f>
        <v>TC00312</v>
      </c>
      <c r="B370" s="163"/>
      <c r="C370" s="164" t="s">
        <v>307</v>
      </c>
      <c r="D370" s="104" t="s">
        <v>756</v>
      </c>
      <c r="E370" s="158" t="s">
        <v>757</v>
      </c>
      <c r="F370" s="159" t="s">
        <v>166</v>
      </c>
      <c r="G370" s="159" t="s">
        <v>166</v>
      </c>
      <c r="H370" s="160"/>
      <c r="I370" s="274"/>
      <c r="J370" s="282" t="s">
        <v>1039</v>
      </c>
      <c r="K370" s="374" t="s">
        <v>998</v>
      </c>
      <c r="L370" s="148" t="s">
        <v>997</v>
      </c>
      <c r="M370" s="373" t="s">
        <v>1046</v>
      </c>
      <c r="N370" s="373" t="s">
        <v>1032</v>
      </c>
      <c r="O370" s="374" t="s">
        <v>1033</v>
      </c>
      <c r="P370" s="282"/>
      <c r="Q370" s="148">
        <v>1</v>
      </c>
      <c r="R370" s="282"/>
      <c r="S370" s="282"/>
      <c r="T370" s="282"/>
      <c r="U370" s="282"/>
      <c r="V370" s="282"/>
      <c r="W370" s="282"/>
      <c r="X370" s="282"/>
      <c r="Y370" s="282"/>
      <c r="Z370" s="282"/>
      <c r="AA370" s="282"/>
      <c r="AB370" s="282"/>
    </row>
    <row r="371" spans="1:28" s="180" customFormat="1" ht="87" hidden="1" customHeight="1" outlineLevel="1">
      <c r="A371" s="145" t="str">
        <f>"TC00"&amp;IF($D371&lt;&gt;"",COUNTA($D$27:D371),"")</f>
        <v>TC00313</v>
      </c>
      <c r="B371" s="165"/>
      <c r="C371" s="158" t="s">
        <v>662</v>
      </c>
      <c r="D371" s="104" t="s">
        <v>758</v>
      </c>
      <c r="E371" s="158" t="s">
        <v>749</v>
      </c>
      <c r="F371" s="159" t="s">
        <v>166</v>
      </c>
      <c r="G371" s="159" t="s">
        <v>166</v>
      </c>
      <c r="H371" s="160"/>
      <c r="I371" s="274"/>
      <c r="J371" s="282" t="s">
        <v>1039</v>
      </c>
      <c r="K371" s="374" t="s">
        <v>998</v>
      </c>
      <c r="L371" s="148" t="s">
        <v>997</v>
      </c>
      <c r="M371" s="373" t="s">
        <v>1046</v>
      </c>
      <c r="N371" s="373" t="s">
        <v>1032</v>
      </c>
      <c r="O371" s="374" t="s">
        <v>1033</v>
      </c>
      <c r="P371" s="282"/>
      <c r="Q371" s="148">
        <v>1</v>
      </c>
      <c r="R371" s="282"/>
      <c r="S371" s="282"/>
      <c r="T371" s="282"/>
      <c r="U371" s="282"/>
      <c r="V371" s="282"/>
      <c r="W371" s="282"/>
      <c r="X371" s="282"/>
      <c r="Y371" s="282"/>
      <c r="Z371" s="282"/>
      <c r="AA371" s="282"/>
      <c r="AB371" s="282"/>
    </row>
    <row r="372" spans="1:28" s="180" customFormat="1" hidden="1" outlineLevel="1">
      <c r="A372" s="166" t="s">
        <v>716</v>
      </c>
      <c r="B372" s="167"/>
      <c r="C372" s="167"/>
      <c r="D372" s="167"/>
      <c r="E372" s="167"/>
      <c r="F372" s="174"/>
      <c r="G372" s="159" t="s">
        <v>166</v>
      </c>
      <c r="H372" s="169"/>
      <c r="I372" s="275"/>
      <c r="J372" s="282"/>
      <c r="K372" s="282"/>
      <c r="L372" s="148" t="s">
        <v>997</v>
      </c>
      <c r="M372" s="373" t="s">
        <v>1046</v>
      </c>
      <c r="N372" s="373" t="s">
        <v>1032</v>
      </c>
      <c r="O372" s="374" t="s">
        <v>1033</v>
      </c>
      <c r="P372" s="282"/>
      <c r="Q372" s="148">
        <v>1</v>
      </c>
      <c r="R372" s="282"/>
      <c r="S372" s="282"/>
      <c r="T372" s="282"/>
      <c r="U372" s="282"/>
      <c r="V372" s="282"/>
      <c r="W372" s="282"/>
      <c r="X372" s="282"/>
      <c r="Y372" s="282"/>
      <c r="Z372" s="282"/>
      <c r="AA372" s="282"/>
      <c r="AB372" s="282"/>
    </row>
    <row r="373" spans="1:28" s="180" customFormat="1" ht="110.25" hidden="1" outlineLevel="1">
      <c r="A373" s="145" t="str">
        <f>"TC00"&amp;IF($D373&lt;&gt;"",COUNTA($D$27:D373),"")</f>
        <v>TC00314</v>
      </c>
      <c r="B373" s="162" t="s">
        <v>717</v>
      </c>
      <c r="C373" s="158" t="s">
        <v>718</v>
      </c>
      <c r="D373" s="104" t="s">
        <v>719</v>
      </c>
      <c r="E373" s="158" t="s">
        <v>720</v>
      </c>
      <c r="F373" s="159" t="s">
        <v>166</v>
      </c>
      <c r="G373" s="159" t="s">
        <v>166</v>
      </c>
      <c r="H373" s="160"/>
      <c r="I373" s="274"/>
      <c r="J373" s="282" t="s">
        <v>1039</v>
      </c>
      <c r="K373" s="374" t="s">
        <v>998</v>
      </c>
      <c r="L373" s="148" t="s">
        <v>997</v>
      </c>
      <c r="M373" s="373" t="s">
        <v>1046</v>
      </c>
      <c r="N373" s="373" t="s">
        <v>1032</v>
      </c>
      <c r="O373" s="374" t="s">
        <v>1033</v>
      </c>
      <c r="P373" s="282"/>
      <c r="Q373" s="148">
        <v>1</v>
      </c>
      <c r="R373" s="282"/>
      <c r="S373" s="282"/>
      <c r="T373" s="282"/>
      <c r="U373" s="282"/>
      <c r="V373" s="282"/>
      <c r="W373" s="282"/>
      <c r="X373" s="282"/>
      <c r="Y373" s="282"/>
      <c r="Z373" s="282"/>
      <c r="AA373" s="282"/>
      <c r="AB373" s="282"/>
    </row>
    <row r="374" spans="1:28" s="180" customFormat="1" ht="110.25" hidden="1" outlineLevel="1">
      <c r="A374" s="145" t="str">
        <f>"TC00"&amp;IF($D374&lt;&gt;"",COUNTA($D$27:D374),"")</f>
        <v>TC00315</v>
      </c>
      <c r="B374" s="163"/>
      <c r="C374" s="164" t="s">
        <v>721</v>
      </c>
      <c r="D374" s="104" t="s">
        <v>722</v>
      </c>
      <c r="E374" s="175" t="s">
        <v>723</v>
      </c>
      <c r="F374" s="159" t="s">
        <v>166</v>
      </c>
      <c r="G374" s="159" t="s">
        <v>166</v>
      </c>
      <c r="H374" s="160"/>
      <c r="I374" s="274"/>
      <c r="J374" s="282" t="s">
        <v>1039</v>
      </c>
      <c r="K374" s="374" t="s">
        <v>998</v>
      </c>
      <c r="L374" s="148" t="s">
        <v>997</v>
      </c>
      <c r="M374" s="373" t="s">
        <v>1046</v>
      </c>
      <c r="N374" s="373" t="s">
        <v>1032</v>
      </c>
      <c r="O374" s="374" t="s">
        <v>1033</v>
      </c>
      <c r="P374" s="282"/>
      <c r="Q374" s="148">
        <v>1</v>
      </c>
      <c r="R374" s="282"/>
      <c r="S374" s="282"/>
      <c r="T374" s="282"/>
      <c r="U374" s="282"/>
      <c r="V374" s="282"/>
      <c r="W374" s="282"/>
      <c r="X374" s="282"/>
      <c r="Y374" s="282"/>
      <c r="Z374" s="282"/>
      <c r="AA374" s="282"/>
      <c r="AB374" s="282"/>
    </row>
    <row r="375" spans="1:28" s="180" customFormat="1" ht="110.25" hidden="1" outlineLevel="1">
      <c r="A375" s="145" t="str">
        <f>"TC00"&amp;IF($D375&lt;&gt;"",COUNTA($D$27:D375),"")</f>
        <v>TC00316</v>
      </c>
      <c r="B375" s="163"/>
      <c r="C375" s="164" t="s">
        <v>724</v>
      </c>
      <c r="D375" s="104" t="s">
        <v>725</v>
      </c>
      <c r="E375" s="175" t="s">
        <v>726</v>
      </c>
      <c r="F375" s="159" t="s">
        <v>166</v>
      </c>
      <c r="G375" s="159" t="s">
        <v>166</v>
      </c>
      <c r="H375" s="160"/>
      <c r="I375" s="274"/>
      <c r="J375" s="282" t="s">
        <v>1039</v>
      </c>
      <c r="K375" s="374" t="s">
        <v>998</v>
      </c>
      <c r="L375" s="148" t="s">
        <v>997</v>
      </c>
      <c r="M375" s="373" t="s">
        <v>1046</v>
      </c>
      <c r="N375" s="373" t="s">
        <v>1032</v>
      </c>
      <c r="O375" s="374" t="s">
        <v>1033</v>
      </c>
      <c r="P375" s="282"/>
      <c r="Q375" s="148">
        <v>1</v>
      </c>
      <c r="R375" s="282"/>
      <c r="S375" s="282"/>
      <c r="T375" s="282"/>
      <c r="U375" s="282"/>
      <c r="V375" s="282"/>
      <c r="W375" s="282"/>
      <c r="X375" s="282"/>
      <c r="Y375" s="282"/>
      <c r="Z375" s="282"/>
      <c r="AA375" s="282"/>
      <c r="AB375" s="282"/>
    </row>
    <row r="376" spans="1:28" s="180" customFormat="1" ht="110.25" hidden="1" outlineLevel="1">
      <c r="A376" s="145" t="str">
        <f>"TC00"&amp;IF($D376&lt;&gt;"",COUNTA($D$27:D376),"")</f>
        <v>TC00317</v>
      </c>
      <c r="B376" s="165"/>
      <c r="C376" s="158" t="s">
        <v>727</v>
      </c>
      <c r="D376" s="104" t="s">
        <v>728</v>
      </c>
      <c r="E376" s="175" t="s">
        <v>729</v>
      </c>
      <c r="F376" s="159" t="s">
        <v>166</v>
      </c>
      <c r="G376" s="159" t="s">
        <v>166</v>
      </c>
      <c r="H376" s="160"/>
      <c r="I376" s="274"/>
      <c r="J376" s="282" t="s">
        <v>1039</v>
      </c>
      <c r="K376" s="374" t="s">
        <v>998</v>
      </c>
      <c r="L376" s="148" t="s">
        <v>997</v>
      </c>
      <c r="M376" s="373" t="s">
        <v>1046</v>
      </c>
      <c r="N376" s="373" t="s">
        <v>1032</v>
      </c>
      <c r="O376" s="374" t="s">
        <v>1033</v>
      </c>
      <c r="P376" s="282"/>
      <c r="Q376" s="148">
        <v>1</v>
      </c>
      <c r="R376" s="282"/>
      <c r="S376" s="282"/>
      <c r="T376" s="282"/>
      <c r="U376" s="282"/>
      <c r="V376" s="282"/>
      <c r="W376" s="282"/>
      <c r="X376" s="282"/>
      <c r="Y376" s="282"/>
      <c r="Z376" s="282"/>
      <c r="AA376" s="282"/>
      <c r="AB376" s="282"/>
    </row>
    <row r="377" spans="1:28" s="180" customFormat="1" hidden="1" outlineLevel="1">
      <c r="A377" s="166" t="s">
        <v>761</v>
      </c>
      <c r="B377" s="167"/>
      <c r="C377" s="167"/>
      <c r="D377" s="167"/>
      <c r="E377" s="167"/>
      <c r="F377" s="174"/>
      <c r="G377" s="159" t="s">
        <v>166</v>
      </c>
      <c r="H377" s="169"/>
      <c r="I377" s="275"/>
      <c r="J377" s="282"/>
      <c r="K377" s="282"/>
      <c r="L377" s="148" t="s">
        <v>997</v>
      </c>
      <c r="M377" s="373" t="s">
        <v>1046</v>
      </c>
      <c r="N377" s="373" t="s">
        <v>1032</v>
      </c>
      <c r="O377" s="374" t="s">
        <v>1033</v>
      </c>
      <c r="P377" s="282"/>
      <c r="Q377" s="148">
        <v>1</v>
      </c>
      <c r="R377" s="282"/>
      <c r="S377" s="282"/>
      <c r="T377" s="282"/>
      <c r="U377" s="282"/>
      <c r="V377" s="282"/>
      <c r="W377" s="282"/>
      <c r="X377" s="282"/>
      <c r="Y377" s="282"/>
      <c r="Z377" s="282"/>
      <c r="AA377" s="282"/>
      <c r="AB377" s="282"/>
    </row>
    <row r="378" spans="1:28" s="180" customFormat="1" ht="163.5" hidden="1" customHeight="1" outlineLevel="1">
      <c r="A378" s="145" t="str">
        <f>"TC00"&amp;IF($D378&lt;&gt;"",COUNTA($D$27:D378),"")</f>
        <v>TC00318</v>
      </c>
      <c r="B378" s="356" t="s">
        <v>762</v>
      </c>
      <c r="C378" s="164" t="s">
        <v>763</v>
      </c>
      <c r="D378" s="104" t="s">
        <v>764</v>
      </c>
      <c r="E378" s="175" t="s">
        <v>765</v>
      </c>
      <c r="F378" s="159" t="s">
        <v>166</v>
      </c>
      <c r="G378" s="159" t="s">
        <v>166</v>
      </c>
      <c r="H378" s="160"/>
      <c r="I378" s="274"/>
      <c r="J378" s="282" t="s">
        <v>1039</v>
      </c>
      <c r="K378" s="374" t="s">
        <v>998</v>
      </c>
      <c r="L378" s="148" t="s">
        <v>997</v>
      </c>
      <c r="M378" s="373" t="s">
        <v>1046</v>
      </c>
      <c r="N378" s="373" t="s">
        <v>1032</v>
      </c>
      <c r="O378" s="374" t="s">
        <v>1033</v>
      </c>
      <c r="P378" s="282"/>
      <c r="Q378" s="148">
        <v>1</v>
      </c>
      <c r="R378" s="282"/>
      <c r="S378" s="282"/>
      <c r="T378" s="282"/>
      <c r="U378" s="282"/>
      <c r="V378" s="282"/>
      <c r="W378" s="282"/>
      <c r="X378" s="282"/>
      <c r="Y378" s="282"/>
      <c r="Z378" s="282"/>
      <c r="AA378" s="282"/>
      <c r="AB378" s="282"/>
    </row>
    <row r="379" spans="1:28" s="180" customFormat="1" ht="114.75" hidden="1" customHeight="1" outlineLevel="1">
      <c r="A379" s="145" t="str">
        <f>"TC00"&amp;IF($D379&lt;&gt;"",COUNTA($D$27:D379),"")</f>
        <v>TC00319</v>
      </c>
      <c r="B379" s="357"/>
      <c r="C379" s="164" t="s">
        <v>766</v>
      </c>
      <c r="D379" s="104" t="s">
        <v>767</v>
      </c>
      <c r="E379" s="175" t="s">
        <v>768</v>
      </c>
      <c r="F379" s="159" t="s">
        <v>166</v>
      </c>
      <c r="G379" s="159" t="s">
        <v>166</v>
      </c>
      <c r="H379" s="160"/>
      <c r="I379" s="274"/>
      <c r="J379" s="282" t="s">
        <v>1039</v>
      </c>
      <c r="K379" s="374" t="s">
        <v>998</v>
      </c>
      <c r="L379" s="148" t="s">
        <v>997</v>
      </c>
      <c r="M379" s="373" t="s">
        <v>1046</v>
      </c>
      <c r="N379" s="373" t="s">
        <v>1032</v>
      </c>
      <c r="O379" s="374" t="s">
        <v>1033</v>
      </c>
      <c r="P379" s="282"/>
      <c r="Q379" s="148">
        <v>1</v>
      </c>
      <c r="R379" s="282"/>
      <c r="S379" s="282"/>
      <c r="T379" s="282"/>
      <c r="U379" s="282"/>
      <c r="V379" s="282"/>
      <c r="W379" s="282"/>
      <c r="X379" s="282"/>
      <c r="Y379" s="282"/>
      <c r="Z379" s="282"/>
      <c r="AA379" s="282"/>
      <c r="AB379" s="282"/>
    </row>
    <row r="380" spans="1:28" s="180" customFormat="1" ht="81.75" hidden="1" customHeight="1" outlineLevel="1">
      <c r="A380" s="145" t="str">
        <f>"TC00"&amp;IF($D380&lt;&gt;"",COUNTA($D$27:D380),"")</f>
        <v>TC00320</v>
      </c>
      <c r="B380" s="358" t="s">
        <v>769</v>
      </c>
      <c r="C380" s="359" t="s">
        <v>770</v>
      </c>
      <c r="D380" s="104" t="s">
        <v>914</v>
      </c>
      <c r="E380" s="104" t="s">
        <v>915</v>
      </c>
      <c r="F380" s="159" t="s">
        <v>166</v>
      </c>
      <c r="G380" s="159" t="s">
        <v>166</v>
      </c>
      <c r="H380" s="160"/>
      <c r="I380" s="310"/>
      <c r="J380" s="282" t="s">
        <v>1039</v>
      </c>
      <c r="K380" s="374" t="s">
        <v>998</v>
      </c>
      <c r="L380" s="148" t="s">
        <v>997</v>
      </c>
      <c r="M380" s="373" t="s">
        <v>1046</v>
      </c>
      <c r="N380" s="373" t="s">
        <v>1032</v>
      </c>
      <c r="O380" s="374" t="s">
        <v>1033</v>
      </c>
      <c r="P380" s="282"/>
      <c r="Q380" s="148">
        <v>1</v>
      </c>
      <c r="R380" s="282"/>
      <c r="S380" s="282"/>
      <c r="T380" s="282"/>
      <c r="U380" s="282"/>
      <c r="V380" s="282"/>
      <c r="W380" s="282"/>
      <c r="X380" s="282"/>
      <c r="Y380" s="282"/>
      <c r="Z380" s="282"/>
      <c r="AA380" s="282"/>
      <c r="AB380" s="282"/>
    </row>
    <row r="381" spans="1:28" s="180" customFormat="1" ht="81.75" hidden="1" customHeight="1" outlineLevel="1">
      <c r="A381" s="145" t="str">
        <f>"TC00"&amp;IF($D381&lt;&gt;"",COUNTA($D$27:D381),"")</f>
        <v>TC00321</v>
      </c>
      <c r="B381" s="358"/>
      <c r="C381" s="360"/>
      <c r="D381" s="104" t="s">
        <v>916</v>
      </c>
      <c r="E381" s="104" t="s">
        <v>917</v>
      </c>
      <c r="F381" s="159" t="s">
        <v>166</v>
      </c>
      <c r="G381" s="159" t="s">
        <v>166</v>
      </c>
      <c r="H381" s="160"/>
      <c r="I381" s="310"/>
      <c r="J381" s="282" t="s">
        <v>1039</v>
      </c>
      <c r="K381" s="374" t="s">
        <v>998</v>
      </c>
      <c r="L381" s="148" t="s">
        <v>997</v>
      </c>
      <c r="M381" s="373" t="s">
        <v>1046</v>
      </c>
      <c r="N381" s="373" t="s">
        <v>1032</v>
      </c>
      <c r="O381" s="374" t="s">
        <v>1033</v>
      </c>
      <c r="P381" s="282"/>
      <c r="Q381" s="148">
        <v>1</v>
      </c>
      <c r="R381" s="282"/>
      <c r="S381" s="282"/>
      <c r="T381" s="282"/>
      <c r="U381" s="282"/>
      <c r="V381" s="282"/>
      <c r="W381" s="282"/>
      <c r="X381" s="282"/>
      <c r="Y381" s="282"/>
      <c r="Z381" s="282"/>
      <c r="AA381" s="282"/>
      <c r="AB381" s="282"/>
    </row>
    <row r="382" spans="1:28" s="180" customFormat="1" ht="81.75" hidden="1" customHeight="1" outlineLevel="1">
      <c r="A382" s="145" t="str">
        <f>"TC00"&amp;IF($D382&lt;&gt;"",COUNTA($D$27:D382),"")</f>
        <v>TC00322</v>
      </c>
      <c r="B382" s="358"/>
      <c r="C382" s="164" t="s">
        <v>772</v>
      </c>
      <c r="D382" s="104" t="s">
        <v>773</v>
      </c>
      <c r="E382" s="175" t="s">
        <v>771</v>
      </c>
      <c r="F382" s="159" t="s">
        <v>166</v>
      </c>
      <c r="G382" s="159" t="s">
        <v>166</v>
      </c>
      <c r="H382" s="160"/>
      <c r="I382" s="161"/>
      <c r="J382" s="282" t="s">
        <v>1039</v>
      </c>
      <c r="K382" s="374" t="s">
        <v>998</v>
      </c>
      <c r="L382" s="148" t="s">
        <v>997</v>
      </c>
      <c r="M382" s="373" t="s">
        <v>1046</v>
      </c>
      <c r="N382" s="373" t="s">
        <v>1032</v>
      </c>
      <c r="O382" s="374" t="s">
        <v>1033</v>
      </c>
      <c r="P382" s="282"/>
      <c r="Q382" s="148">
        <v>1</v>
      </c>
      <c r="R382" s="282"/>
      <c r="S382" s="282"/>
      <c r="T382" s="282"/>
      <c r="U382" s="282"/>
      <c r="V382" s="282"/>
      <c r="W382" s="282"/>
      <c r="X382" s="282"/>
      <c r="Y382" s="282"/>
      <c r="Z382" s="282"/>
      <c r="AA382" s="282"/>
      <c r="AB382" s="282"/>
    </row>
    <row r="383" spans="1:28" s="180" customFormat="1" hidden="1" outlineLevel="1">
      <c r="A383" s="166" t="s">
        <v>985</v>
      </c>
      <c r="B383" s="167"/>
      <c r="C383" s="167"/>
      <c r="D383" s="167"/>
      <c r="E383" s="167"/>
      <c r="F383" s="174"/>
      <c r="G383" s="159" t="s">
        <v>166</v>
      </c>
      <c r="H383" s="169"/>
      <c r="I383" s="275"/>
      <c r="J383" s="282"/>
      <c r="K383" s="282"/>
      <c r="L383" s="148" t="s">
        <v>997</v>
      </c>
      <c r="M383" s="373" t="s">
        <v>1046</v>
      </c>
      <c r="N383" s="373" t="s">
        <v>1032</v>
      </c>
      <c r="O383" s="374" t="s">
        <v>1033</v>
      </c>
      <c r="P383" s="282"/>
      <c r="Q383" s="148">
        <v>1</v>
      </c>
      <c r="R383" s="282"/>
      <c r="S383" s="282"/>
      <c r="T383" s="282"/>
      <c r="U383" s="282"/>
      <c r="V383" s="282"/>
      <c r="W383" s="282"/>
      <c r="X383" s="282"/>
      <c r="Y383" s="282"/>
      <c r="Z383" s="282"/>
      <c r="AA383" s="282"/>
      <c r="AB383" s="282"/>
    </row>
    <row r="384" spans="1:28" s="180" customFormat="1" ht="114.6" hidden="1" customHeight="1" outlineLevel="1">
      <c r="A384" s="145" t="str">
        <f>"TC00"&amp;IF($D384&lt;&gt;"",COUNTA($D$27:D384),"")</f>
        <v>TC00323</v>
      </c>
      <c r="B384" s="361" t="s">
        <v>986</v>
      </c>
      <c r="C384" s="318" t="s">
        <v>1015</v>
      </c>
      <c r="D384" s="104" t="s">
        <v>1005</v>
      </c>
      <c r="E384" s="175" t="s">
        <v>1010</v>
      </c>
      <c r="F384" s="159" t="s">
        <v>166</v>
      </c>
      <c r="G384" s="159" t="s">
        <v>166</v>
      </c>
      <c r="H384" s="160"/>
      <c r="I384" s="274"/>
      <c r="J384" s="282" t="s">
        <v>1039</v>
      </c>
      <c r="K384" s="374" t="s">
        <v>998</v>
      </c>
      <c r="L384" s="148" t="s">
        <v>997</v>
      </c>
      <c r="M384" s="373" t="s">
        <v>1046</v>
      </c>
      <c r="N384" s="373" t="s">
        <v>1032</v>
      </c>
      <c r="O384" s="374" t="s">
        <v>1033</v>
      </c>
      <c r="P384" s="282"/>
      <c r="Q384" s="148">
        <v>1</v>
      </c>
      <c r="R384" s="282"/>
      <c r="S384" s="282"/>
      <c r="T384" s="282"/>
      <c r="U384" s="282"/>
      <c r="V384" s="282"/>
      <c r="W384" s="282"/>
      <c r="X384" s="282"/>
      <c r="Y384" s="282"/>
      <c r="Z384" s="282"/>
      <c r="AA384" s="282"/>
      <c r="AB384" s="282"/>
    </row>
    <row r="385" spans="1:28" s="180" customFormat="1" ht="81.75" hidden="1" customHeight="1" outlineLevel="1">
      <c r="A385" s="145" t="str">
        <f>"TC00"&amp;IF($D385&lt;&gt;"",COUNTA($D$27:D385),"")</f>
        <v>TC00324</v>
      </c>
      <c r="B385" s="362"/>
      <c r="C385" s="318" t="s">
        <v>1016</v>
      </c>
      <c r="D385" s="104" t="s">
        <v>1006</v>
      </c>
      <c r="E385" s="175" t="s">
        <v>1009</v>
      </c>
      <c r="F385" s="159" t="s">
        <v>166</v>
      </c>
      <c r="G385" s="159" t="s">
        <v>166</v>
      </c>
      <c r="H385" s="160"/>
      <c r="I385" s="274"/>
      <c r="J385" s="282" t="s">
        <v>1039</v>
      </c>
      <c r="K385" s="374" t="s">
        <v>998</v>
      </c>
      <c r="L385" s="148" t="s">
        <v>997</v>
      </c>
      <c r="M385" s="373" t="s">
        <v>1046</v>
      </c>
      <c r="N385" s="373" t="s">
        <v>1032</v>
      </c>
      <c r="O385" s="374" t="s">
        <v>1033</v>
      </c>
      <c r="P385" s="282"/>
      <c r="Q385" s="148">
        <v>1</v>
      </c>
      <c r="R385" s="282"/>
      <c r="S385" s="282"/>
      <c r="T385" s="282"/>
      <c r="U385" s="282"/>
      <c r="V385" s="282"/>
      <c r="W385" s="282"/>
      <c r="X385" s="282"/>
      <c r="Y385" s="282"/>
      <c r="Z385" s="282"/>
      <c r="AA385" s="282"/>
      <c r="AB385" s="282"/>
    </row>
    <row r="386" spans="1:28" s="180" customFormat="1" ht="81.75" hidden="1" customHeight="1" outlineLevel="1">
      <c r="A386" s="145" t="str">
        <f>"TC00"&amp;IF($D386&lt;&gt;"",COUNTA($D$27:D386),"")</f>
        <v>TC00325</v>
      </c>
      <c r="B386" s="362"/>
      <c r="C386" s="104" t="s">
        <v>1017</v>
      </c>
      <c r="D386" s="104" t="s">
        <v>1027</v>
      </c>
      <c r="E386" s="175" t="s">
        <v>1011</v>
      </c>
      <c r="F386" s="159" t="s">
        <v>166</v>
      </c>
      <c r="G386" s="159" t="s">
        <v>166</v>
      </c>
      <c r="H386" s="160"/>
      <c r="I386" s="274"/>
      <c r="J386" s="282" t="s">
        <v>1039</v>
      </c>
      <c r="K386" s="374" t="s">
        <v>998</v>
      </c>
      <c r="L386" s="148" t="s">
        <v>997</v>
      </c>
      <c r="M386" s="373" t="s">
        <v>1046</v>
      </c>
      <c r="N386" s="373" t="s">
        <v>1032</v>
      </c>
      <c r="O386" s="374" t="s">
        <v>1033</v>
      </c>
      <c r="P386" s="282"/>
      <c r="Q386" s="148">
        <v>1</v>
      </c>
      <c r="R386" s="282"/>
      <c r="S386" s="282"/>
      <c r="T386" s="282"/>
      <c r="U386" s="282"/>
      <c r="V386" s="282"/>
      <c r="W386" s="282"/>
      <c r="X386" s="282"/>
      <c r="Y386" s="282"/>
      <c r="Z386" s="282"/>
      <c r="AA386" s="282"/>
      <c r="AB386" s="282"/>
    </row>
    <row r="387" spans="1:28" s="180" customFormat="1" ht="81.75" hidden="1" customHeight="1" outlineLevel="1">
      <c r="A387" s="145" t="str">
        <f>"TC00"&amp;IF($D387&lt;&gt;"",COUNTA($D$27:D387),"")</f>
        <v>TC00326</v>
      </c>
      <c r="B387" s="362"/>
      <c r="C387" s="104" t="s">
        <v>1019</v>
      </c>
      <c r="D387" s="104" t="s">
        <v>1020</v>
      </c>
      <c r="E387" s="175" t="s">
        <v>1011</v>
      </c>
      <c r="F387" s="159" t="s">
        <v>166</v>
      </c>
      <c r="G387" s="159" t="s">
        <v>166</v>
      </c>
      <c r="H387" s="160"/>
      <c r="I387" s="274"/>
      <c r="J387" s="282" t="s">
        <v>1039</v>
      </c>
      <c r="K387" s="374" t="s">
        <v>998</v>
      </c>
      <c r="L387" s="148" t="s">
        <v>997</v>
      </c>
      <c r="M387" s="373" t="s">
        <v>1046</v>
      </c>
      <c r="N387" s="373" t="s">
        <v>1032</v>
      </c>
      <c r="O387" s="374" t="s">
        <v>1033</v>
      </c>
      <c r="P387" s="282"/>
      <c r="Q387" s="148">
        <v>1</v>
      </c>
      <c r="R387" s="282"/>
      <c r="S387" s="282"/>
      <c r="T387" s="282"/>
      <c r="U387" s="282"/>
      <c r="V387" s="282"/>
      <c r="W387" s="282"/>
      <c r="X387" s="282"/>
      <c r="Y387" s="282"/>
      <c r="Z387" s="282"/>
      <c r="AA387" s="282"/>
      <c r="AB387" s="282"/>
    </row>
    <row r="388" spans="1:28" s="180" customFormat="1" ht="99" hidden="1" customHeight="1" outlineLevel="1">
      <c r="A388" s="145" t="str">
        <f>"TC00"&amp;IF($D388&lt;&gt;"",COUNTA($D$27:D388),"")</f>
        <v>TC00327</v>
      </c>
      <c r="B388" s="363"/>
      <c r="C388" s="318" t="s">
        <v>1012</v>
      </c>
      <c r="D388" s="104" t="s">
        <v>1013</v>
      </c>
      <c r="E388" s="175" t="s">
        <v>1014</v>
      </c>
      <c r="F388" s="159" t="s">
        <v>166</v>
      </c>
      <c r="G388" s="159" t="s">
        <v>166</v>
      </c>
      <c r="H388" s="160"/>
      <c r="I388" s="274"/>
      <c r="J388" s="282" t="s">
        <v>1039</v>
      </c>
      <c r="K388" s="374" t="s">
        <v>998</v>
      </c>
      <c r="L388" s="148" t="s">
        <v>997</v>
      </c>
      <c r="M388" s="373" t="s">
        <v>1046</v>
      </c>
      <c r="N388" s="373" t="s">
        <v>1032</v>
      </c>
      <c r="O388" s="374" t="s">
        <v>1033</v>
      </c>
      <c r="P388" s="282"/>
      <c r="Q388" s="148">
        <v>1</v>
      </c>
      <c r="R388" s="282"/>
      <c r="S388" s="282"/>
      <c r="T388" s="282"/>
      <c r="U388" s="282"/>
      <c r="V388" s="282"/>
      <c r="W388" s="282"/>
      <c r="X388" s="282"/>
      <c r="Y388" s="282"/>
      <c r="Z388" s="282"/>
      <c r="AA388" s="282"/>
      <c r="AB388" s="282"/>
    </row>
    <row r="389" spans="1:28" s="180" customFormat="1" ht="81.75" hidden="1" customHeight="1" outlineLevel="1">
      <c r="A389" s="145" t="str">
        <f>"TC00"&amp;IF($D389&lt;&gt;"",COUNTA($D$27:D389),"")</f>
        <v>TC00328</v>
      </c>
      <c r="B389" s="361" t="s">
        <v>987</v>
      </c>
      <c r="C389" s="318" t="s">
        <v>1007</v>
      </c>
      <c r="D389" s="104" t="s">
        <v>1021</v>
      </c>
      <c r="E389" s="175" t="s">
        <v>1024</v>
      </c>
      <c r="F389" s="159" t="s">
        <v>166</v>
      </c>
      <c r="G389" s="159" t="s">
        <v>166</v>
      </c>
      <c r="H389" s="160"/>
      <c r="I389" s="274"/>
      <c r="J389" s="282" t="s">
        <v>1039</v>
      </c>
      <c r="K389" s="374" t="s">
        <v>998</v>
      </c>
      <c r="L389" s="148" t="s">
        <v>997</v>
      </c>
      <c r="M389" s="373" t="s">
        <v>1046</v>
      </c>
      <c r="N389" s="373" t="s">
        <v>1032</v>
      </c>
      <c r="O389" s="374" t="s">
        <v>1033</v>
      </c>
      <c r="P389" s="282"/>
      <c r="Q389" s="148">
        <v>1</v>
      </c>
      <c r="R389" s="282"/>
      <c r="S389" s="282"/>
      <c r="T389" s="282"/>
      <c r="U389" s="282"/>
      <c r="V389" s="282"/>
      <c r="W389" s="282"/>
      <c r="X389" s="282"/>
      <c r="Y389" s="282"/>
      <c r="Z389" s="282"/>
      <c r="AA389" s="282"/>
      <c r="AB389" s="282"/>
    </row>
    <row r="390" spans="1:28" s="180" customFormat="1" ht="81.75" hidden="1" customHeight="1" outlineLevel="1">
      <c r="A390" s="145" t="str">
        <f>"TC00"&amp;IF($D390&lt;&gt;"",COUNTA($D$27:D390),"")</f>
        <v>TC00329</v>
      </c>
      <c r="B390" s="362"/>
      <c r="C390" s="318" t="s">
        <v>1008</v>
      </c>
      <c r="D390" s="104" t="s">
        <v>1022</v>
      </c>
      <c r="E390" s="175" t="s">
        <v>1025</v>
      </c>
      <c r="F390" s="159" t="s">
        <v>166</v>
      </c>
      <c r="G390" s="159" t="s">
        <v>166</v>
      </c>
      <c r="H390" s="160"/>
      <c r="I390" s="274"/>
      <c r="J390" s="282" t="s">
        <v>1039</v>
      </c>
      <c r="K390" s="374" t="s">
        <v>998</v>
      </c>
      <c r="L390" s="148" t="s">
        <v>997</v>
      </c>
      <c r="M390" s="373" t="s">
        <v>1046</v>
      </c>
      <c r="N390" s="373" t="s">
        <v>1032</v>
      </c>
      <c r="O390" s="374" t="s">
        <v>1033</v>
      </c>
      <c r="P390" s="282"/>
      <c r="Q390" s="148">
        <v>1</v>
      </c>
      <c r="R390" s="282"/>
      <c r="S390" s="282"/>
      <c r="T390" s="282"/>
      <c r="U390" s="282"/>
      <c r="V390" s="282"/>
      <c r="W390" s="282"/>
      <c r="X390" s="282"/>
      <c r="Y390" s="282"/>
      <c r="Z390" s="282"/>
      <c r="AA390" s="282"/>
      <c r="AB390" s="282"/>
    </row>
    <row r="391" spans="1:28" s="180" customFormat="1" ht="108" hidden="1" customHeight="1" outlineLevel="1">
      <c r="A391" s="145" t="str">
        <f>"TC00"&amp;IF($D391&lt;&gt;"",COUNTA($D$27:D391),"")</f>
        <v>TC00330</v>
      </c>
      <c r="B391" s="363"/>
      <c r="C391" s="318" t="s">
        <v>1018</v>
      </c>
      <c r="D391" s="104" t="s">
        <v>1023</v>
      </c>
      <c r="E391" s="317" t="s">
        <v>1026</v>
      </c>
      <c r="F391" s="159" t="s">
        <v>166</v>
      </c>
      <c r="G391" s="159" t="s">
        <v>166</v>
      </c>
      <c r="H391" s="160"/>
      <c r="I391" s="274"/>
      <c r="J391" s="282" t="s">
        <v>1039</v>
      </c>
      <c r="K391" s="374" t="s">
        <v>998</v>
      </c>
      <c r="L391" s="148" t="s">
        <v>997</v>
      </c>
      <c r="M391" s="373" t="s">
        <v>1046</v>
      </c>
      <c r="N391" s="373" t="s">
        <v>1032</v>
      </c>
      <c r="O391" s="374" t="s">
        <v>1033</v>
      </c>
      <c r="P391" s="282"/>
      <c r="Q391" s="282"/>
      <c r="R391" s="282"/>
      <c r="S391" s="282"/>
      <c r="T391" s="282"/>
      <c r="U391" s="282"/>
      <c r="V391" s="282"/>
      <c r="W391" s="282"/>
      <c r="X391" s="282"/>
      <c r="Y391" s="282"/>
      <c r="Z391" s="282"/>
      <c r="AA391" s="282"/>
      <c r="AB391" s="282"/>
    </row>
    <row r="392" spans="1:28" s="301" customFormat="1" collapsed="1">
      <c r="A392" s="346" t="s">
        <v>989</v>
      </c>
      <c r="B392" s="347"/>
      <c r="C392" s="347"/>
      <c r="D392" s="347"/>
      <c r="E392" s="347"/>
      <c r="F392" s="347"/>
      <c r="G392" s="347"/>
      <c r="H392" s="347"/>
      <c r="I392" s="347"/>
      <c r="J392" s="300"/>
      <c r="K392" s="300"/>
      <c r="L392" s="300"/>
      <c r="M392" s="300"/>
      <c r="N392" s="300"/>
      <c r="O392" s="300"/>
      <c r="P392" s="300"/>
      <c r="Q392" s="300"/>
      <c r="R392" s="300"/>
      <c r="S392" s="300"/>
      <c r="T392" s="300"/>
      <c r="U392" s="300"/>
      <c r="V392" s="300"/>
      <c r="W392" s="300"/>
      <c r="X392" s="300"/>
      <c r="Y392" s="300"/>
      <c r="Z392" s="300"/>
      <c r="AA392" s="300"/>
      <c r="AB392" s="300"/>
    </row>
    <row r="393" spans="1:28" s="180" customFormat="1" hidden="1" outlineLevel="1">
      <c r="A393" s="166" t="s">
        <v>774</v>
      </c>
      <c r="B393" s="167"/>
      <c r="C393" s="167"/>
      <c r="D393" s="167"/>
      <c r="E393" s="167"/>
      <c r="F393" s="168" t="s">
        <v>161</v>
      </c>
      <c r="G393" s="168" t="s">
        <v>162</v>
      </c>
      <c r="H393" s="169"/>
      <c r="I393" s="275"/>
      <c r="J393" s="282"/>
      <c r="K393" s="282"/>
      <c r="L393" s="282"/>
      <c r="M393" s="282"/>
      <c r="N393" s="282"/>
      <c r="O393" s="282"/>
      <c r="P393" s="282"/>
      <c r="Q393" s="282"/>
      <c r="R393" s="282"/>
      <c r="S393" s="282"/>
      <c r="T393" s="282"/>
      <c r="U393" s="282"/>
      <c r="V393" s="282"/>
      <c r="W393" s="282"/>
      <c r="X393" s="282"/>
      <c r="Y393" s="282"/>
      <c r="Z393" s="282"/>
      <c r="AA393" s="282"/>
      <c r="AB393" s="282"/>
    </row>
    <row r="394" spans="1:28" s="289" customFormat="1" hidden="1" outlineLevel="1">
      <c r="A394" s="182"/>
      <c r="B394" s="183" t="s">
        <v>775</v>
      </c>
      <c r="C394" s="183"/>
      <c r="D394" s="184"/>
      <c r="E394" s="185"/>
      <c r="F394" s="177"/>
      <c r="G394" s="177"/>
      <c r="H394" s="178"/>
      <c r="I394" s="276"/>
      <c r="J394" s="288"/>
      <c r="K394" s="288"/>
      <c r="L394" s="288"/>
      <c r="M394" s="288"/>
      <c r="N394" s="288"/>
      <c r="O394" s="288"/>
      <c r="P394" s="288"/>
      <c r="Q394" s="288"/>
      <c r="R394" s="288"/>
      <c r="S394" s="288"/>
      <c r="T394" s="288"/>
      <c r="U394" s="288"/>
      <c r="V394" s="288"/>
      <c r="W394" s="288"/>
      <c r="X394" s="288"/>
      <c r="Y394" s="288"/>
      <c r="Z394" s="288"/>
      <c r="AA394" s="288"/>
      <c r="AB394" s="288"/>
    </row>
    <row r="395" spans="1:28" s="180" customFormat="1" ht="110.25" hidden="1" outlineLevel="1">
      <c r="A395" s="145" t="str">
        <f>"TC00"&amp;IF($D395&lt;&gt;"",COUNTA($D$27:D395),"")</f>
        <v>TC00331</v>
      </c>
      <c r="B395" s="158" t="s">
        <v>776</v>
      </c>
      <c r="C395" s="158" t="s">
        <v>204</v>
      </c>
      <c r="D395" s="173" t="s">
        <v>777</v>
      </c>
      <c r="E395" s="186" t="s">
        <v>778</v>
      </c>
      <c r="F395" s="187" t="s">
        <v>166</v>
      </c>
      <c r="G395" s="159" t="s">
        <v>166</v>
      </c>
      <c r="H395" s="160"/>
      <c r="I395" s="274"/>
      <c r="J395" s="282" t="s">
        <v>1039</v>
      </c>
      <c r="K395" s="374" t="s">
        <v>998</v>
      </c>
      <c r="L395" s="374" t="s">
        <v>997</v>
      </c>
      <c r="M395" s="373" t="s">
        <v>1046</v>
      </c>
      <c r="N395" s="373" t="s">
        <v>1032</v>
      </c>
      <c r="O395" s="374" t="s">
        <v>1033</v>
      </c>
      <c r="P395" s="282"/>
      <c r="Q395" s="282"/>
      <c r="R395" s="282"/>
      <c r="S395" s="282"/>
      <c r="T395" s="282"/>
      <c r="U395" s="282"/>
      <c r="V395" s="282"/>
      <c r="W395" s="282"/>
      <c r="X395" s="282"/>
      <c r="Y395" s="282"/>
      <c r="Z395" s="282"/>
      <c r="AA395" s="282"/>
      <c r="AB395" s="282"/>
    </row>
    <row r="396" spans="1:28" s="180" customFormat="1" ht="126" hidden="1" outlineLevel="1">
      <c r="A396" s="145" t="str">
        <f>"TC00"&amp;IF($D396&lt;&gt;"",COUNTA($D$27:D396),"")</f>
        <v>TC00332</v>
      </c>
      <c r="B396" s="158"/>
      <c r="C396" s="158" t="s">
        <v>779</v>
      </c>
      <c r="D396" s="173" t="s">
        <v>780</v>
      </c>
      <c r="E396" s="188" t="s">
        <v>781</v>
      </c>
      <c r="F396" s="187" t="s">
        <v>166</v>
      </c>
      <c r="G396" s="159" t="s">
        <v>166</v>
      </c>
      <c r="H396" s="189"/>
      <c r="I396" s="278"/>
      <c r="J396" s="282" t="s">
        <v>1039</v>
      </c>
      <c r="K396" s="374" t="s">
        <v>998</v>
      </c>
      <c r="L396" s="374" t="s">
        <v>997</v>
      </c>
      <c r="M396" s="373" t="s">
        <v>1046</v>
      </c>
      <c r="N396" s="373" t="s">
        <v>1032</v>
      </c>
      <c r="O396" s="374" t="s">
        <v>1033</v>
      </c>
      <c r="P396" s="282"/>
      <c r="Q396" s="282"/>
      <c r="R396" s="282"/>
      <c r="S396" s="282"/>
      <c r="T396" s="282"/>
      <c r="U396" s="282"/>
      <c r="V396" s="282"/>
      <c r="W396" s="282"/>
      <c r="X396" s="282"/>
      <c r="Y396" s="282"/>
      <c r="Z396" s="282"/>
      <c r="AA396" s="282"/>
      <c r="AB396" s="282"/>
    </row>
    <row r="397" spans="1:28" s="180" customFormat="1" ht="110.25" hidden="1" outlineLevel="1">
      <c r="A397" s="145" t="str">
        <f>"TC00"&amp;IF($D397&lt;&gt;"",COUNTA($D$27:D397),"")</f>
        <v>TC00333</v>
      </c>
      <c r="B397" s="179" t="s">
        <v>782</v>
      </c>
      <c r="C397" s="179" t="s">
        <v>782</v>
      </c>
      <c r="D397" s="172" t="s">
        <v>783</v>
      </c>
      <c r="E397" s="190" t="s">
        <v>784</v>
      </c>
      <c r="F397" s="187" t="s">
        <v>166</v>
      </c>
      <c r="G397" s="159" t="s">
        <v>166</v>
      </c>
      <c r="H397" s="189"/>
      <c r="I397" s="278"/>
      <c r="J397" s="282" t="s">
        <v>1039</v>
      </c>
      <c r="K397" s="374" t="s">
        <v>998</v>
      </c>
      <c r="L397" s="374" t="s">
        <v>997</v>
      </c>
      <c r="M397" s="373" t="s">
        <v>1046</v>
      </c>
      <c r="N397" s="373" t="s">
        <v>1032</v>
      </c>
      <c r="O397" s="374" t="s">
        <v>1033</v>
      </c>
      <c r="P397" s="282"/>
      <c r="Q397" s="282"/>
      <c r="R397" s="282"/>
      <c r="S397" s="282"/>
      <c r="T397" s="282"/>
      <c r="U397" s="282"/>
      <c r="V397" s="282"/>
      <c r="W397" s="282"/>
      <c r="X397" s="282"/>
      <c r="Y397" s="282"/>
      <c r="Z397" s="282"/>
      <c r="AA397" s="282"/>
      <c r="AB397" s="282"/>
    </row>
    <row r="398" spans="1:28" s="289" customFormat="1" hidden="1" outlineLevel="1">
      <c r="A398" s="182"/>
      <c r="B398" s="183" t="s">
        <v>785</v>
      </c>
      <c r="C398" s="183"/>
      <c r="D398" s="184"/>
      <c r="E398" s="185"/>
      <c r="F398" s="191"/>
      <c r="G398" s="159" t="s">
        <v>166</v>
      </c>
      <c r="H398" s="192"/>
      <c r="I398" s="279"/>
      <c r="J398" s="288"/>
      <c r="K398" s="288"/>
      <c r="L398" s="374" t="s">
        <v>997</v>
      </c>
      <c r="M398" s="373" t="s">
        <v>1046</v>
      </c>
      <c r="N398" s="373" t="s">
        <v>1032</v>
      </c>
      <c r="O398" s="374" t="s">
        <v>1033</v>
      </c>
      <c r="P398" s="288"/>
      <c r="Q398" s="288"/>
      <c r="R398" s="288"/>
      <c r="S398" s="288"/>
      <c r="T398" s="288"/>
      <c r="U398" s="288"/>
      <c r="V398" s="288"/>
      <c r="W398" s="288"/>
      <c r="X398" s="288"/>
      <c r="Y398" s="288"/>
      <c r="Z398" s="288"/>
      <c r="AA398" s="288"/>
      <c r="AB398" s="288"/>
    </row>
    <row r="399" spans="1:28" s="180" customFormat="1" ht="94.5" hidden="1" outlineLevel="1">
      <c r="A399" s="145" t="str">
        <f>"TC00"&amp;IF($D399&lt;&gt;"",COUNTA($D$27:D399),"")</f>
        <v>TC00334</v>
      </c>
      <c r="B399" s="193" t="s">
        <v>786</v>
      </c>
      <c r="C399" s="193" t="s">
        <v>787</v>
      </c>
      <c r="D399" s="173" t="s">
        <v>788</v>
      </c>
      <c r="E399" s="193" t="s">
        <v>789</v>
      </c>
      <c r="F399" s="187" t="s">
        <v>166</v>
      </c>
      <c r="G399" s="159" t="s">
        <v>166</v>
      </c>
      <c r="H399" s="282"/>
      <c r="I399" s="303"/>
      <c r="J399" s="282" t="s">
        <v>1039</v>
      </c>
      <c r="K399" s="374" t="s">
        <v>998</v>
      </c>
      <c r="L399" s="374" t="s">
        <v>997</v>
      </c>
      <c r="M399" s="373" t="s">
        <v>1046</v>
      </c>
      <c r="N399" s="373" t="s">
        <v>1032</v>
      </c>
      <c r="O399" s="374" t="s">
        <v>1033</v>
      </c>
      <c r="P399" s="282"/>
      <c r="Q399" s="282"/>
      <c r="R399" s="282"/>
      <c r="S399" s="282"/>
      <c r="T399" s="282"/>
      <c r="U399" s="282"/>
      <c r="V399" s="282"/>
      <c r="W399" s="282"/>
      <c r="X399" s="282"/>
      <c r="Y399" s="282"/>
      <c r="Z399" s="282"/>
      <c r="AA399" s="282"/>
      <c r="AB399" s="282"/>
    </row>
    <row r="400" spans="1:28" s="180" customFormat="1" ht="94.5" hidden="1" outlineLevel="1">
      <c r="A400" s="145" t="str">
        <f>"TC00"&amp;IF($D400&lt;&gt;"",COUNTA($D$27:D400),"")</f>
        <v>TC00335</v>
      </c>
      <c r="B400" s="199"/>
      <c r="C400" s="181" t="s">
        <v>790</v>
      </c>
      <c r="D400" s="173" t="s">
        <v>791</v>
      </c>
      <c r="E400" s="194" t="s">
        <v>789</v>
      </c>
      <c r="F400" s="187" t="s">
        <v>166</v>
      </c>
      <c r="G400" s="159" t="s">
        <v>166</v>
      </c>
      <c r="H400" s="282"/>
      <c r="I400" s="303"/>
      <c r="J400" s="282" t="s">
        <v>1039</v>
      </c>
      <c r="K400" s="374" t="s">
        <v>998</v>
      </c>
      <c r="L400" s="374" t="s">
        <v>997</v>
      </c>
      <c r="M400" s="373" t="s">
        <v>1046</v>
      </c>
      <c r="N400" s="373" t="s">
        <v>1032</v>
      </c>
      <c r="O400" s="374" t="s">
        <v>1033</v>
      </c>
      <c r="P400" s="282"/>
      <c r="Q400" s="282"/>
      <c r="R400" s="282"/>
      <c r="S400" s="282"/>
      <c r="T400" s="282"/>
      <c r="U400" s="282"/>
      <c r="V400" s="282"/>
      <c r="W400" s="282"/>
      <c r="X400" s="282"/>
      <c r="Y400" s="282"/>
      <c r="Z400" s="282"/>
      <c r="AA400" s="282"/>
      <c r="AB400" s="282"/>
    </row>
    <row r="401" spans="1:28" s="180" customFormat="1" ht="110.25" hidden="1" outlineLevel="1">
      <c r="A401" s="145" t="str">
        <f>"TC00"&amp;IF($D401&lt;&gt;"",COUNTA($D$27:D401),"")</f>
        <v>TC00336</v>
      </c>
      <c r="B401" s="179" t="s">
        <v>792</v>
      </c>
      <c r="C401" s="179" t="s">
        <v>792</v>
      </c>
      <c r="D401" s="172" t="s">
        <v>793</v>
      </c>
      <c r="E401" s="188" t="s">
        <v>794</v>
      </c>
      <c r="F401" s="187" t="s">
        <v>244</v>
      </c>
      <c r="G401" s="159" t="s">
        <v>166</v>
      </c>
      <c r="H401" s="304" t="s">
        <v>795</v>
      </c>
      <c r="I401" s="303"/>
      <c r="J401" s="282" t="s">
        <v>1039</v>
      </c>
      <c r="K401" s="374" t="s">
        <v>998</v>
      </c>
      <c r="L401" s="374" t="s">
        <v>997</v>
      </c>
      <c r="M401" s="373" t="s">
        <v>1046</v>
      </c>
      <c r="N401" s="373" t="s">
        <v>1032</v>
      </c>
      <c r="O401" s="374" t="s">
        <v>1033</v>
      </c>
      <c r="P401" s="282"/>
      <c r="Q401" s="282"/>
      <c r="R401" s="282"/>
      <c r="S401" s="282"/>
      <c r="T401" s="282"/>
      <c r="U401" s="282"/>
      <c r="V401" s="282"/>
      <c r="W401" s="282"/>
      <c r="X401" s="282"/>
      <c r="Y401" s="282"/>
      <c r="Z401" s="282"/>
      <c r="AA401" s="282"/>
      <c r="AB401" s="282"/>
    </row>
    <row r="402" spans="1:28" s="180" customFormat="1" ht="141.75" hidden="1" outlineLevel="1">
      <c r="A402" s="145" t="str">
        <f>"TC00"&amp;IF($D402&lt;&gt;"",COUNTA($D$27:D402),"")</f>
        <v>TC00337</v>
      </c>
      <c r="B402" s="162" t="s">
        <v>796</v>
      </c>
      <c r="C402" s="179" t="s">
        <v>797</v>
      </c>
      <c r="D402" s="172" t="s">
        <v>798</v>
      </c>
      <c r="E402" s="188" t="s">
        <v>799</v>
      </c>
      <c r="F402" s="187" t="s">
        <v>166</v>
      </c>
      <c r="G402" s="159" t="s">
        <v>166</v>
      </c>
      <c r="H402" s="282"/>
      <c r="I402" s="303"/>
      <c r="J402" s="282" t="s">
        <v>1039</v>
      </c>
      <c r="K402" s="374" t="s">
        <v>998</v>
      </c>
      <c r="L402" s="374" t="s">
        <v>997</v>
      </c>
      <c r="M402" s="373" t="s">
        <v>1046</v>
      </c>
      <c r="N402" s="373" t="s">
        <v>1032</v>
      </c>
      <c r="O402" s="374" t="s">
        <v>1033</v>
      </c>
      <c r="P402" s="282"/>
      <c r="Q402" s="282"/>
      <c r="R402" s="282"/>
      <c r="S402" s="282"/>
      <c r="T402" s="282"/>
      <c r="U402" s="282"/>
      <c r="V402" s="282"/>
      <c r="W402" s="282"/>
      <c r="X402" s="282"/>
      <c r="Y402" s="282"/>
      <c r="Z402" s="282"/>
      <c r="AA402" s="282"/>
      <c r="AB402" s="282"/>
    </row>
    <row r="403" spans="1:28" s="180" customFormat="1" ht="141.75" hidden="1" outlineLevel="1">
      <c r="A403" s="145" t="str">
        <f>"TC00"&amp;IF($D403&lt;&gt;"",COUNTA($D$27:D403),"")</f>
        <v>TC00338</v>
      </c>
      <c r="B403" s="163"/>
      <c r="C403" s="179" t="s">
        <v>721</v>
      </c>
      <c r="D403" s="172" t="s">
        <v>800</v>
      </c>
      <c r="E403" s="186" t="s">
        <v>801</v>
      </c>
      <c r="F403" s="187" t="s">
        <v>244</v>
      </c>
      <c r="G403" s="159" t="s">
        <v>166</v>
      </c>
      <c r="H403" s="304" t="s">
        <v>802</v>
      </c>
      <c r="I403" s="303"/>
      <c r="J403" s="282" t="s">
        <v>1039</v>
      </c>
      <c r="K403" s="374" t="s">
        <v>998</v>
      </c>
      <c r="L403" s="374" t="s">
        <v>997</v>
      </c>
      <c r="M403" s="373" t="s">
        <v>1046</v>
      </c>
      <c r="N403" s="373" t="s">
        <v>1032</v>
      </c>
      <c r="O403" s="374" t="s">
        <v>1033</v>
      </c>
      <c r="P403" s="282"/>
      <c r="Q403" s="282"/>
      <c r="R403" s="282"/>
      <c r="S403" s="282"/>
      <c r="T403" s="282"/>
      <c r="U403" s="282"/>
      <c r="V403" s="282"/>
      <c r="W403" s="282"/>
      <c r="X403" s="282"/>
      <c r="Y403" s="282"/>
      <c r="Z403" s="282"/>
      <c r="AA403" s="282"/>
      <c r="AB403" s="282"/>
    </row>
    <row r="404" spans="1:28" s="180" customFormat="1" ht="141.75" hidden="1" outlineLevel="1">
      <c r="A404" s="145" t="str">
        <f>"TC00"&amp;IF($D404&lt;&gt;"",COUNTA($D$27:D404),"")</f>
        <v>TC00339</v>
      </c>
      <c r="B404" s="165"/>
      <c r="C404" s="179" t="s">
        <v>803</v>
      </c>
      <c r="D404" s="172" t="s">
        <v>804</v>
      </c>
      <c r="E404" s="179" t="s">
        <v>805</v>
      </c>
      <c r="F404" s="187" t="s">
        <v>166</v>
      </c>
      <c r="G404" s="159" t="s">
        <v>166</v>
      </c>
      <c r="H404" s="282"/>
      <c r="I404" s="303"/>
      <c r="J404" s="282" t="s">
        <v>1039</v>
      </c>
      <c r="K404" s="374" t="s">
        <v>998</v>
      </c>
      <c r="L404" s="374" t="s">
        <v>997</v>
      </c>
      <c r="M404" s="373" t="s">
        <v>1046</v>
      </c>
      <c r="N404" s="373" t="s">
        <v>1032</v>
      </c>
      <c r="O404" s="374" t="s">
        <v>1033</v>
      </c>
      <c r="P404" s="282"/>
      <c r="Q404" s="282"/>
      <c r="R404" s="282"/>
      <c r="S404" s="282"/>
      <c r="T404" s="282"/>
      <c r="U404" s="282"/>
      <c r="V404" s="282"/>
      <c r="W404" s="282"/>
      <c r="X404" s="282"/>
      <c r="Y404" s="282"/>
      <c r="Z404" s="282"/>
      <c r="AA404" s="282"/>
      <c r="AB404" s="282"/>
    </row>
    <row r="405" spans="1:28" s="301" customFormat="1" collapsed="1">
      <c r="A405" s="346" t="s">
        <v>990</v>
      </c>
      <c r="B405" s="347"/>
      <c r="C405" s="347"/>
      <c r="D405" s="347"/>
      <c r="E405" s="347"/>
      <c r="F405" s="347"/>
      <c r="G405" s="347"/>
      <c r="H405" s="347"/>
      <c r="I405" s="347"/>
      <c r="J405" s="300"/>
      <c r="K405" s="300"/>
      <c r="L405" s="300"/>
      <c r="M405" s="300"/>
      <c r="N405" s="300"/>
      <c r="O405" s="300"/>
      <c r="P405" s="300"/>
      <c r="Q405" s="300"/>
      <c r="R405" s="300"/>
      <c r="S405" s="300"/>
      <c r="T405" s="300"/>
      <c r="U405" s="300"/>
      <c r="V405" s="300"/>
      <c r="W405" s="300"/>
      <c r="X405" s="300"/>
      <c r="Y405" s="300"/>
      <c r="Z405" s="300"/>
      <c r="AA405" s="300"/>
      <c r="AB405" s="300"/>
    </row>
    <row r="406" spans="1:28" s="180" customFormat="1" ht="15" hidden="1" customHeight="1" outlineLevel="1">
      <c r="A406" s="166" t="s">
        <v>806</v>
      </c>
      <c r="B406" s="167"/>
      <c r="C406" s="167"/>
      <c r="D406" s="167"/>
      <c r="E406" s="167"/>
      <c r="F406" s="168" t="s">
        <v>161</v>
      </c>
      <c r="G406" s="168" t="s">
        <v>162</v>
      </c>
      <c r="H406" s="169"/>
      <c r="I406" s="170"/>
      <c r="J406" s="375" t="s">
        <v>1039</v>
      </c>
      <c r="K406" s="374" t="s">
        <v>998</v>
      </c>
      <c r="L406" s="374" t="s">
        <v>997</v>
      </c>
      <c r="M406" s="180" t="s">
        <v>1046</v>
      </c>
      <c r="N406" s="180" t="s">
        <v>1032</v>
      </c>
      <c r="O406" s="180" t="s">
        <v>1033</v>
      </c>
    </row>
    <row r="407" spans="1:28" s="180" customFormat="1" ht="99.75" hidden="1" customHeight="1" outlineLevel="1">
      <c r="A407" s="145" t="str">
        <f>"TC00"&amp;IF($D407&lt;&gt;"",COUNTA($D$27:D407),"")</f>
        <v>TC00340</v>
      </c>
      <c r="B407" s="158" t="s">
        <v>807</v>
      </c>
      <c r="C407" s="158" t="s">
        <v>808</v>
      </c>
      <c r="D407" s="104" t="s">
        <v>809</v>
      </c>
      <c r="E407" s="175" t="s">
        <v>810</v>
      </c>
      <c r="F407" s="195" t="s">
        <v>166</v>
      </c>
      <c r="G407" s="195" t="s">
        <v>166</v>
      </c>
      <c r="H407" s="189"/>
      <c r="I407" s="147"/>
      <c r="J407" s="375" t="s">
        <v>1039</v>
      </c>
      <c r="K407" s="374" t="s">
        <v>998</v>
      </c>
      <c r="L407" s="374" t="s">
        <v>997</v>
      </c>
      <c r="M407" s="180" t="s">
        <v>1046</v>
      </c>
      <c r="N407" s="180" t="s">
        <v>1032</v>
      </c>
      <c r="O407" s="180" t="s">
        <v>1033</v>
      </c>
    </row>
    <row r="408" spans="1:28" s="180" customFormat="1" ht="81.75" hidden="1" customHeight="1" outlineLevel="1">
      <c r="A408" s="145" t="str">
        <f>"TC00"&amp;IF($D408&lt;&gt;"",COUNTA($D$27:D408),"")</f>
        <v>TC00341</v>
      </c>
      <c r="B408" s="158" t="s">
        <v>808</v>
      </c>
      <c r="C408" s="158" t="s">
        <v>808</v>
      </c>
      <c r="D408" s="104" t="s">
        <v>811</v>
      </c>
      <c r="E408" s="175" t="s">
        <v>812</v>
      </c>
      <c r="F408" s="196" t="s">
        <v>166</v>
      </c>
      <c r="G408" s="195" t="s">
        <v>166</v>
      </c>
      <c r="H408" s="160"/>
      <c r="I408" s="310"/>
      <c r="J408" s="375" t="s">
        <v>1039</v>
      </c>
      <c r="K408" s="374" t="s">
        <v>998</v>
      </c>
      <c r="L408" s="374" t="s">
        <v>997</v>
      </c>
      <c r="M408" s="180" t="s">
        <v>1046</v>
      </c>
      <c r="N408" s="180" t="s">
        <v>1032</v>
      </c>
      <c r="O408" s="180" t="s">
        <v>1033</v>
      </c>
    </row>
    <row r="409" spans="1:28" s="180" customFormat="1" ht="15" hidden="1" customHeight="1" outlineLevel="1">
      <c r="A409" s="166" t="s">
        <v>813</v>
      </c>
      <c r="B409" s="167"/>
      <c r="C409" s="167"/>
      <c r="D409" s="167"/>
      <c r="E409" s="167"/>
      <c r="F409" s="196" t="s">
        <v>166</v>
      </c>
      <c r="G409" s="195" t="s">
        <v>166</v>
      </c>
      <c r="H409" s="169"/>
      <c r="I409" s="170" t="s">
        <v>814</v>
      </c>
      <c r="L409" s="374" t="s">
        <v>997</v>
      </c>
      <c r="M409" s="180" t="s">
        <v>1046</v>
      </c>
      <c r="N409" s="180" t="s">
        <v>1032</v>
      </c>
      <c r="O409" s="180" t="s">
        <v>1033</v>
      </c>
    </row>
    <row r="410" spans="1:28" s="180" customFormat="1" ht="78.75" hidden="1" outlineLevel="1">
      <c r="A410" s="145" t="str">
        <f>"TC00"&amp;IF($D410&lt;&gt;"",COUNTA($D$27:D410),"")</f>
        <v>TC00342</v>
      </c>
      <c r="B410" s="158" t="s">
        <v>815</v>
      </c>
      <c r="C410" s="158" t="s">
        <v>815</v>
      </c>
      <c r="D410" s="104" t="s">
        <v>816</v>
      </c>
      <c r="E410" s="158" t="s">
        <v>817</v>
      </c>
      <c r="F410" s="196" t="s">
        <v>166</v>
      </c>
      <c r="G410" s="195" t="s">
        <v>166</v>
      </c>
      <c r="H410" s="160"/>
      <c r="I410" s="161"/>
      <c r="J410" s="375" t="s">
        <v>1039</v>
      </c>
      <c r="K410" s="374" t="s">
        <v>998</v>
      </c>
      <c r="L410" s="374" t="s">
        <v>997</v>
      </c>
      <c r="M410" s="180" t="s">
        <v>1046</v>
      </c>
      <c r="N410" s="180" t="s">
        <v>1032</v>
      </c>
      <c r="O410" s="180" t="s">
        <v>1033</v>
      </c>
    </row>
    <row r="411" spans="1:28" s="180" customFormat="1" ht="110.25" hidden="1" outlineLevel="1">
      <c r="A411" s="145" t="str">
        <f>"TC00"&amp;IF($D411&lt;&gt;"",COUNTA($D$27:D411),"")</f>
        <v>TC00343</v>
      </c>
      <c r="B411" s="162" t="s">
        <v>818</v>
      </c>
      <c r="C411" s="158" t="s">
        <v>819</v>
      </c>
      <c r="D411" s="104" t="s">
        <v>820</v>
      </c>
      <c r="E411" s="158" t="s">
        <v>821</v>
      </c>
      <c r="F411" s="196" t="s">
        <v>166</v>
      </c>
      <c r="G411" s="195" t="s">
        <v>166</v>
      </c>
      <c r="H411" s="160"/>
      <c r="I411" s="161"/>
      <c r="J411" s="375" t="s">
        <v>1039</v>
      </c>
      <c r="K411" s="374" t="s">
        <v>998</v>
      </c>
      <c r="L411" s="374" t="s">
        <v>997</v>
      </c>
      <c r="M411" s="180" t="s">
        <v>1046</v>
      </c>
      <c r="N411" s="180" t="s">
        <v>1032</v>
      </c>
      <c r="O411" s="180" t="s">
        <v>1033</v>
      </c>
    </row>
    <row r="412" spans="1:28" s="180" customFormat="1" ht="110.25" hidden="1" outlineLevel="1">
      <c r="A412" s="145" t="str">
        <f>"TC00"&amp;IF($D412&lt;&gt;"",COUNTA($D$27:D412),"")</f>
        <v>TC00344</v>
      </c>
      <c r="B412" s="163"/>
      <c r="C412" s="164" t="s">
        <v>822</v>
      </c>
      <c r="D412" s="104" t="s">
        <v>823</v>
      </c>
      <c r="E412" s="158" t="s">
        <v>824</v>
      </c>
      <c r="F412" s="196" t="s">
        <v>166</v>
      </c>
      <c r="G412" s="195" t="s">
        <v>166</v>
      </c>
      <c r="H412" s="160"/>
      <c r="I412" s="161"/>
      <c r="J412" s="375" t="s">
        <v>1039</v>
      </c>
      <c r="K412" s="374" t="s">
        <v>998</v>
      </c>
      <c r="L412" s="374" t="s">
        <v>997</v>
      </c>
      <c r="M412" s="180" t="s">
        <v>1046</v>
      </c>
      <c r="N412" s="180" t="s">
        <v>1032</v>
      </c>
      <c r="O412" s="180" t="s">
        <v>1033</v>
      </c>
    </row>
    <row r="413" spans="1:28" s="199" customFormat="1" ht="110.25" hidden="1" outlineLevel="1">
      <c r="A413" s="145" t="str">
        <f>"TC00"&amp;IF($D413&lt;&gt;"",COUNTA($D$27:D413),"")</f>
        <v>TC00345</v>
      </c>
      <c r="B413" s="165"/>
      <c r="C413" s="164" t="s">
        <v>825</v>
      </c>
      <c r="D413" s="104" t="s">
        <v>823</v>
      </c>
      <c r="E413" s="158" t="s">
        <v>826</v>
      </c>
      <c r="F413" s="196" t="s">
        <v>166</v>
      </c>
      <c r="G413" s="195" t="s">
        <v>166</v>
      </c>
      <c r="H413" s="197"/>
      <c r="I413" s="198"/>
      <c r="J413" s="375" t="s">
        <v>1039</v>
      </c>
      <c r="K413" s="374" t="s">
        <v>998</v>
      </c>
      <c r="L413" s="374" t="s">
        <v>997</v>
      </c>
      <c r="M413" s="180" t="s">
        <v>1046</v>
      </c>
      <c r="N413" s="180" t="s">
        <v>1032</v>
      </c>
      <c r="O413" s="180" t="s">
        <v>1033</v>
      </c>
    </row>
    <row r="414" spans="1:28" s="180" customFormat="1" ht="110.25" hidden="1" outlineLevel="1">
      <c r="A414" s="145" t="str">
        <f>"TC00"&amp;IF($D414&lt;&gt;"",COUNTA($D$27:D414),"")</f>
        <v>TC00346</v>
      </c>
      <c r="B414" s="162" t="s">
        <v>827</v>
      </c>
      <c r="C414" s="158" t="s">
        <v>819</v>
      </c>
      <c r="D414" s="104" t="s">
        <v>828</v>
      </c>
      <c r="E414" s="158" t="s">
        <v>829</v>
      </c>
      <c r="F414" s="196" t="s">
        <v>166</v>
      </c>
      <c r="G414" s="195" t="s">
        <v>166</v>
      </c>
      <c r="H414" s="160"/>
      <c r="I414" s="161"/>
      <c r="J414" s="375" t="s">
        <v>1039</v>
      </c>
      <c r="K414" s="374" t="s">
        <v>998</v>
      </c>
      <c r="L414" s="374" t="s">
        <v>997</v>
      </c>
      <c r="M414" s="180" t="s">
        <v>1046</v>
      </c>
      <c r="N414" s="180" t="s">
        <v>1032</v>
      </c>
      <c r="O414" s="180" t="s">
        <v>1033</v>
      </c>
    </row>
    <row r="415" spans="1:28" s="180" customFormat="1" ht="110.25" hidden="1" outlineLevel="1">
      <c r="A415" s="145" t="str">
        <f>"TC00"&amp;IF($D415&lt;&gt;"",COUNTA($D$27:D415),"")</f>
        <v>TC00347</v>
      </c>
      <c r="B415" s="163"/>
      <c r="C415" s="164" t="s">
        <v>822</v>
      </c>
      <c r="D415" s="104" t="s">
        <v>830</v>
      </c>
      <c r="E415" s="158" t="s">
        <v>831</v>
      </c>
      <c r="F415" s="196" t="s">
        <v>166</v>
      </c>
      <c r="G415" s="195" t="s">
        <v>166</v>
      </c>
      <c r="H415" s="160"/>
      <c r="I415" s="161"/>
      <c r="J415" s="375" t="s">
        <v>1039</v>
      </c>
      <c r="K415" s="374" t="s">
        <v>998</v>
      </c>
      <c r="L415" s="374" t="s">
        <v>997</v>
      </c>
      <c r="M415" s="180" t="s">
        <v>1046</v>
      </c>
      <c r="N415" s="180" t="s">
        <v>1032</v>
      </c>
      <c r="O415" s="180" t="s">
        <v>1033</v>
      </c>
    </row>
    <row r="416" spans="1:28" s="199" customFormat="1" ht="110.25" hidden="1" outlineLevel="1">
      <c r="A416" s="145" t="str">
        <f>"TC00"&amp;IF($D416&lt;&gt;"",COUNTA($D$27:D416),"")</f>
        <v>TC00348</v>
      </c>
      <c r="B416" s="165"/>
      <c r="C416" s="164" t="s">
        <v>825</v>
      </c>
      <c r="D416" s="104" t="s">
        <v>830</v>
      </c>
      <c r="E416" s="158" t="s">
        <v>832</v>
      </c>
      <c r="F416" s="196" t="s">
        <v>166</v>
      </c>
      <c r="G416" s="195" t="s">
        <v>166</v>
      </c>
      <c r="H416" s="197"/>
      <c r="I416" s="198"/>
      <c r="J416" s="375" t="s">
        <v>1039</v>
      </c>
      <c r="K416" s="374" t="s">
        <v>998</v>
      </c>
      <c r="L416" s="374" t="s">
        <v>997</v>
      </c>
      <c r="M416" s="180" t="s">
        <v>1046</v>
      </c>
      <c r="N416" s="180" t="s">
        <v>1032</v>
      </c>
      <c r="O416" s="180" t="s">
        <v>1033</v>
      </c>
    </row>
  </sheetData>
  <sheetProtection selectLockedCells="1" selectUnlockedCells="1"/>
  <autoFilter ref="A12:AC390" xr:uid="{00000000-0009-0000-0000-000001000000}">
    <filterColumn colId="0" showButton="0"/>
    <filterColumn colId="1" showButton="0"/>
    <filterColumn colId="2" showButton="0"/>
    <filterColumn colId="3" showButton="0"/>
  </autoFilter>
  <dataConsolidate/>
  <mergeCells count="30">
    <mergeCell ref="A12:E12"/>
    <mergeCell ref="B16:B18"/>
    <mergeCell ref="A11:E11"/>
    <mergeCell ref="A392:I392"/>
    <mergeCell ref="A405:I405"/>
    <mergeCell ref="A209:I209"/>
    <mergeCell ref="A291:I291"/>
    <mergeCell ref="A309:I309"/>
    <mergeCell ref="B378:B379"/>
    <mergeCell ref="A361:I361"/>
    <mergeCell ref="B380:B382"/>
    <mergeCell ref="C380:C381"/>
    <mergeCell ref="B384:B388"/>
    <mergeCell ref="B389:B391"/>
    <mergeCell ref="F10:G10"/>
    <mergeCell ref="A19:I19"/>
    <mergeCell ref="A48:I48"/>
    <mergeCell ref="C1:F1"/>
    <mergeCell ref="B2:C2"/>
    <mergeCell ref="B3:C3"/>
    <mergeCell ref="H2:L2"/>
    <mergeCell ref="H7:L7"/>
    <mergeCell ref="H6:L6"/>
    <mergeCell ref="H5:L5"/>
    <mergeCell ref="H4:L4"/>
    <mergeCell ref="B6:C6"/>
    <mergeCell ref="B7:C7"/>
    <mergeCell ref="H3:L3"/>
    <mergeCell ref="B4:C4"/>
    <mergeCell ref="B5:C5"/>
  </mergeCells>
  <phoneticPr fontId="38" type="noConversion"/>
  <conditionalFormatting sqref="H1 H9">
    <cfRule type="cellIs" priority="116" stopIfTrue="1" operator="equal">
      <formula>"P"</formula>
    </cfRule>
    <cfRule type="cellIs" dxfId="1" priority="117" stopIfTrue="1" operator="equal">
      <formula>"F"</formula>
    </cfRule>
    <cfRule type="cellIs" dxfId="0" priority="118" stopIfTrue="1" operator="equal">
      <formula>"PE"</formula>
    </cfRule>
  </conditionalFormatting>
  <dataValidations count="1">
    <dataValidation type="list" allowBlank="1" showInputMessage="1" showErrorMessage="1" sqref="JM1:JN9 TI1:TJ9 ADE1:ADF9 ANA1:ANB9 AWW1:AWX9 BGS1:BGT9 BQO1:BQP9 CAK1:CAL9 CKG1:CKH9 CUC1:CUD9 DDY1:DDZ9 DNU1:DNV9 DXQ1:DXR9 EHM1:EHN9 ERI1:ERJ9 FBE1:FBF9 FLA1:FLB9 FUW1:FUX9 GES1:GET9 GOO1:GOP9 GYK1:GYL9 HIG1:HIH9 HSC1:HSD9 IBY1:IBZ9 ILU1:ILV9 IVQ1:IVR9 JFM1:JFN9 JPI1:JPJ9 JZE1:JZF9 KJA1:KJB9 KSW1:KSX9 LCS1:LCT9 LMO1:LMP9 LWK1:LWL9 MGG1:MGH9 MQC1:MQD9 MZY1:MZZ9 NJU1:NJV9 NTQ1:NTR9 ODM1:ODN9 ONI1:ONJ9 OXE1:OXF9 PHA1:PHB9 PQW1:PQX9 QAS1:QAT9 QKO1:QKP9 QUK1:QUL9 REG1:REH9 ROC1:ROD9 RXY1:RXZ9 SHU1:SHV9 SRQ1:SRR9 TBM1:TBN9 TLI1:TLJ9 TVE1:TVF9 UFA1:UFB9 UOW1:UOX9 UYS1:UYT9 VIO1:VIP9 VSK1:VSL9 WCG1:WCH9 WMC1:WMD9 WVY1:WVZ9 JK1:JL1 TG1:TH1 ADC1:ADD1 AMY1:AMZ1 AWU1:AWV1 BGQ1:BGR1 BQM1:BQN1 CAI1:CAJ1 CKE1:CKF1 CUA1:CUB1 DDW1:DDX1 DNS1:DNT1 DXO1:DXP1 EHK1:EHL1 ERG1:ERH1 FBC1:FBD1 FKY1:FKZ1 FUU1:FUV1 GEQ1:GER1 GOM1:GON1 GYI1:GYJ1 HIE1:HIF1 HSA1:HSB1 IBW1:IBX1 ILS1:ILT1 IVO1:IVP1 JFK1:JFL1 JPG1:JPH1 JZC1:JZD1 KIY1:KIZ1 KSU1:KSV1 LCQ1:LCR1 LMM1:LMN1 LWI1:LWJ1 MGE1:MGF1 MQA1:MQB1 MZW1:MZX1 NJS1:NJT1 NTO1:NTP1 ODK1:ODL1 ONG1:ONH1 OXC1:OXD1 PGY1:PGZ1 PQU1:PQV1 QAQ1:QAR1 QKM1:QKN1 QUI1:QUJ1 REE1:REF1 ROA1:ROB1 RXW1:RXX1 SHS1:SHT1 SRO1:SRP1 TBK1:TBL1 TLG1:TLH1 TVC1:TVD1 UEY1:UEZ1 UOU1:UOV1 UYQ1:UYR1 VIM1:VIN1 VSI1:VSJ1 WCE1:WCF1 WMA1:WMB1 WVW1:WVX1 WWE2:WWE9 JS2:JS9 TO2:TO9 ADK2:ADK9 ANG2:ANG9 AXC2:AXC9 BGY2:BGY9 BQU2:BQU9 CAQ2:CAQ9 CKM2:CKM9 CUI2:CUI9 DEE2:DEE9 DOA2:DOA9 DXW2:DXW9 EHS2:EHS9 ERO2:ERO9 FBK2:FBK9 FLG2:FLG9 FVC2:FVC9 GEY2:GEY9 GOU2:GOU9 GYQ2:GYQ9 HIM2:HIM9 HSI2:HSI9 ICE2:ICE9 IMA2:IMA9 IVW2:IVW9 JFS2:JFS9 JPO2:JPO9 JZK2:JZK9 KJG2:KJG9 KTC2:KTC9 LCY2:LCY9 LMU2:LMU9 LWQ2:LWQ9 MGM2:MGM9 MQI2:MQI9 NAE2:NAE9 NKA2:NKA9 NTW2:NTW9 ODS2:ODS9 ONO2:ONO9 OXK2:OXK9 PHG2:PHG9 PRC2:PRC9 QAY2:QAY9 QKU2:QKU9 QUQ2:QUQ9 REM2:REM9 ROI2:ROI9 RYE2:RYE9 SIA2:SIA9 SRW2:SRW9 TBS2:TBS9 TLO2:TLO9 TVK2:TVK9 UFG2:UFG9 UPC2:UPC9 UYY2:UYY9 VIU2:VIU9 VSQ2:VSQ9 WCM2:WCM9 WMI2:WMI9 N9:AB9" xr:uid="{00000000-0002-0000-0100-000000000000}">
      <formula1>"P,F,PE"</formula1>
    </dataValidation>
  </dataValidations>
  <hyperlinks>
    <hyperlink ref="H403" r:id="rId1" xr:uid="{00000000-0004-0000-0100-000000000000}"/>
    <hyperlink ref="H401" r:id="rId2" xr:uid="{00000000-0004-0000-0100-000001000000}"/>
    <hyperlink ref="H47" r:id="rId3" xr:uid="{00000000-0004-0000-0100-000002000000}"/>
  </hyperlinks>
  <pageMargins left="0.7" right="0.7" top="0.75" bottom="0.75" header="0.3" footer="0.3"/>
  <pageSetup paperSize="9" scale="17" orientation="portrait" verticalDpi="4294967295"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L29:L30"/>
  <sheetViews>
    <sheetView topLeftCell="A142" workbookViewId="0">
      <selection activeCell="C169" sqref="C169"/>
    </sheetView>
  </sheetViews>
  <sheetFormatPr defaultRowHeight="14.25"/>
  <sheetData>
    <row r="29" spans="12:12">
      <c r="L29" t="s">
        <v>999</v>
      </c>
    </row>
    <row r="30" spans="12:12" ht="15">
      <c r="L30" s="3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2"/>
  <sheetViews>
    <sheetView showGridLines="0" showRowColHeaders="0" view="pageBreakPreview" zoomScaleNormal="100" zoomScaleSheetLayoutView="100" workbookViewId="0">
      <selection activeCell="C49" sqref="C49"/>
    </sheetView>
  </sheetViews>
  <sheetFormatPr defaultColWidth="9.125" defaultRowHeight="12.75"/>
  <cols>
    <col min="1" max="1" width="54.75" style="25" customWidth="1"/>
    <col min="2" max="2" width="10.625" style="25" customWidth="1"/>
    <col min="3" max="3" width="34.25" style="25" customWidth="1"/>
    <col min="4" max="4" width="17.375" style="25" customWidth="1"/>
    <col min="5" max="16384" width="9.125" style="25"/>
  </cols>
  <sheetData>
    <row r="1" spans="1:6" ht="20.25">
      <c r="A1" s="21" t="s">
        <v>47</v>
      </c>
      <c r="B1" s="22"/>
      <c r="C1" s="22"/>
      <c r="D1" s="22"/>
      <c r="E1" s="23"/>
      <c r="F1" s="24"/>
    </row>
    <row r="2" spans="1:6">
      <c r="A2" s="24"/>
      <c r="B2" s="24"/>
      <c r="C2" s="24"/>
      <c r="D2" s="24"/>
      <c r="E2" s="23"/>
      <c r="F2" s="24"/>
    </row>
    <row r="3" spans="1:6">
      <c r="A3" s="24" t="s">
        <v>48</v>
      </c>
      <c r="C3" s="23"/>
      <c r="D3" s="24"/>
    </row>
    <row r="4" spans="1:6">
      <c r="A4" s="24" t="s">
        <v>834</v>
      </c>
      <c r="C4" s="23"/>
      <c r="D4" s="24"/>
    </row>
    <row r="5" spans="1:6">
      <c r="A5" s="24" t="s">
        <v>50</v>
      </c>
      <c r="C5" s="26"/>
      <c r="D5" s="24"/>
    </row>
    <row r="6" spans="1:6">
      <c r="A6" s="24" t="s">
        <v>836</v>
      </c>
      <c r="C6" s="26"/>
      <c r="D6" s="24"/>
    </row>
    <row r="7" spans="1:6">
      <c r="A7" s="24" t="s">
        <v>835</v>
      </c>
      <c r="C7" s="26"/>
      <c r="D7" s="24"/>
    </row>
    <row r="8" spans="1:6" ht="15" customHeight="1">
      <c r="A8" s="24"/>
      <c r="B8" s="24"/>
      <c r="C8" s="24"/>
      <c r="D8" s="24"/>
      <c r="E8" s="26"/>
      <c r="F8" s="24"/>
    </row>
    <row r="9" spans="1:6" ht="23.25" customHeight="1">
      <c r="A9" s="27" t="s">
        <v>51</v>
      </c>
      <c r="B9" s="27" t="s">
        <v>52</v>
      </c>
      <c r="C9" s="27" t="s">
        <v>53</v>
      </c>
      <c r="D9" s="27" t="s">
        <v>54</v>
      </c>
      <c r="E9" s="28"/>
      <c r="F9" s="28"/>
    </row>
    <row r="10" spans="1:6" ht="18" customHeight="1">
      <c r="A10" s="29" t="s">
        <v>55</v>
      </c>
      <c r="B10" s="30" t="s">
        <v>833</v>
      </c>
      <c r="C10" s="31"/>
      <c r="D10" s="31"/>
    </row>
    <row r="11" spans="1:6" ht="15.75">
      <c r="A11" s="32" t="s">
        <v>56</v>
      </c>
      <c r="B11" s="30" t="s">
        <v>833</v>
      </c>
      <c r="C11" s="33"/>
      <c r="D11" s="33"/>
    </row>
    <row r="12" spans="1:6" ht="31.5">
      <c r="A12" s="32" t="s">
        <v>57</v>
      </c>
      <c r="B12" s="34" t="s">
        <v>833</v>
      </c>
      <c r="C12" s="33"/>
      <c r="D12" s="33"/>
    </row>
    <row r="13" spans="1:6" ht="15.75">
      <c r="A13" s="35" t="s">
        <v>58</v>
      </c>
      <c r="B13" s="36"/>
      <c r="C13" s="36"/>
      <c r="D13" s="36"/>
    </row>
    <row r="14" spans="1:6" ht="31.5">
      <c r="A14" s="37" t="s">
        <v>59</v>
      </c>
      <c r="B14" s="30" t="s">
        <v>833</v>
      </c>
      <c r="C14" s="38"/>
      <c r="D14" s="38"/>
    </row>
    <row r="15" spans="1:6" ht="15.75">
      <c r="A15" s="37" t="s">
        <v>60</v>
      </c>
      <c r="B15" s="30" t="s">
        <v>833</v>
      </c>
      <c r="C15" s="39"/>
      <c r="D15" s="39"/>
    </row>
    <row r="16" spans="1:6" ht="15.75">
      <c r="A16" s="37" t="s">
        <v>61</v>
      </c>
      <c r="B16" s="30" t="s">
        <v>833</v>
      </c>
      <c r="C16" s="38"/>
      <c r="D16" s="38"/>
    </row>
    <row r="17" spans="1:4" ht="15.75">
      <c r="A17" s="40" t="s">
        <v>62</v>
      </c>
      <c r="B17" s="30" t="s">
        <v>833</v>
      </c>
      <c r="C17" s="38"/>
      <c r="D17" s="38"/>
    </row>
    <row r="18" spans="1:4" ht="15.75">
      <c r="A18" s="40" t="s">
        <v>63</v>
      </c>
      <c r="B18" s="30" t="s">
        <v>833</v>
      </c>
      <c r="C18" s="38"/>
      <c r="D18" s="38"/>
    </row>
    <row r="19" spans="1:4" ht="15.75">
      <c r="A19" s="40" t="s">
        <v>64</v>
      </c>
      <c r="B19" s="30" t="s">
        <v>833</v>
      </c>
      <c r="C19" s="38"/>
      <c r="D19" s="38"/>
    </row>
    <row r="20" spans="1:4" ht="15.75">
      <c r="A20" s="41" t="s">
        <v>65</v>
      </c>
      <c r="B20" s="30" t="s">
        <v>833</v>
      </c>
      <c r="C20" s="38"/>
      <c r="D20" s="38"/>
    </row>
    <row r="21" spans="1:4" ht="31.5">
      <c r="A21" s="41" t="s">
        <v>66</v>
      </c>
      <c r="B21" s="30" t="s">
        <v>833</v>
      </c>
      <c r="C21" s="38"/>
      <c r="D21" s="38"/>
    </row>
    <row r="22" spans="1:4" ht="15.75">
      <c r="A22" s="41" t="s">
        <v>67</v>
      </c>
      <c r="B22" s="30" t="s">
        <v>833</v>
      </c>
      <c r="C22" s="38"/>
      <c r="D22" s="38"/>
    </row>
    <row r="23" spans="1:4" ht="31.5">
      <c r="A23" s="41" t="s">
        <v>68</v>
      </c>
      <c r="B23" s="30" t="s">
        <v>833</v>
      </c>
      <c r="C23" s="38"/>
      <c r="D23" s="38"/>
    </row>
    <row r="24" spans="1:4" ht="15.75">
      <c r="A24" s="41" t="s">
        <v>69</v>
      </c>
      <c r="B24" s="30" t="s">
        <v>833</v>
      </c>
      <c r="C24" s="38"/>
      <c r="D24" s="38"/>
    </row>
    <row r="25" spans="1:4" ht="31.5">
      <c r="A25" s="37" t="s">
        <v>70</v>
      </c>
      <c r="B25" s="30" t="s">
        <v>833</v>
      </c>
      <c r="C25" s="38"/>
      <c r="D25" s="38"/>
    </row>
    <row r="26" spans="1:4" ht="15.75">
      <c r="A26" s="40" t="s">
        <v>71</v>
      </c>
      <c r="B26" s="30" t="s">
        <v>833</v>
      </c>
      <c r="C26" s="42"/>
      <c r="D26" s="42"/>
    </row>
    <row r="27" spans="1:4" ht="15.75">
      <c r="A27" s="40" t="s">
        <v>72</v>
      </c>
      <c r="B27" s="30" t="s">
        <v>833</v>
      </c>
      <c r="C27" s="42"/>
      <c r="D27" s="42"/>
    </row>
    <row r="28" spans="1:4" ht="15.75">
      <c r="A28" s="40" t="s">
        <v>73</v>
      </c>
      <c r="B28" s="30" t="s">
        <v>833</v>
      </c>
      <c r="C28" s="42"/>
      <c r="D28" s="42"/>
    </row>
    <row r="29" spans="1:4" ht="47.25">
      <c r="A29" s="41" t="s">
        <v>74</v>
      </c>
      <c r="B29" s="30" t="s">
        <v>833</v>
      </c>
      <c r="C29" s="42"/>
      <c r="D29" s="42"/>
    </row>
    <row r="30" spans="1:4" ht="31.5">
      <c r="A30" s="37" t="s">
        <v>75</v>
      </c>
      <c r="B30" s="30" t="s">
        <v>833</v>
      </c>
      <c r="C30" s="38"/>
      <c r="D30" s="38"/>
    </row>
    <row r="31" spans="1:4" ht="47.25">
      <c r="A31" s="37" t="s">
        <v>76</v>
      </c>
      <c r="B31" s="30" t="s">
        <v>833</v>
      </c>
      <c r="C31" s="38"/>
      <c r="D31" s="38"/>
    </row>
    <row r="32" spans="1:4" s="43" customFormat="1" ht="15.75">
      <c r="A32" s="37" t="s">
        <v>77</v>
      </c>
      <c r="B32" s="30" t="s">
        <v>833</v>
      </c>
      <c r="C32" s="38"/>
      <c r="D32" s="38"/>
    </row>
    <row r="33" spans="1:6" s="43" customFormat="1" ht="15.75">
      <c r="A33" s="37" t="s">
        <v>78</v>
      </c>
      <c r="B33" s="30" t="s">
        <v>833</v>
      </c>
      <c r="C33" s="38"/>
      <c r="D33" s="38"/>
    </row>
    <row r="34" spans="1:6" ht="15.75">
      <c r="A34" s="37" t="s">
        <v>79</v>
      </c>
      <c r="B34" s="30" t="s">
        <v>833</v>
      </c>
      <c r="C34" s="38"/>
      <c r="D34" s="38"/>
    </row>
    <row r="35" spans="1:6" ht="25.5">
      <c r="A35" s="44" t="s">
        <v>80</v>
      </c>
      <c r="B35" s="30" t="s">
        <v>833</v>
      </c>
      <c r="C35" s="45"/>
      <c r="D35" s="45"/>
      <c r="E35" s="28"/>
      <c r="F35" s="28"/>
    </row>
    <row r="36" spans="1:6" ht="15.75">
      <c r="A36" s="44" t="s">
        <v>81</v>
      </c>
      <c r="B36" s="30" t="s">
        <v>833</v>
      </c>
      <c r="C36" s="45"/>
      <c r="D36" s="45"/>
    </row>
    <row r="37" spans="1:6" ht="25.5">
      <c r="A37" s="46" t="s">
        <v>82</v>
      </c>
      <c r="B37" s="30" t="s">
        <v>833</v>
      </c>
      <c r="C37" s="45"/>
      <c r="D37" s="45"/>
      <c r="E37" s="28"/>
      <c r="F37" s="28"/>
    </row>
    <row r="38" spans="1:6">
      <c r="B38" s="47">
        <f>COUNTIF(B10:B35,"OK")</f>
        <v>25</v>
      </c>
      <c r="E38" s="28"/>
      <c r="F38" s="28"/>
    </row>
    <row r="39" spans="1:6">
      <c r="A39" s="48" t="s">
        <v>83</v>
      </c>
      <c r="B39" s="47">
        <f>COUNTIF(B10:B35,"NOK")</f>
        <v>0</v>
      </c>
      <c r="E39" s="28"/>
      <c r="F39" s="28"/>
    </row>
    <row r="40" spans="1:6">
      <c r="A40" s="49" t="s">
        <v>84</v>
      </c>
      <c r="B40" s="47">
        <f>COUNTIF(B10:B35,"N/A")</f>
        <v>0</v>
      </c>
      <c r="C40" s="50"/>
    </row>
    <row r="41" spans="1:6">
      <c r="A41" s="49" t="s">
        <v>85</v>
      </c>
      <c r="B41" s="50"/>
      <c r="C41" s="50"/>
    </row>
    <row r="42" spans="1:6">
      <c r="A42" s="49" t="s">
        <v>86</v>
      </c>
      <c r="B42" s="50"/>
      <c r="C42" s="50"/>
    </row>
    <row r="43" spans="1:6">
      <c r="A43" s="48" t="s">
        <v>87</v>
      </c>
      <c r="B43" s="50"/>
      <c r="C43" s="50"/>
    </row>
    <row r="45" spans="1:6">
      <c r="B45" s="50"/>
      <c r="C45" s="50"/>
    </row>
    <row r="46" spans="1:6">
      <c r="B46" s="50"/>
      <c r="C46" s="50"/>
    </row>
    <row r="47" spans="1:6">
      <c r="B47" s="50"/>
      <c r="C47" s="50"/>
    </row>
    <row r="48" spans="1:6">
      <c r="A48" s="48" t="s">
        <v>88</v>
      </c>
    </row>
    <row r="49" spans="1:3">
      <c r="B49" s="50"/>
      <c r="C49" s="50"/>
    </row>
    <row r="50" spans="1:3">
      <c r="A50" s="25" t="s">
        <v>89</v>
      </c>
      <c r="B50" s="50"/>
      <c r="C50" s="50"/>
    </row>
    <row r="51" spans="1:3">
      <c r="A51" s="25" t="s">
        <v>90</v>
      </c>
      <c r="B51" s="50"/>
      <c r="C51" s="50"/>
    </row>
    <row r="52" spans="1:3">
      <c r="A52" s="25" t="s">
        <v>91</v>
      </c>
    </row>
  </sheetData>
  <dataValidations count="1">
    <dataValidation type="list" allowBlank="1" showErrorMessage="1" sqref="B49:B51 IX49:IX51 ST49:ST51 ACP49:ACP51 AML49:AML51 AWH49:AWH51 BGD49:BGD51 BPZ49:BPZ51 BZV49:BZV51 CJR49:CJR51 CTN49:CTN51 DDJ49:DDJ51 DNF49:DNF51 DXB49:DXB51 EGX49:EGX51 EQT49:EQT51 FAP49:FAP51 FKL49:FKL51 FUH49:FUH51 GED49:GED51 GNZ49:GNZ51 GXV49:GXV51 HHR49:HHR51 HRN49:HRN51 IBJ49:IBJ51 ILF49:ILF51 IVB49:IVB51 JEX49:JEX51 JOT49:JOT51 JYP49:JYP51 KIL49:KIL51 KSH49:KSH51 LCD49:LCD51 LLZ49:LLZ51 LVV49:LVV51 MFR49:MFR51 MPN49:MPN51 MZJ49:MZJ51 NJF49:NJF51 NTB49:NTB51 OCX49:OCX51 OMT49:OMT51 OWP49:OWP51 PGL49:PGL51 PQH49:PQH51 QAD49:QAD51 QJZ49:QJZ51 QTV49:QTV51 RDR49:RDR51 RNN49:RNN51 RXJ49:RXJ51 SHF49:SHF51 SRB49:SRB51 TAX49:TAX51 TKT49:TKT51 TUP49:TUP51 UEL49:UEL51 UOH49:UOH51 UYD49:UYD51 VHZ49:VHZ51 VRV49:VRV51 WBR49:WBR51 WLN49:WLN51 WVJ49:WVJ51 B45:B47 IX45:IX47 ST45:ST47 ACP45:ACP47 AML45:AML47 AWH45:AWH47 BGD45:BGD47 BPZ45:BPZ47 BZV45:BZV47 CJR45:CJR47 CTN45:CTN47 DDJ45:DDJ47 DNF45:DNF47 DXB45:DXB47 EGX45:EGX47 EQT45:EQT47 FAP45:FAP47 FKL45:FKL47 FUH45:FUH47 GED45:GED47 GNZ45:GNZ47 GXV45:GXV47 HHR45:HHR47 HRN45:HRN47 IBJ45:IBJ47 ILF45:ILF47 IVB45:IVB47 JEX45:JEX47 JOT45:JOT47 JYP45:JYP47 KIL45:KIL47 KSH45:KSH47 LCD45:LCD47 LLZ45:LLZ47 LVV45:LVV47 MFR45:MFR47 MPN45:MPN47 MZJ45:MZJ47 NJF45:NJF47 NTB45:NTB47 OCX45:OCX47 OMT45:OMT47 OWP45:OWP47 PGL45:PGL47 PQH45:PQH47 QAD45:QAD47 QJZ45:QJZ47 QTV45:QTV47 RDR45:RDR47 RNN45:RNN47 RXJ45:RXJ47 SHF45:SHF47 SRB45:SRB47 TAX45:TAX47 TKT45:TKT47 TUP45:TUP47 UEL45:UEL47 UOH45:UOH47 UYD45:UYD47 VHZ45:VHZ47 VRV45:VRV47 WBR45:WBR47 WLN45:WLN47 WVJ45:WVJ47 B41:B43 IX41:IX43 ST41:ST43 ACP41:ACP43 AML41:AML43 AWH41:AWH43 BGD41:BGD43 BPZ41:BPZ43 BZV41:BZV43 CJR41:CJR43 CTN41:CTN43 DDJ41:DDJ43 DNF41:DNF43 DXB41:DXB43 EGX41:EGX43 EQT41:EQT43 FAP41:FAP43 FKL41:FKL43 FUH41:FUH43 GED41:GED43 GNZ41:GNZ43 GXV41:GXV43 HHR41:HHR43 HRN41:HRN43 IBJ41:IBJ43 ILF41:ILF43 IVB41:IVB43 JEX41:JEX43 JOT41:JOT43 JYP41:JYP43 KIL41:KIL43 KSH41:KSH43 LCD41:LCD43 LLZ41:LLZ43 LVV41:LVV43 MFR41:MFR43 MPN41:MPN43 MZJ41:MZJ43 NJF41:NJF43 NTB41:NTB43 OCX41:OCX43 OMT41:OMT43 OWP41:OWP43 PGL41:PGL43 PQH41:PQH43 QAD41:QAD43 QJZ41:QJZ43 QTV41:QTV43 RDR41:RDR43 RNN41:RNN43 RXJ41:RXJ43 SHF41:SHF43 SRB41:SRB43 TAX41:TAX43 TKT41:TKT43 TUP41:TUP43 UEL41:UEL43 UOH41:UOH43 UYD41:UYD43 VHZ41:VHZ43 VRV41:VRV43 WBR41:WBR43 WLN41:WLN43 WVJ41:WVJ43 B10:B12 B3 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WVG3 B14:B37" xr:uid="{00000000-0002-0000-0300-000000000000}">
      <formula1>"OK,NOK,N/A"</formula1>
      <formula2>0</formula2>
    </dataValidation>
  </dataValidations>
  <pageMargins left="0.75" right="0.27" top="0.56000000000000005" bottom="0.82" header="0.33" footer="0.5"/>
  <pageSetup paperSize="9" scale="60" orientation="landscape" r:id="rId1"/>
  <headerFooter alignWithMargins="0">
    <oddHeader>&amp;LDanh mục: Checklist TestCase</oddHeader>
    <oddFooter>&amp;L&amp;9 12-CL/SO/CSOFT/ v1.0.0&amp;CTài liệu nội bộ&amp;R&amp;P/&amp;N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showGridLines="0" view="pageBreakPreview" zoomScaleNormal="100" zoomScaleSheetLayoutView="100" workbookViewId="0">
      <selection activeCell="C20" sqref="C20"/>
    </sheetView>
  </sheetViews>
  <sheetFormatPr defaultColWidth="9.125" defaultRowHeight="12.75"/>
  <cols>
    <col min="1" max="1" width="54.75" style="25" customWidth="1"/>
    <col min="2" max="2" width="10.625" style="25" customWidth="1"/>
    <col min="3" max="3" width="34.25" style="25" customWidth="1"/>
    <col min="4" max="4" width="17.375" style="25" customWidth="1"/>
    <col min="5" max="16384" width="9.125" style="25"/>
  </cols>
  <sheetData>
    <row r="1" spans="1:6" ht="20.25">
      <c r="A1" s="22" t="s">
        <v>92</v>
      </c>
      <c r="B1" s="22"/>
      <c r="C1" s="22"/>
      <c r="D1" s="22"/>
      <c r="E1" s="23"/>
      <c r="F1" s="24"/>
    </row>
    <row r="2" spans="1:6">
      <c r="A2" s="24"/>
      <c r="B2" s="24"/>
      <c r="C2" s="24"/>
      <c r="D2" s="24"/>
      <c r="E2" s="23"/>
      <c r="F2" s="24"/>
    </row>
    <row r="3" spans="1:6">
      <c r="A3" s="24" t="s">
        <v>48</v>
      </c>
      <c r="C3" s="23"/>
      <c r="D3" s="24"/>
    </row>
    <row r="4" spans="1:6">
      <c r="A4" s="24" t="s">
        <v>49</v>
      </c>
      <c r="C4" s="23"/>
      <c r="D4" s="24"/>
    </row>
    <row r="5" spans="1:6">
      <c r="A5" s="24" t="s">
        <v>50</v>
      </c>
      <c r="C5" s="26"/>
      <c r="D5" s="24"/>
    </row>
    <row r="6" spans="1:6">
      <c r="A6" s="24" t="s">
        <v>837</v>
      </c>
      <c r="C6" s="26"/>
      <c r="D6" s="24"/>
    </row>
    <row r="7" spans="1:6">
      <c r="A7" s="24" t="s">
        <v>835</v>
      </c>
      <c r="C7" s="26"/>
      <c r="D7" s="24"/>
    </row>
    <row r="8" spans="1:6" ht="15" customHeight="1">
      <c r="A8" s="24"/>
      <c r="B8" s="24"/>
      <c r="C8" s="24"/>
      <c r="D8" s="24"/>
      <c r="E8" s="26"/>
      <c r="F8" s="24"/>
    </row>
    <row r="9" spans="1:6" ht="23.25" customHeight="1">
      <c r="A9" s="51" t="s">
        <v>51</v>
      </c>
      <c r="B9" s="51" t="s">
        <v>52</v>
      </c>
      <c r="C9" s="51" t="s">
        <v>53</v>
      </c>
      <c r="D9" s="51" t="s">
        <v>54</v>
      </c>
      <c r="E9" s="28"/>
      <c r="F9" s="28"/>
    </row>
    <row r="10" spans="1:6" ht="18" customHeight="1">
      <c r="A10" s="52" t="s">
        <v>55</v>
      </c>
      <c r="B10" s="53" t="s">
        <v>833</v>
      </c>
      <c r="C10" s="54"/>
      <c r="D10" s="54"/>
    </row>
    <row r="11" spans="1:6">
      <c r="A11" s="55" t="s">
        <v>56</v>
      </c>
      <c r="B11" s="53" t="s">
        <v>833</v>
      </c>
      <c r="C11" s="56"/>
      <c r="D11" s="56"/>
    </row>
    <row r="12" spans="1:6" ht="69.75" customHeight="1">
      <c r="A12" s="57" t="s">
        <v>93</v>
      </c>
      <c r="B12" s="53" t="s">
        <v>833</v>
      </c>
      <c r="C12" s="56"/>
      <c r="D12" s="56"/>
    </row>
    <row r="13" spans="1:6" ht="76.5">
      <c r="A13" s="58" t="s">
        <v>94</v>
      </c>
      <c r="B13" s="53" t="s">
        <v>833</v>
      </c>
      <c r="C13" s="59"/>
      <c r="D13" s="59"/>
      <c r="E13" s="28"/>
    </row>
    <row r="14" spans="1:6" ht="51">
      <c r="A14" s="58" t="s">
        <v>95</v>
      </c>
      <c r="B14" s="53" t="s">
        <v>833</v>
      </c>
      <c r="C14" s="59"/>
      <c r="D14" s="59"/>
      <c r="E14" s="28"/>
    </row>
    <row r="15" spans="1:6" ht="25.5">
      <c r="A15" s="58" t="s">
        <v>96</v>
      </c>
      <c r="B15" s="53" t="s">
        <v>833</v>
      </c>
      <c r="C15" s="59"/>
      <c r="D15" s="59"/>
      <c r="E15" s="28"/>
    </row>
    <row r="16" spans="1:6" ht="38.25">
      <c r="A16" s="57" t="s">
        <v>97</v>
      </c>
      <c r="B16" s="53" t="s">
        <v>833</v>
      </c>
      <c r="C16" s="56"/>
      <c r="D16" s="56"/>
    </row>
    <row r="17" spans="1:6">
      <c r="A17" s="60" t="s">
        <v>58</v>
      </c>
      <c r="B17" s="61"/>
      <c r="C17" s="61"/>
      <c r="D17" s="61"/>
    </row>
    <row r="18" spans="1:6" ht="38.25">
      <c r="A18" s="62" t="s">
        <v>74</v>
      </c>
      <c r="B18" s="53" t="s">
        <v>833</v>
      </c>
      <c r="C18" s="59"/>
      <c r="D18" s="59"/>
    </row>
    <row r="19" spans="1:6" s="43" customFormat="1">
      <c r="A19" s="63" t="s">
        <v>78</v>
      </c>
      <c r="B19" s="53" t="s">
        <v>833</v>
      </c>
      <c r="C19" s="64"/>
      <c r="D19" s="64"/>
    </row>
    <row r="20" spans="1:6" s="43" customFormat="1" ht="25.5">
      <c r="A20" s="63" t="s">
        <v>98</v>
      </c>
      <c r="B20" s="53" t="s">
        <v>833</v>
      </c>
      <c r="C20" s="64"/>
      <c r="D20" s="64"/>
    </row>
    <row r="21" spans="1:6">
      <c r="A21" s="63" t="s">
        <v>79</v>
      </c>
      <c r="B21" s="53" t="s">
        <v>833</v>
      </c>
      <c r="C21" s="64"/>
      <c r="D21" s="64"/>
    </row>
    <row r="22" spans="1:6" ht="33.75" customHeight="1">
      <c r="A22" s="64" t="s">
        <v>99</v>
      </c>
      <c r="B22" s="53" t="s">
        <v>833</v>
      </c>
      <c r="C22" s="45"/>
      <c r="D22" s="45"/>
      <c r="E22" s="28"/>
      <c r="F22" s="28"/>
    </row>
    <row r="23" spans="1:6" s="43" customFormat="1">
      <c r="A23" s="63" t="s">
        <v>100</v>
      </c>
      <c r="B23" s="53" t="s">
        <v>833</v>
      </c>
      <c r="C23" s="65"/>
      <c r="D23" s="65"/>
    </row>
    <row r="24" spans="1:6" s="43" customFormat="1" ht="25.5">
      <c r="A24" s="44" t="s">
        <v>80</v>
      </c>
      <c r="B24" s="53" t="s">
        <v>833</v>
      </c>
      <c r="C24" s="64"/>
      <c r="D24" s="64"/>
    </row>
    <row r="25" spans="1:6" s="43" customFormat="1">
      <c r="A25" s="44" t="s">
        <v>81</v>
      </c>
      <c r="B25" s="53" t="s">
        <v>833</v>
      </c>
      <c r="C25" s="64"/>
      <c r="D25" s="64"/>
    </row>
    <row r="26" spans="1:6" ht="25.5">
      <c r="A26" s="46" t="s">
        <v>82</v>
      </c>
      <c r="B26" s="53" t="s">
        <v>833</v>
      </c>
      <c r="C26" s="45"/>
      <c r="D26" s="45"/>
    </row>
    <row r="27" spans="1:6">
      <c r="A27" s="48" t="s">
        <v>83</v>
      </c>
      <c r="E27" s="28"/>
      <c r="F27" s="28"/>
    </row>
    <row r="28" spans="1:6">
      <c r="A28" s="49" t="s">
        <v>84</v>
      </c>
      <c r="B28" s="47">
        <f>COUNTIF(B10:B22,"OK")</f>
        <v>12</v>
      </c>
      <c r="E28" s="28"/>
      <c r="F28" s="28"/>
    </row>
    <row r="29" spans="1:6">
      <c r="A29" s="49" t="s">
        <v>85</v>
      </c>
      <c r="B29" s="47">
        <f>COUNTIF(B10:B22,"NOK")</f>
        <v>0</v>
      </c>
      <c r="E29" s="28"/>
      <c r="F29" s="28"/>
    </row>
    <row r="30" spans="1:6">
      <c r="A30" s="49" t="s">
        <v>86</v>
      </c>
      <c r="B30" s="47">
        <f>COUNTIF(B10:B22,"N/A")</f>
        <v>0</v>
      </c>
      <c r="C30" s="50"/>
    </row>
    <row r="31" spans="1:6">
      <c r="A31" s="48" t="s">
        <v>87</v>
      </c>
      <c r="B31" s="50"/>
      <c r="C31" s="50"/>
    </row>
    <row r="32" spans="1:6">
      <c r="B32" s="50"/>
      <c r="C32" s="50"/>
    </row>
    <row r="33" spans="1:3">
      <c r="B33" s="50"/>
      <c r="C33" s="50"/>
    </row>
    <row r="35" spans="1:3">
      <c r="B35" s="50"/>
      <c r="C35" s="50"/>
    </row>
    <row r="36" spans="1:3">
      <c r="A36" s="48" t="s">
        <v>88</v>
      </c>
      <c r="B36" s="50"/>
      <c r="C36" s="50"/>
    </row>
    <row r="37" spans="1:3">
      <c r="B37" s="50"/>
      <c r="C37" s="50"/>
    </row>
    <row r="38" spans="1:3">
      <c r="A38" s="25" t="s">
        <v>89</v>
      </c>
    </row>
    <row r="39" spans="1:3">
      <c r="A39" s="25" t="s">
        <v>90</v>
      </c>
      <c r="B39" s="50"/>
      <c r="C39" s="50"/>
    </row>
    <row r="40" spans="1:3">
      <c r="A40" s="25" t="s">
        <v>91</v>
      </c>
      <c r="B40" s="50"/>
      <c r="C40" s="50"/>
    </row>
    <row r="41" spans="1:3">
      <c r="B41" s="50"/>
      <c r="C41" s="50"/>
    </row>
  </sheetData>
  <dataValidations count="1">
    <dataValidation type="list" allowBlank="1" showErrorMessage="1" sqref="B39:B41 IX39:IX41 ST39:ST41 ACP39:ACP41 AML39:AML41 AWH39:AWH41 BGD39:BGD41 BPZ39:BPZ41 BZV39:BZV41 CJR39:CJR41 CTN39:CTN41 DDJ39:DDJ41 DNF39:DNF41 DXB39:DXB41 EGX39:EGX41 EQT39:EQT41 FAP39:FAP41 FKL39:FKL41 FUH39:FUH41 GED39:GED41 GNZ39:GNZ41 GXV39:GXV41 HHR39:HHR41 HRN39:HRN41 IBJ39:IBJ41 ILF39:ILF41 IVB39:IVB41 JEX39:JEX41 JOT39:JOT41 JYP39:JYP41 KIL39:KIL41 KSH39:KSH41 LCD39:LCD41 LLZ39:LLZ41 LVV39:LVV41 MFR39:MFR41 MPN39:MPN41 MZJ39:MZJ41 NJF39:NJF41 NTB39:NTB41 OCX39:OCX41 OMT39:OMT41 OWP39:OWP41 PGL39:PGL41 PQH39:PQH41 QAD39:QAD41 QJZ39:QJZ41 QTV39:QTV41 RDR39:RDR41 RNN39:RNN41 RXJ39:RXJ41 SHF39:SHF41 SRB39:SRB41 TAX39:TAX41 TKT39:TKT41 TUP39:TUP41 UEL39:UEL41 UOH39:UOH41 UYD39:UYD41 VHZ39:VHZ41 VRV39:VRV41 WBR39:WBR41 WLN39:WLN41 WVJ39:WVJ41 B35:B37 IX35:IX37 ST35:ST37 ACP35:ACP37 AML35:AML37 AWH35:AWH37 BGD35:BGD37 BPZ35:BPZ37 BZV35:BZV37 CJR35:CJR37 CTN35:CTN37 DDJ35:DDJ37 DNF35:DNF37 DXB35:DXB37 EGX35:EGX37 EQT35:EQT37 FAP35:FAP37 FKL35:FKL37 FUH35:FUH37 GED35:GED37 GNZ35:GNZ37 GXV35:GXV37 HHR35:HHR37 HRN35:HRN37 IBJ35:IBJ37 ILF35:ILF37 IVB35:IVB37 JEX35:JEX37 JOT35:JOT37 JYP35:JYP37 KIL35:KIL37 KSH35:KSH37 LCD35:LCD37 LLZ35:LLZ37 LVV35:LVV37 MFR35:MFR37 MPN35:MPN37 MZJ35:MZJ37 NJF35:NJF37 NTB35:NTB37 OCX35:OCX37 OMT35:OMT37 OWP35:OWP37 PGL35:PGL37 PQH35:PQH37 QAD35:QAD37 QJZ35:QJZ37 QTV35:QTV37 RDR35:RDR37 RNN35:RNN37 RXJ35:RXJ37 SHF35:SHF37 SRB35:SRB37 TAX35:TAX37 TKT35:TKT37 TUP35:TUP37 UEL35:UEL37 UOH35:UOH37 UYD35:UYD37 VHZ35:VHZ37 VRV35:VRV37 WBR35:WBR37 WLN35:WLN37 WVJ35:WVJ37 B31:B33 IX31:IX33 ST31:ST33 ACP31:ACP33 AML31:AML33 AWH31:AWH33 BGD31:BGD33 BPZ31:BPZ33 BZV31:BZV33 CJR31:CJR33 CTN31:CTN33 DDJ31:DDJ33 DNF31:DNF33 DXB31:DXB33 EGX31:EGX33 EQT31:EQT33 FAP31:FAP33 FKL31:FKL33 FUH31:FUH33 GED31:GED33 GNZ31:GNZ33 GXV31:GXV33 HHR31:HHR33 HRN31:HRN33 IBJ31:IBJ33 ILF31:ILF33 IVB31:IVB33 JEX31:JEX33 JOT31:JOT33 JYP31:JYP33 KIL31:KIL33 KSH31:KSH33 LCD31:LCD33 LLZ31:LLZ33 LVV31:LVV33 MFR31:MFR33 MPN31:MPN33 MZJ31:MZJ33 NJF31:NJF33 NTB31:NTB33 OCX31:OCX33 OMT31:OMT33 OWP31:OWP33 PGL31:PGL33 PQH31:PQH33 QAD31:QAD33 QJZ31:QJZ33 QTV31:QTV33 RDR31:RDR33 RNN31:RNN33 RXJ31:RXJ33 SHF31:SHF33 SRB31:SRB33 TAX31:TAX33 TKT31:TKT33 TUP31:TUP33 UEL31:UEL33 UOH31:UOH33 UYD31:UYD33 VHZ31:VHZ33 VRV31:VRV33 WBR31:WBR33 WLN31:WLN33 WVJ31:WVJ33 B10:B16 B3 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WVG3 B18:B26" xr:uid="{00000000-0002-0000-0400-000000000000}">
      <formula1>"OK,NOK,N/A"</formula1>
      <formula2>0</formula2>
    </dataValidation>
  </dataValidations>
  <pageMargins left="0.75" right="0.27" top="0.56000000000000005" bottom="0.82" header="0.33" footer="0.5"/>
  <pageSetup paperSize="9" scale="62" orientation="landscape" r:id="rId1"/>
  <headerFooter alignWithMargins="0">
    <oddHeader>&amp;LDanh mục: Checklist TestCase</oddHeader>
    <oddFooter>&amp;L&amp;9 12-CL/SO/CSOFT/ v1.0.0&amp;CTài liệu nội bộ&amp;R&amp;P/&amp;N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showGridLines="0" view="pageBreakPreview" zoomScaleNormal="100" zoomScaleSheetLayoutView="100" workbookViewId="0">
      <selection activeCell="A8" sqref="A8"/>
    </sheetView>
  </sheetViews>
  <sheetFormatPr defaultColWidth="9.125" defaultRowHeight="14.25"/>
  <cols>
    <col min="1" max="1" width="89.75" style="18" customWidth="1"/>
    <col min="2" max="2" width="15" style="18" customWidth="1"/>
    <col min="3" max="16384" width="9.125" style="18"/>
  </cols>
  <sheetData>
    <row r="1" spans="1:2" ht="15.75">
      <c r="A1" s="16" t="s">
        <v>24</v>
      </c>
      <c r="B1" s="17" t="s">
        <v>30</v>
      </c>
    </row>
    <row r="2" spans="1:2" ht="47.25">
      <c r="A2" s="19" t="s">
        <v>39</v>
      </c>
      <c r="B2" s="20" t="s">
        <v>40</v>
      </c>
    </row>
    <row r="3" spans="1:2" ht="31.5">
      <c r="A3" s="19" t="s">
        <v>41</v>
      </c>
      <c r="B3" s="20" t="s">
        <v>40</v>
      </c>
    </row>
    <row r="4" spans="1:2" ht="15.75">
      <c r="A4" s="19" t="s">
        <v>42</v>
      </c>
      <c r="B4" s="20" t="s">
        <v>40</v>
      </c>
    </row>
    <row r="5" spans="1:2" ht="47.25">
      <c r="A5" s="19" t="s">
        <v>43</v>
      </c>
      <c r="B5" s="20" t="s">
        <v>40</v>
      </c>
    </row>
    <row r="6" spans="1:2" ht="15.75">
      <c r="A6" s="19" t="s">
        <v>44</v>
      </c>
      <c r="B6" s="20" t="s">
        <v>40</v>
      </c>
    </row>
    <row r="7" spans="1:2" ht="15.75">
      <c r="A7" s="19" t="s">
        <v>45</v>
      </c>
      <c r="B7" s="20" t="s">
        <v>40</v>
      </c>
    </row>
    <row r="8" spans="1:2" ht="141.75">
      <c r="A8" s="19" t="s">
        <v>46</v>
      </c>
      <c r="B8" s="20" t="s">
        <v>40</v>
      </c>
    </row>
  </sheetData>
  <pageMargins left="0.7" right="0.7" top="0.75" bottom="0.75" header="0.3" footer="0.3"/>
  <pageSetup scale="77"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473133E4A22A47B68043E91FAB2B89" ma:contentTypeVersion="11" ma:contentTypeDescription="Create a new document." ma:contentTypeScope="" ma:versionID="675812268e01e8f7dafa41c3772db9c0">
  <xsd:schema xmlns:xsd="http://www.w3.org/2001/XMLSchema" xmlns:xs="http://www.w3.org/2001/XMLSchema" xmlns:p="http://schemas.microsoft.com/office/2006/metadata/properties" xmlns:ns2="02f99bf7-f3d0-4f81-a266-5d57ede136bc" xmlns:ns3="3cc6e6c1-5857-45f9-b6fe-2bafad67e48c" targetNamespace="http://schemas.microsoft.com/office/2006/metadata/properties" ma:root="true" ma:fieldsID="f9bebd9a807c0da80ac9c2c9a05dad62" ns2:_="" ns3:_="">
    <xsd:import namespace="02f99bf7-f3d0-4f81-a266-5d57ede136bc"/>
    <xsd:import namespace="3cc6e6c1-5857-45f9-b6fe-2bafad67e4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f99bf7-f3d0-4f81-a266-5d57ede136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313260f-ff37-4bab-be51-5c4a7795399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c6e6c1-5857-45f9-b6fe-2bafad67e4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e7e07d7-95f5-4743-938a-b0a998bb6187}" ma:internalName="TaxCatchAll" ma:showField="CatchAllData" ma:web="3cc6e6c1-5857-45f9-b6fe-2bafad67e4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f99bf7-f3d0-4f81-a266-5d57ede136bc">
      <Terms xmlns="http://schemas.microsoft.com/office/infopath/2007/PartnerControls"/>
    </lcf76f155ced4ddcb4097134ff3c332f>
    <TaxCatchAll xmlns="3cc6e6c1-5857-45f9-b6fe-2bafad67e48c" xsi:nil="true"/>
  </documentManagement>
</p:properties>
</file>

<file path=customXml/itemProps1.xml><?xml version="1.0" encoding="utf-8"?>
<ds:datastoreItem xmlns:ds="http://schemas.openxmlformats.org/officeDocument/2006/customXml" ds:itemID="{86D29E29-DB80-4DFD-B748-15E34C0B9525}">
  <ds:schemaRefs>
    <ds:schemaRef ds:uri="http://schemas.microsoft.com/sharepoint/v3/contenttype/forms"/>
  </ds:schemaRefs>
</ds:datastoreItem>
</file>

<file path=customXml/itemProps2.xml><?xml version="1.0" encoding="utf-8"?>
<ds:datastoreItem xmlns:ds="http://schemas.openxmlformats.org/officeDocument/2006/customXml" ds:itemID="{E6A350B4-321E-4228-BC33-09A975CEC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f99bf7-f3d0-4f81-a266-5d57ede136bc"/>
    <ds:schemaRef ds:uri="3cc6e6c1-5857-45f9-b6fe-2bafad67e4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6004A-6600-4F70-9A98-6F712761DC9B}">
  <ds:schemaRefs>
    <ds:schemaRef ds:uri="http://schemas.microsoft.com/office/2006/metadata/properties"/>
    <ds:schemaRef ds:uri="http://schemas.microsoft.com/office/infopath/2007/PartnerControls"/>
    <ds:schemaRef ds:uri="02f99bf7-f3d0-4f81-a266-5d57ede136bc"/>
    <ds:schemaRef ds:uri="3cc6e6c1-5857-45f9-b6fe-2bafad67e48c"/>
  </ds:schemaRefs>
</ds:datastoreItem>
</file>

<file path=docMetadata/LabelInfo.xml><?xml version="1.0" encoding="utf-8"?>
<clbl:labelList xmlns:clbl="http://schemas.microsoft.com/office/2020/mipLabelMetadata">
  <clbl:label id="{f5ab456e-4977-4d47-8e18-408d2e73b813}" enabled="1" method="Privileged" siteId="{2b931bbb-a7e2-453c-98f9-554f1ac0414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6</vt:i4>
      </vt:variant>
      <vt:variant>
        <vt:lpstr>Phạm vi Có tên</vt:lpstr>
      </vt:variant>
      <vt:variant>
        <vt:i4>5</vt:i4>
      </vt:variant>
    </vt:vector>
  </HeadingPairs>
  <TitlesOfParts>
    <vt:vector size="11" baseType="lpstr">
      <vt:lpstr>Biên bản kiểm thử</vt:lpstr>
      <vt:lpstr>Kịch bản kiểm thử</vt:lpstr>
      <vt:lpstr>Screenshot</vt:lpstr>
      <vt:lpstr>Checklist_RV testcase</vt:lpstr>
      <vt:lpstr>Checklist_KQ_TEST</vt:lpstr>
      <vt:lpstr>checklist test LTAT</vt:lpstr>
      <vt:lpstr>Checklist_KQ_TEST!Print_Titles</vt:lpstr>
      <vt:lpstr>'Checklist_RV testcase'!Print_Titles</vt:lpstr>
      <vt:lpstr>'checklist test LTAT'!Vùng_In</vt:lpstr>
      <vt:lpstr>Checklist_KQ_TEST!Vùng_In</vt:lpstr>
      <vt:lpstr>'Checklist_RV testcase'!Vùng_In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Bùi Thị Thanh Hưng</dc:creator>
  <cp:lastModifiedBy>HoaThanhDat</cp:lastModifiedBy>
  <dcterms:created xsi:type="dcterms:W3CDTF">2023-10-02T09:42:23Z</dcterms:created>
  <dcterms:modified xsi:type="dcterms:W3CDTF">2025-07-09T09:59:48Z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074b6e90-3329-4f94-b424-5593c6a77195</vt:lpwstr>
  </property>
  <property fmtid="{D5CDD505-2E9C-101B-9397-08002B2CF9AE}" pid="3" name="DonViCap1">
    <vt:lpwstr>MBDLP_DonViCap1_01</vt:lpwstr>
  </property>
  <property fmtid="{D5CDD505-2E9C-101B-9397-08002B2CF9AE}" pid="4" name="DonViCap2">
    <vt:lpwstr>MBDLP_DonViCap2_01023</vt:lpwstr>
  </property>
  <property fmtid="{D5CDD505-2E9C-101B-9397-08002B2CF9AE}" pid="5" name="CoDTTCKhacMB">
    <vt:lpwstr>MBDLP_CoDTTCKhacMB_01</vt:lpwstr>
  </property>
  <property fmtid="{D5CDD505-2E9C-101B-9397-08002B2CF9AE}" pid="6" name="MucDoBaoMat">
    <vt:lpwstr>MBDLP_MucDoBaoMat_01</vt:lpwstr>
  </property>
  <property fmtid="{D5CDD505-2E9C-101B-9397-08002B2CF9AE}" pid="7" name="ContentTypeId">
    <vt:lpwstr>0x010100BA473133E4A22A47B68043E91FAB2B89</vt:lpwstr>
  </property>
</Properties>
</file>