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l8944\Downloads\"/>
    </mc:Choice>
  </mc:AlternateContent>
  <xr:revisionPtr revIDLastSave="0" documentId="13_ncr:1_{B18268C4-2ECA-45FD-8434-36FC12D2D700}" xr6:coauthVersionLast="47" xr6:coauthVersionMax="47" xr10:uidLastSave="{00000000-0000-0000-0000-000000000000}"/>
  <bookViews>
    <workbookView xWindow="-120" yWindow="-120" windowWidth="29040" windowHeight="15720" tabRatio="789" activeTab="1" xr2:uid="{00000000-000D-0000-FFFF-FFFF00000000}"/>
  </bookViews>
  <sheets>
    <sheet name="Biên bản kiểm thử" sheetId="7" r:id="rId1"/>
    <sheet name="Kịch bản kiểm thử" sheetId="3" r:id="rId2"/>
    <sheet name="Screenshot" sheetId="8" r:id="rId3"/>
    <sheet name="Checklist_RV testcase" sheetId="5" r:id="rId4"/>
    <sheet name="Checklist_KQ_TEST" sheetId="6" r:id="rId5"/>
    <sheet name="checklist test LTAT" sheetId="4" r:id="rId6"/>
  </sheets>
  <definedNames>
    <definedName name="_xlnm.Print_Titles" localSheetId="4">Checklist_KQ_TEST!$9:$9</definedName>
    <definedName name="_xlnm.Print_Titles" localSheetId="3">'Checklist_RV testcase'!$9:$9</definedName>
    <definedName name="_xlnm.Print_Area" localSheetId="5">'checklist test LTAT'!$A$1:$C$11</definedName>
    <definedName name="_xlnm.Print_Area" localSheetId="4">Checklist_KQ_TEST!$A$1:$E$40</definedName>
    <definedName name="_xlnm.Print_Area" localSheetId="3">'Checklist_RV testcase'!$A$1:$D$52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3" l="1"/>
  <c r="A14" i="3"/>
  <c r="A34" i="3"/>
  <c r="A25" i="3"/>
  <c r="A24" i="3"/>
  <c r="A18" i="3"/>
  <c r="F2" i="3"/>
  <c r="F3" i="3"/>
  <c r="A38" i="3" l="1"/>
  <c r="A37" i="3"/>
  <c r="A36" i="3"/>
  <c r="A35" i="3"/>
  <c r="A33" i="3"/>
  <c r="A32" i="3"/>
  <c r="A31" i="3"/>
  <c r="A30" i="3"/>
  <c r="A29" i="3"/>
  <c r="A28" i="3"/>
  <c r="A27" i="3"/>
  <c r="A26" i="3"/>
  <c r="A23" i="3"/>
  <c r="A22" i="3"/>
  <c r="A21" i="3"/>
  <c r="A20" i="3"/>
  <c r="A19" i="3"/>
  <c r="A17" i="3"/>
  <c r="A16" i="3"/>
  <c r="A15" i="3"/>
  <c r="A13" i="3"/>
  <c r="M2" i="3" l="1"/>
  <c r="B40" i="5" l="1"/>
  <c r="B38" i="5"/>
  <c r="B39" i="5"/>
  <c r="F7" i="3"/>
  <c r="L21" i="7" l="1"/>
  <c r="F5" i="3"/>
  <c r="F21" i="7" l="1"/>
  <c r="F4" i="3"/>
  <c r="D22" i="7" l="1"/>
  <c r="L22" i="7"/>
  <c r="B30" i="6" l="1"/>
  <c r="B29" i="6"/>
  <c r="B28" i="6"/>
  <c r="M7" i="3"/>
  <c r="M6" i="3"/>
  <c r="M5" i="3"/>
  <c r="M4" i="3"/>
  <c r="M3" i="3"/>
  <c r="E21" i="7"/>
  <c r="E22" i="7" s="1"/>
  <c r="F6" i="3" l="1"/>
  <c r="K21" i="7" l="1"/>
  <c r="K22" i="7" s="1"/>
  <c r="G22" i="7"/>
  <c r="J21" i="7"/>
  <c r="H21" i="7"/>
  <c r="I21" i="7"/>
  <c r="F22" i="7" l="1"/>
  <c r="J22" i="7" s="1"/>
  <c r="H22" i="7"/>
  <c r="I2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Bùi Thị Thanh Hưng</author>
    <author>Nguyen Thi Thu Huong 23</author>
  </authors>
  <commentList>
    <comment ref="O10" authorId="0" shapeId="0" xr:uid="{00000000-0006-0000-0100-000001000000}">
      <text>
        <r>
          <rPr>
            <b/>
            <sz val="9"/>
            <color indexed="81"/>
            <rFont val="Tahoma"/>
            <family val="2"/>
          </rPr>
          <t>Bùi Thị Thanh Hưng:</t>
        </r>
        <r>
          <rPr>
            <sz val="9"/>
            <color indexed="81"/>
            <rFont val="Tahoma"/>
            <family val="2"/>
          </rPr>
          <t xml:space="preserve">
Xuôi/Ngược</t>
        </r>
      </text>
    </comment>
    <comment ref="Q10" authorId="1" shapeId="0" xr:uid="{00000000-0006-0000-0100-000002000000}">
      <text>
        <r>
          <rPr>
            <sz val="9"/>
            <color indexed="81"/>
            <rFont val="Tahoma"/>
            <family val="2"/>
          </rPr>
          <t>Mức 1: các testcase thông luồng
Mức 2: các testcase check điều kiện giao dịch tài chính
Mức 3: Các testcase validate
Mức 4: Các testcase khác</t>
        </r>
      </text>
    </comment>
    <comment ref="Z10" authorId="1" shapeId="0" xr:uid="{00000000-0006-0000-0100-000003000000}">
      <text>
        <r>
          <rPr>
            <b/>
            <sz val="9"/>
            <color indexed="81"/>
            <rFont val="Tahoma"/>
            <family val="2"/>
          </rPr>
          <t>Đã viết testscript
Pass
Failse</t>
        </r>
        <r>
          <rPr>
            <sz val="9"/>
            <color indexed="81"/>
            <rFont val="Tahoma"/>
            <family val="2"/>
          </rPr>
          <t xml:space="preserve">
</t>
        </r>
      </text>
    </comment>
  </commentList>
</comments>
</file>

<file path=xl/sharedStrings.xml><?xml version="1.0" encoding="utf-8"?>
<sst xmlns="http://schemas.openxmlformats.org/spreadsheetml/2006/main" count="436" uniqueCount="256">
  <si>
    <t>CỘNG HOÀ XÃ HỘI CHỦ NGHĨA VIỆT NAM</t>
  </si>
  <si>
    <t>Độc lập - Tự do - Hạnh phúc</t>
  </si>
  <si>
    <t>STT</t>
  </si>
  <si>
    <t>Tên màn hình/chức năng</t>
  </si>
  <si>
    <t>Số trường hợp kiểm thử đạt (P)</t>
  </si>
  <si>
    <t>Số trường hợp kiểm thử không đạt (F)</t>
  </si>
  <si>
    <t>Số trường hợp kiểm thử chưa thực hiện</t>
  </si>
  <si>
    <t>Tổng số trường hợp kiểm thử</t>
  </si>
  <si>
    <t>Tỉ lệ trường hợp kiểm thử đạt (%P)</t>
  </si>
  <si>
    <t>Tỉ lệ trường hợp kiểm thử không đạt (%F)</t>
  </si>
  <si>
    <t>Tỉ lệ trường hợp kiểm thử chưa thực hiện (%Cover)</t>
  </si>
  <si>
    <t>Số trường hợp kiểm thử trọng yếu</t>
  </si>
  <si>
    <t>Số trường hợp kiểm thử trên live</t>
  </si>
  <si>
    <t>Ghi chú</t>
  </si>
  <si>
    <t>Hoàn thành</t>
  </si>
  <si>
    <t xml:space="preserve">Total </t>
  </si>
  <si>
    <t>2. Bảng danh sách lỗi phát sinh và các vấn đề tồn đọng</t>
  </si>
  <si>
    <t>Trạng thái lỗi</t>
  </si>
  <si>
    <t>Số lượng</t>
  </si>
  <si>
    <t>Vấn đề tồn đọng</t>
  </si>
  <si>
    <t>Open/Reopend</t>
  </si>
  <si>
    <t>Resolved + closed</t>
  </si>
  <si>
    <t>3. Danh sách kết quả kiểm thử chi tiết (file đính kèm)</t>
  </si>
  <si>
    <t xml:space="preserve">
4. Check list lập trình an toàn</t>
  </si>
  <si>
    <t>Checklist bắt buộc tuân thủ trong quy trình PTPM</t>
  </si>
  <si>
    <t>KỊCH BẢN KIỂM THỬ *</t>
  </si>
  <si>
    <t>Tổng số trường hợp kiểm thử có thể auto test</t>
  </si>
  <si>
    <t>Tổng số trường hợp kiểm thử đã có testscript</t>
  </si>
  <si>
    <t>TC</t>
  </si>
  <si>
    <t>Tổng số trường hợp kiểm thử auto chạy Pass</t>
  </si>
  <si>
    <t>Tester</t>
  </si>
  <si>
    <t>Tổng số trường hợp kiểm thử auto chạy Failse</t>
  </si>
  <si>
    <t>Tổng số trường hợp kiểm thử trọng yếu</t>
  </si>
  <si>
    <t>Tổng số trường hợp kiểm thử Mức 1</t>
  </si>
  <si>
    <t>Tổng số trường hợp kiểm thử test LIVE</t>
  </si>
  <si>
    <t>Tổng số trường hợp kiểm thử Mức 2</t>
  </si>
  <si>
    <t>Mã trường hợp kiểm thử</t>
  </si>
  <si>
    <t>Các bước thực hiện</t>
  </si>
  <si>
    <t>Người thực hiện</t>
  </si>
  <si>
    <t xml:space="preserve"> Các giao dịch tài chính bắt buộc phải sử dụng cơ chế check trùng, việc check trùng phải được thực hiện ít nhất ở trong các hệ thống lõi T24, cần phải tạo key check trùng đảo bảo check trùng được giao dịch và phân biệt được ID check trùng của các kênh.</t>
  </si>
  <si>
    <t>x</t>
  </si>
  <si>
    <t>Đối với các giao dịch tài chính không thực hiện rollback hoặc revert giao dịch khi không nhận được mã lỗi tường minh từ các hệ thống nguồn/hệ thống của đối tác xác nhận giao dịch thất bại</t>
  </si>
  <si>
    <t xml:space="preserve"> Toàn bộ các bước xử lý phải được lưu log.</t>
  </si>
  <si>
    <t xml:space="preserve"> Đối với các loại giao dịch thu hộ, chi hộ, đảm bảo các tài khoản trung gian/bảo chứng phải được setup high volumn account, trong trường hợp không thể thiết lập được, thì phải có cơ chế giới hạn lượng giao dịch đồng thời tác động vào tk trung gian/bảo chứng.</t>
  </si>
  <si>
    <t>Phải có 1 số tham chiếu xuyên suốt toàn bộ sản phẩm dịch vụ từ đầu đến cuối ở theo quy tắc được nêu ở mục I.</t>
  </si>
  <si>
    <t>Các tiến trình chạy theo cơ chế single phải có cơ chế chặn việc chạy đồng thời trên một server và giữa các server.</t>
  </si>
  <si>
    <t>Tuân thủ quy hoạch các vùng dữ liệu trên server T24 để thực hiện ghi dữ liệu và log đúng quy định. Quy hoạch tham chiếu:
• mnt2 Lưu trữ source core, directories core 
• mnt4 Lưu dữ liệu file xuất sau COB 
• mnt8 Lưu dữ liệu HOLD 
• mnt10 Lưu dữ liệu CRB và CRF 
• mnt12 Lưu dữ liệu backup, dữ liệu vận hành OPN 
• mnt14 Lưu trữ file sử dụng tcupload 
• mnt22 Lưu trữ file log, data online</t>
  </si>
  <si>
    <t>Test Case Review Checklist</t>
  </si>
  <si>
    <t>Mã yêu cầu:</t>
  </si>
  <si>
    <t>Têm/Phiên bản tài liệu</t>
  </si>
  <si>
    <t>Người kiểm tra:</t>
  </si>
  <si>
    <t>Danh sách câu hỏi</t>
  </si>
  <si>
    <t>Kết quả</t>
  </si>
  <si>
    <t>Mô tả</t>
  </si>
  <si>
    <t>Độ nghiêm trọng</t>
  </si>
  <si>
    <t xml:space="preserve">Kiểm tra tài liệu có thực hiện theo chuẩn yêu cầu đề ra không:
</t>
  </si>
  <si>
    <t>Mẫu tài liệu có phải là mẫu mới nhất?</t>
  </si>
  <si>
    <t>Testcase đã viết đúng vào từng group testcase chưa? (7 group testcase)</t>
  </si>
  <si>
    <t>DANH SÁCH CÁC TRƯỜNG HỢP CẦN ĐÁNH GIÁ</t>
  </si>
  <si>
    <t>Các trường hợp kiểm thử đã đủ cho toàn bộ chức năng/nghiệp vụ theo đặc tả yêu cầu chưa?</t>
  </si>
  <si>
    <t>Đã đủ các chức năng cần kiểm thử mô tả trong Testplan chưa?</t>
  </si>
  <si>
    <t>Đảm bảo mỗi trường hợp được mô tả gồm</t>
  </si>
  <si>
    <t>Các bước thực hiện(*)</t>
  </si>
  <si>
    <t>Điều kiện thực hiện(*)</t>
  </si>
  <si>
    <t>Kết quả mong đợi(*)</t>
  </si>
  <si>
    <t>Kết quả mong đợi có được mô tả chi tiết, đầy đủ không?</t>
  </si>
  <si>
    <t>Kết quả mong đợi chỉ mô tả kết quả, không nêu thao tác thực hiện trong đó</t>
  </si>
  <si>
    <t>Tên test case đặt có phù hợp với nội dung test case hay không?</t>
  </si>
  <si>
    <r>
      <t xml:space="preserve">Việc chia các case có hợp lý không?
</t>
    </r>
    <r>
      <rPr>
        <i/>
        <sz val="12"/>
        <rFont val="Times New Roman"/>
        <family val="1"/>
      </rPr>
      <t>(tham chiếu đến tài liệu hướng dẫn cách chia các testcase</t>
    </r>
    <r>
      <rPr>
        <sz val="12"/>
        <rFont val="Times New Roman"/>
        <family val="1"/>
      </rPr>
      <t>)</t>
    </r>
  </si>
  <si>
    <t>Các case có được viết đúng logic không?</t>
  </si>
  <si>
    <t>Với các trường hợp kiêm thử được mô tả, đã nêu rõ các điều kiện dưới đây chưa:</t>
  </si>
  <si>
    <t xml:space="preserve">Điều kiện hợp lệ </t>
  </si>
  <si>
    <t>Điều kiện không hợp lệ</t>
  </si>
  <si>
    <t>Các điều kiện khác thường</t>
  </si>
  <si>
    <t xml:space="preserve">Trường hợp chương trình có lỗi, trong kết quả mong đợi đã mô tả những thông báo lỗi/mã lỗi cần hiển thị như thế nào?
</t>
  </si>
  <si>
    <t>Có thực hiện mô tả những trường hợp kiểm thử này liên quan tới trường hợp kiểm thử khác không?</t>
  </si>
  <si>
    <t xml:space="preserve">Đã mô tả các trường hợp kiểm thử theo đúng môi trường được yêu cầu chưa?
</t>
  </si>
  <si>
    <t>Đã xác định các điều kiện trước cho trường hợp cần kiểm tra chưa?</t>
  </si>
  <si>
    <t>Có dữ liệu cụ thể cho từng trường hợp cần kiểm tra không?</t>
  </si>
  <si>
    <t>Có các testcase theo checklist LTAT chưa?</t>
  </si>
  <si>
    <t>Với các trường dữ liệu liên quan đến TIỀN cần check giá trị biên đã có testcase check giá trị biên chưa ?</t>
  </si>
  <si>
    <t>Kiểm tra lịch sử giao dịch tài chính với tính năng giao dịch</t>
  </si>
  <si>
    <t>Check validate đọ dài ký tự các trường liên quan đến giao dịch tài chính</t>
  </si>
  <si>
    <t>Tổng kết</t>
  </si>
  <si>
    <t xml:space="preserve">Số mục 'OK' </t>
  </si>
  <si>
    <t xml:space="preserve">Số mục 'NOK' </t>
  </si>
  <si>
    <t xml:space="preserve">Số mục 'N/A' </t>
  </si>
  <si>
    <t>* Comments</t>
  </si>
  <si>
    <t>* Suggestion</t>
  </si>
  <si>
    <t>[       ] - Pass</t>
  </si>
  <si>
    <t>[       ] - Review again</t>
  </si>
  <si>
    <t>[       ] - Other</t>
  </si>
  <si>
    <t>KQ Test Review Checklist</t>
  </si>
  <si>
    <t xml:space="preserve">Sheet Biên bản chuẩn ký MO có đầy đủ và đúng chưa: 
   – Logo MB mới
   – Yêu cầu
   –  Ngày, Tháng, Tên người test
   – Tên Testlead
</t>
  </si>
  <si>
    <t>Kiểm tra mục 1. Bảng tổng hợp kết quả kiểm thử
  - Đủ danh mục chức năng đã test chưa? Chi tiết theo group testcase như trong sheet Kịch bản chuẩn không?
  - Số liệu ở trong bảng tổng hợp đã cập nhật đúng chưa?
  - Các vấn đề tồn đọng có được mô tả và phân tích rủi ro nếu không test đủ không? Đã confirm với các bên DEV/BA/Nghiệp vụ chưa?</t>
  </si>
  <si>
    <t>Kiểm tra mục 2. Bảng danh sách lỗi phát sinh và các vấn đề tồn đọng
  - Số lliệu báo cáo về bug theo các trạng thái có đúng?
  - Các vấn đề tồn đọng có được mô tả và phân tích rủi ro nếu không test đủ không? Đã confirm với các bên DEV/BA/Nghiệp vụ chưa?</t>
  </si>
  <si>
    <t>Kiểm tra mục 4. Checklist LTAT
  - Đã test đủ các mục, điền đủ thông tin TC vào bảng?</t>
  </si>
  <si>
    <t>Kiểm tra mục 5. Kịch bản kiểm thử trên môi trường LIVE
(đối với trường hợp có kiểm thử sau golive) --&gt; đã chuẩn bị kịch bản test?</t>
  </si>
  <si>
    <t>Có phân loai testcase nào là trọng yếu/testcase trên live/testcase nào auto không?</t>
  </si>
  <si>
    <t>Có kết quả test cho từng testcase chưa? Có pass hết testcase trọng yếu không? Có evidence cho các testcase không?</t>
  </si>
  <si>
    <t>Có phân loai testcase nào là trọng yếu không?</t>
  </si>
  <si>
    <t>Môi trường kiểm thử tải:</t>
  </si>
  <si>
    <t>Công cụ sử dụng kiểm thử tải:</t>
  </si>
  <si>
    <t>Số trường hợp kiểm thử tạm dừng(PE)</t>
  </si>
  <si>
    <t>Tên Yêu cầu phát triển/dự án</t>
  </si>
  <si>
    <t>Thời gian thực hiện kiểm thử</t>
  </si>
  <si>
    <t>Tình trạng
(Chưa thực hiện/ Đang thực hiện/ Hoàn thành)</t>
  </si>
  <si>
    <t>5. Kết luận nghiệm thu giai đoạn phát triển</t>
  </si>
  <si>
    <t>6.1. Bảng tổng hợp kết quả kiểm tra (xem mục 1)</t>
  </si>
  <si>
    <t>6.2. Các vấn đề phát sinh trong quá trình nghiệm thu</t>
  </si>
  <si>
    <t>6.4. Các đề xuất sau thay đổi nếu có:</t>
  </si>
  <si>
    <t>BIÊN BẢN NGHIỆM THU THAY ĐỔI</t>
  </si>
  <si>
    <t>Xin thông báo kết quả kiểm thử/nghiệm thu</t>
  </si>
  <si>
    <t>1. Bảng tổng hợp kết quả kiểm thử/nghiệm thu</t>
  </si>
  <si>
    <t>Liệt kê tên file kết quả ở đây (sheet 2)</t>
  </si>
  <si>
    <t>…</t>
  </si>
  <si>
    <t>6.3. Xác nhận kết quả sau thay đổi</t>
  </si>
  <si>
    <t>Đại diện đơn vị kiểm thử</t>
  </si>
  <si>
    <t>Đại diện đơn vị yêu cầu thay đổi</t>
  </si>
  <si>
    <t>.</t>
  </si>
  <si>
    <t>6. Xác nhận kết quả nghiệm thu sau golive yêu cầu thay đổi &lt;&lt;điền ID thay đổi&gt;&gt; &lt;Dành cho nghiệp vụ nghiệm thu sau golive&gt;</t>
  </si>
  <si>
    <t>Tiêu chí Lập trình an toàn</t>
  </si>
  <si>
    <t>Người đánh giá</t>
  </si>
  <si>
    <t>GM.1</t>
  </si>
  <si>
    <t>1. Đối với các giao dịch tài chính cần phải đảm bảo nguyên tắc sau khi cấp phép giao dịch:</t>
  </si>
  <si>
    <t>Dev</t>
  </si>
  <si>
    <t>Test</t>
  </si>
  <si>
    <t>'- Đảm bảo check số dư đủ để thực hiện.</t>
  </si>
  <si>
    <t>'- Đảm bảo trạng thái hợp lệ (trạng thái tài khoản/thẻ)</t>
  </si>
  <si>
    <t>- Đảm bảo các điều kiện cần thực hiện (tính đến điều kiện của KH đang có có khả năng thực hiện giao dịch hay không ví dụ như check CIC khi giải ngân khoản vay).</t>
  </si>
  <si>
    <t>GM.2</t>
  </si>
  <si>
    <t>GM.3</t>
  </si>
  <si>
    <t>GM.5</t>
  </si>
  <si>
    <t>5. Các giao dịch hạch toán có liên quan đến khách hàng/bên thứ 3, luôn đảm bảo lợi ích cho MB trước.</t>
  </si>
  <si>
    <t>GM.7</t>
  </si>
  <si>
    <t>7. Đối với các loại giao dịch thu chi hộ, đảm bảo các tài khoản trung gian/bảo chứng phải được setup high volume account. Trong trường hợp không thể thiết lập được, thì phải có cơ chế giới hạn lượng giao dịch đồng thời tác động vào tài khoản trung gian/bảo chứng.</t>
  </si>
  <si>
    <t>BA</t>
  </si>
  <si>
    <t>GM.8</t>
  </si>
  <si>
    <t>8. Chạy trên Pilot/ Preproduction, hoặc mô tả các giả lập trong quá trình phát triển do sự khác biệt giữa môi trường DEV và môi trường LIVE, để đảm bảo không có lỗi khi golive do những giả lập này.</t>
  </si>
  <si>
    <t>GM.17</t>
  </si>
  <si>
    <t>17.  Đảm bảo đồng nhất cấu trúc dữ liệu từ kênh nguồn đến kênh đích đối với các chức năng có truyền/nhận dữ liệu giữa các hệ thống khác nhau.</t>
  </si>
  <si>
    <t>tham chiếu tài liệu của BA</t>
  </si>
  <si>
    <t>GM.18</t>
  </si>
  <si>
    <t>18. Tránh tối đa ảnh hưởng tới các hệ thống khác khi thực hiện phát triển. Trường hợp bắt buộc, phải đánh giá và khoanh vùng phạm vi ảnh hưởng cụ thể.</t>
  </si>
  <si>
    <t>BA.2</t>
  </si>
  <si>
    <t>2. Phân tích đảm bảo trải nghiệm của KH đồng nhất; có thông báo hiển thị cho người dùng phải rõ ràng và dễ hiểu.</t>
  </si>
  <si>
    <t>BA.3</t>
  </si>
  <si>
    <t>3. Phân tích đầy đủ các yêu cầu về hiệu năng hệ thống, bổ sung vào đặc tả làm căn cứ để thực hiện test tải đáp ứng nhu cầu.</t>
  </si>
  <si>
    <t>N/A</t>
  </si>
  <si>
    <t>- Ông/Bà: Phạm Quang Trung – Chức vụ: Trưởng nhóm kỹ thuật - Đơn vị: MBF Eco</t>
  </si>
  <si>
    <t>- Ông/Bà: Phạm Tuyết Nhung – Chức vụ: Trưởng nhóm Phân tích nghiệp vụ - Đơn vị: MBF Eco</t>
  </si>
  <si>
    <t>- Ông/Bà: Hoàng Quang Vinh – Chức vụ: Cán bộ kỹ thuật - Đơn vị: MBF Eco</t>
  </si>
  <si>
    <t>- Ông/Bà: Nguyễn Thu Giang – Chức vụ: Cán bộ kiểm thử - Đơn vị: MBF Eco</t>
  </si>
  <si>
    <t>- Ông/Bà: Phạm Quang Thịnh – Chức vụ: Cán bộ kỹ thuật - Đơn vị: MBF Eco</t>
  </si>
  <si>
    <t>Mã TC</t>
  </si>
  <si>
    <t>Nội dung TC</t>
  </si>
  <si>
    <t>Trường hợp</t>
  </si>
  <si>
    <t>Kết quả mong đợi</t>
  </si>
  <si>
    <t>Mã lỗi</t>
  </si>
  <si>
    <t>L1</t>
  </si>
  <si>
    <t>L2</t>
  </si>
  <si>
    <t>P</t>
  </si>
  <si>
    <t>OK</t>
  </si>
  <si>
    <t>TêN/Phiên bản tài liệu</t>
  </si>
  <si>
    <t>Yêu cầu: Nâng cấp hóa đơn điện tử Einvoice</t>
  </si>
  <si>
    <t>- Ông/Bà: Phạm Thị Nền – Chức vụ: Phân tích nghiệp vụ &amp; Triển khai - Đơn vị: MBF Eco</t>
  </si>
  <si>
    <r>
      <t xml:space="preserve">2. Đối với các giao dịch tài chính chỉ thực hiện rollback hoặc revert giao dịch khi nhận được </t>
    </r>
    <r>
      <rPr>
        <b/>
        <sz val="12"/>
        <color theme="1"/>
        <rFont val="Times New Roman"/>
        <family val="1"/>
      </rPr>
      <t>mã lỗi tường minh đã được định nghĩa là giao dịch thất bại</t>
    </r>
    <r>
      <rPr>
        <sz val="12"/>
        <color theme="1"/>
        <rFont val="Times New Roman"/>
        <family val="1"/>
      </rPr>
      <t xml:space="preserve"> từ các hệ thống nguồn/hệ thống của đối tác.</t>
    </r>
  </si>
  <si>
    <r>
      <t xml:space="preserve">3. Các giao dịch tài chính bắt buộc phải có cơ chế </t>
    </r>
    <r>
      <rPr>
        <b/>
        <sz val="12"/>
        <color theme="1"/>
        <rFont val="Times New Roman"/>
        <family val="1"/>
      </rPr>
      <t>check trùng mã giao dịch</t>
    </r>
    <r>
      <rPr>
        <sz val="12"/>
        <color theme="1"/>
        <rFont val="Times New Roman"/>
        <family val="1"/>
      </rPr>
      <t>, việc check trùng phải được thực hiện ít nhất ở hệ thống lõi (T24, Way4, ...).</t>
    </r>
  </si>
  <si>
    <t xml:space="preserve">Nâng cấp hệ thống hóa đơn điện tử </t>
  </si>
  <si>
    <t>Đơn vị thực hiện</t>
  </si>
  <si>
    <t>Kịch bản trọng yếu (Yes)</t>
  </si>
  <si>
    <t>Loại testcase</t>
  </si>
  <si>
    <t>Phân loại testcase</t>
  </si>
  <si>
    <t>Mức độ ưu tiên</t>
  </si>
  <si>
    <t>Smoke Test (Yes)</t>
  </si>
  <si>
    <t>Regression test (Yes)</t>
  </si>
  <si>
    <t>Test trên live (Yes)</t>
  </si>
  <si>
    <t>Người thực hiện test trên LIVE</t>
  </si>
  <si>
    <t>Điều kiện cần trên live</t>
  </si>
  <si>
    <t>Dọn dẹp dữ liệu test LIVE?</t>
  </si>
  <si>
    <t>Người thực hiện dọn dẹp DL LIVE</t>
  </si>
  <si>
    <t>Có thể auto test</t>
  </si>
  <si>
    <t>Kết quả auto test</t>
  </si>
  <si>
    <t>Người thực hiện automation</t>
  </si>
  <si>
    <t>Ngày  thực hiện lần 1</t>
  </si>
  <si>
    <t>Ngày  thực hiện lần 2</t>
  </si>
  <si>
    <t>0104128565</t>
  </si>
  <si>
    <t>MB Ghi chú</t>
  </si>
  <si>
    <t>Test ảnh hưởng sau fix pentest</t>
  </si>
  <si>
    <t>Hệ thống/ Cấu hình hệ thống</t>
  </si>
  <si>
    <t>Hệ thống/ Quản lý người dùng</t>
  </si>
  <si>
    <r>
      <t>1.NSD đăng nhập vào hệ thống
2. Chọn menu</t>
    </r>
    <r>
      <rPr>
        <b/>
        <sz val="12"/>
        <color theme="1"/>
        <rFont val="Times New Roman"/>
        <family val="1"/>
      </rPr>
      <t xml:space="preserve"> Hệ thống/ Quản lý người dùng</t>
    </r>
    <r>
      <rPr>
        <sz val="12"/>
        <color theme="1"/>
        <rFont val="Times New Roman"/>
        <family val="1"/>
      </rPr>
      <t xml:space="preserve">
3. Thao tác các tính năng trong chức năng được phân quyền
- Tìm kiếm
- Thêm mới
- Cập nhật 
- Phân quyền nhóm</t>
    </r>
  </si>
  <si>
    <t>Hệ thống/ Quản lý nhóm</t>
  </si>
  <si>
    <t>Hệ thống/ Tạo mẫu hóa đơn</t>
  </si>
  <si>
    <t>Hệ thống/ Tạo mẫu email</t>
  </si>
  <si>
    <t>Hệ thống/ Cấu hình hóa đơn</t>
  </si>
  <si>
    <t>Hệ thống/ Cấu hình trường</t>
  </si>
  <si>
    <t>Hệ thống/ Log hệ thống</t>
  </si>
  <si>
    <r>
      <t>1.NSD đăng nhập vào hệ thống
2. Chọn menu</t>
    </r>
    <r>
      <rPr>
        <b/>
        <sz val="12"/>
        <color theme="1"/>
        <rFont val="Times New Roman"/>
        <family val="1"/>
      </rPr>
      <t xml:space="preserve"> Hệ thống/ Log hệ thống</t>
    </r>
    <r>
      <rPr>
        <sz val="12"/>
        <color theme="1"/>
        <rFont val="Times New Roman"/>
        <family val="1"/>
      </rPr>
      <t xml:space="preserve">
3. Thao tác các tính năng trong chức năng được phân quyền
- Tìm kiếm</t>
    </r>
  </si>
  <si>
    <t>Danh mục/ Khách hàng</t>
  </si>
  <si>
    <t>Danh mục/ Hàng hóa dịch vụ</t>
  </si>
  <si>
    <t>Danh mục/ Tỷ giá</t>
  </si>
  <si>
    <t>Đăng ký sử dụng hóa đơn/ Lập tờ khai</t>
  </si>
  <si>
    <r>
      <t>1.NSD đăng nhập vào hệ thống
2. Chọn menu</t>
    </r>
    <r>
      <rPr>
        <b/>
        <sz val="12"/>
        <color theme="1"/>
        <rFont val="Times New Roman"/>
        <family val="1"/>
      </rPr>
      <t xml:space="preserve"> Đăng ký sử dụng hóa đơn/ Lập tờ khai</t>
    </r>
    <r>
      <rPr>
        <sz val="12"/>
        <color theme="1"/>
        <rFont val="Times New Roman"/>
        <family val="1"/>
      </rPr>
      <t xml:space="preserve">
3. Thao tác các tính năng trong chức năng được phân quyền
- Tạo tờ khai</t>
    </r>
  </si>
  <si>
    <t>Đăng ký sử dụng hóa đơn/ Tra cứu tờ khai</t>
  </si>
  <si>
    <t>Tra cứu hóa đơn/ Tra cứu hóa đơn</t>
  </si>
  <si>
    <t>Quản lý hóa đơn/ Lập hóa đơn</t>
  </si>
  <si>
    <t>Quản lý hóa đơn/ Lập hóa đơn từ exel</t>
  </si>
  <si>
    <t>Quản lý hóa đơn/ Cấp số</t>
  </si>
  <si>
    <t>Quản lý hóa đơn/ Duyệt hóa đơn</t>
  </si>
  <si>
    <t>Bảng tổng hợp/ Tra cứu bảng tổng hợp</t>
  </si>
  <si>
    <t>Bảng tổng hợp/ Lập bảng tổng hợp</t>
  </si>
  <si>
    <r>
      <t>1.NSD đăng nhập vào hệ thống
2. Chọn menu</t>
    </r>
    <r>
      <rPr>
        <b/>
        <sz val="12"/>
        <color theme="1"/>
        <rFont val="Times New Roman"/>
        <family val="1"/>
      </rPr>
      <t xml:space="preserve"> Bảng tổng hợp/ Lập bảng tổng hợp</t>
    </r>
    <r>
      <rPr>
        <sz val="12"/>
        <color theme="1"/>
        <rFont val="Times New Roman"/>
        <family val="1"/>
      </rPr>
      <t xml:space="preserve">
3. Thao tác các tính năng trong chức năng được phân quyền
- Tạo mới</t>
    </r>
  </si>
  <si>
    <t>Bảng tổng hợp/ Duyệt bảng tổng hợp</t>
  </si>
  <si>
    <t xml:space="preserve">Báo cáo thống kê </t>
  </si>
  <si>
    <t>Kết quả FPT test</t>
  </si>
  <si>
    <t>Test ảnh hưởng Pentest</t>
  </si>
  <si>
    <t>04/07/2025</t>
  </si>
  <si>
    <t>(Ngày:     04 /  07 /2025)</t>
  </si>
  <si>
    <t>Hôm nay, ngày 04 tháng 07 năm 2025, nhóm kiểm thử gồm:</t>
  </si>
  <si>
    <t>1. Admin phân quyền cho tài khoản Nghiệp vụ vào chức năng</t>
  </si>
  <si>
    <t>Ngày kiểm tra: 04/07/2025</t>
  </si>
  <si>
    <t>Thời gian thực hiện (hour): 8</t>
  </si>
  <si>
    <t>Ngày kiểm tra: 04/7/2025</t>
  </si>
  <si>
    <t>Ví dụ</t>
  </si>
  <si>
    <t>- Hệ thống cho phép thực hiện các chức năng đã được phân quyền và không bị lỗi đỏ
- NV chỉ được thực hiện thao tác trên chức năng phân quyền</t>
  </si>
  <si>
    <t>- Hệ thống cho phép thực hiện các chức năng đã được phân quyền và không bị lỗi đỏ
- Kiểm tra lại mẫu hóa đơn.</t>
  </si>
  <si>
    <t>- Hệ thống cho phép thực hiện các chức năng đã được phân quyền và không bị lỗi đỏ
- Kiểm tra lại mẫu email</t>
  </si>
  <si>
    <r>
      <t>1.NSD đăng nhập vào hệ thống
2. Chọn menu</t>
    </r>
    <r>
      <rPr>
        <b/>
        <sz val="12"/>
        <color theme="1"/>
        <rFont val="Times New Roman"/>
        <family val="1"/>
      </rPr>
      <t xml:space="preserve"> Đăng ký sử dụng hóa đơn/ Tra cứu tờ khai</t>
    </r>
    <r>
      <rPr>
        <sz val="12"/>
        <color theme="1"/>
        <rFont val="Times New Roman"/>
        <family val="1"/>
      </rPr>
      <t xml:space="preserve">
3. Thao tác các tính năng trong chức năng được phân quyền
- Cập nhật
- Chọn file, tải file
- Xem thông tin CKS </t>
    </r>
  </si>
  <si>
    <r>
      <t>1.NSD đăng nhập vào hệ thống
2. Chọn menu</t>
    </r>
    <r>
      <rPr>
        <b/>
        <sz val="12"/>
        <color theme="1"/>
        <rFont val="Times New Roman"/>
        <family val="1"/>
      </rPr>
      <t xml:space="preserve"> Hệ thống/ Cấu hình hệ thống</t>
    </r>
    <r>
      <rPr>
        <sz val="12"/>
        <color theme="1"/>
        <rFont val="Times New Roman"/>
        <family val="1"/>
      </rPr>
      <t xml:space="preserve">
3. Thao tác các tính năng trong chức năng được phân quyền
- Tìm kiếm
- Thêm mới
- Cập nhật
- Xóa
- Chọn file, tải file
- Xem thông tin CKS </t>
    </r>
  </si>
  <si>
    <r>
      <t>1.NSD đăng nhập vào hệ thống
2. Chọn menu</t>
    </r>
    <r>
      <rPr>
        <b/>
        <sz val="12"/>
        <color theme="1"/>
        <rFont val="Times New Roman"/>
        <family val="1"/>
      </rPr>
      <t xml:space="preserve"> Hệ thống/ Tạo mẫu hóa đơn</t>
    </r>
    <r>
      <rPr>
        <sz val="12"/>
        <color theme="1"/>
        <rFont val="Times New Roman"/>
        <family val="1"/>
      </rPr>
      <t xml:space="preserve">
3. Thao tác các tính năng trong chức năng được phân quyền
- Tìm kiếm
- Duyệt mẫu
- Lưu
- Xem mẫu
- Xuất mẫu</t>
    </r>
  </si>
  <si>
    <r>
      <t>1.NSD đăng nhập vào hệ thống
2. Chọn menu</t>
    </r>
    <r>
      <rPr>
        <b/>
        <sz val="12"/>
        <color theme="1"/>
        <rFont val="Times New Roman"/>
        <family val="1"/>
      </rPr>
      <t xml:space="preserve"> Hệ thống/ Tạo mẫu email</t>
    </r>
    <r>
      <rPr>
        <sz val="12"/>
        <color theme="1"/>
        <rFont val="Times New Roman"/>
        <family val="1"/>
      </rPr>
      <t xml:space="preserve">
3. Thao tác các tính năng trong chức năng được phân quyền
- Tìm kiếm
- Sửa/ Lưu</t>
    </r>
  </si>
  <si>
    <r>
      <t>1.NSD đăng nhập vào hệ thống
2. Chọn menu</t>
    </r>
    <r>
      <rPr>
        <b/>
        <sz val="12"/>
        <color theme="1"/>
        <rFont val="Times New Roman"/>
        <family val="1"/>
      </rPr>
      <t xml:space="preserve"> Hệ thống/ Cấu hình hóa đơn</t>
    </r>
    <r>
      <rPr>
        <sz val="12"/>
        <color theme="1"/>
        <rFont val="Times New Roman"/>
        <family val="1"/>
      </rPr>
      <t xml:space="preserve">
3. Thao tác các tính năng trong chức năng được phân quyền
- Tìm kiếm
- Sửa chi tiết hóa đơn
- Sửa mẫu nhập exel
- Sửa thông tin chung</t>
    </r>
  </si>
  <si>
    <r>
      <t>1.NSD đăng nhập vào hệ thống
2. Chọn menu</t>
    </r>
    <r>
      <rPr>
        <b/>
        <sz val="12"/>
        <color theme="1"/>
        <rFont val="Times New Roman"/>
        <family val="1"/>
      </rPr>
      <t xml:space="preserve"> Hệ thống/ Cấu hình trường</t>
    </r>
    <r>
      <rPr>
        <sz val="12"/>
        <color theme="1"/>
        <rFont val="Times New Roman"/>
        <family val="1"/>
      </rPr>
      <t xml:space="preserve">
3. Thao tác các tính năng trong chức năng được phân quyền
- Tìm kiếm
- Sửa thông tin
 </t>
    </r>
  </si>
  <si>
    <r>
      <t>1.NSD đăng nhập vào hệ thống
2. Chọn menu</t>
    </r>
    <r>
      <rPr>
        <b/>
        <sz val="12"/>
        <color theme="1"/>
        <rFont val="Times New Roman"/>
        <family val="1"/>
      </rPr>
      <t xml:space="preserve"> Danh mục/ Khách hàng</t>
    </r>
    <r>
      <rPr>
        <sz val="12"/>
        <color theme="1"/>
        <rFont val="Times New Roman"/>
        <family val="1"/>
      </rPr>
      <t xml:space="preserve">
3. Thao tác các tính năng trong chức năng được phân quyền
- Tìm kiếm
- Thêm mới
- Cập nhật
- Bỏ chọn 
- Exel
- Lấy mã tự động
- Xóa DL</t>
    </r>
  </si>
  <si>
    <r>
      <t>1.NSD đăng nhập vào hệ thống
2. Chọn menu</t>
    </r>
    <r>
      <rPr>
        <b/>
        <sz val="12"/>
        <color theme="1"/>
        <rFont val="Times New Roman"/>
        <family val="1"/>
      </rPr>
      <t xml:space="preserve"> Danh mục/ Hàng hóa dịch vụ</t>
    </r>
    <r>
      <rPr>
        <sz val="12"/>
        <color theme="1"/>
        <rFont val="Times New Roman"/>
        <family val="1"/>
      </rPr>
      <t xml:space="preserve">
3. Thao tác các tính năng trong chức năng được phân quyền
- Tìm kiếm
- Thêm mới
- Cập nhật
- Bỏ chọn 
- Exel
- Xóa DL</t>
    </r>
  </si>
  <si>
    <r>
      <t>1.NSD đăng nhập vào hệ thống
2. Chọn menu</t>
    </r>
    <r>
      <rPr>
        <b/>
        <sz val="12"/>
        <color theme="1"/>
        <rFont val="Times New Roman"/>
        <family val="1"/>
      </rPr>
      <t xml:space="preserve"> Danh mục/ Tỷ giá</t>
    </r>
    <r>
      <rPr>
        <sz val="12"/>
        <color theme="1"/>
        <rFont val="Times New Roman"/>
        <family val="1"/>
      </rPr>
      <t xml:space="preserve">
3. Thao tác các tính năng trong chức năng được phân quyền
- Tìm kiếm
- Thêm mới
- Xóa
- Kết xuất exel
- Cập nhật
</t>
    </r>
  </si>
  <si>
    <t>Danh mục/ Danh mục khác</t>
  </si>
  <si>
    <t>Danh mục/ Dịa bàn</t>
  </si>
  <si>
    <t>Đăng ký sử dụng hóa đơn/ Đăng ký sử dụng hóa đơn (Thông báo phát hành)</t>
  </si>
  <si>
    <r>
      <t>1.NSD đăng nhập vào hệ thống
2. Chọn menu</t>
    </r>
    <r>
      <rPr>
        <b/>
        <sz val="12"/>
        <color theme="1"/>
        <rFont val="Times New Roman"/>
        <family val="1"/>
      </rPr>
      <t xml:space="preserve"> Danh mục/ Dịa bàn</t>
    </r>
    <r>
      <rPr>
        <sz val="12"/>
        <color theme="1"/>
        <rFont val="Times New Roman"/>
        <family val="1"/>
      </rPr>
      <t xml:space="preserve">
3. Thao tác các tính năng trong chức năng được phân quyền
- Tìm kiếm
- Thêm mới
- Cập nhật
- Xóa</t>
    </r>
  </si>
  <si>
    <r>
      <t>1.NSD đăng nhập vào hệ thống
2. Chọn menu</t>
    </r>
    <r>
      <rPr>
        <b/>
        <sz val="12"/>
        <color theme="1"/>
        <rFont val="Times New Roman"/>
        <family val="1"/>
      </rPr>
      <t xml:space="preserve"> Danh mục/ Danh mục khác</t>
    </r>
    <r>
      <rPr>
        <sz val="12"/>
        <color theme="1"/>
        <rFont val="Times New Roman"/>
        <family val="1"/>
      </rPr>
      <t xml:space="preserve">
3. Thao tác các tính năng trong chức năng được phân quyền
- Tìm kiếm
- Thêm mới
- Cập nhật
- Xóa</t>
    </r>
  </si>
  <si>
    <r>
      <t>1.NSD đăng nhập vào hệ thống
2. Chọn menu</t>
    </r>
    <r>
      <rPr>
        <b/>
        <sz val="12"/>
        <color theme="1"/>
        <rFont val="Times New Roman"/>
        <family val="1"/>
      </rPr>
      <t xml:space="preserve"> Đăng ký sử dụng hóa đơn/ Đăng ký sử dụng hóa đơn</t>
    </r>
    <r>
      <rPr>
        <sz val="12"/>
        <color theme="1"/>
        <rFont val="Times New Roman"/>
        <family val="1"/>
      </rPr>
      <t xml:space="preserve">
3. Thao tác các tính năng trong chức năng được phân quyền
- Tìm kiếm
- Thêm mới
- Phê duyệt phát hành
- Hủy phát hành
- Xóa DL</t>
    </r>
  </si>
  <si>
    <r>
      <t>1.NSD đăng nhập vào hệ thống
2. Chọn menu</t>
    </r>
    <r>
      <rPr>
        <b/>
        <sz val="12"/>
        <color theme="1"/>
        <rFont val="Times New Roman"/>
        <family val="1"/>
      </rPr>
      <t xml:space="preserve"> Tra cứu hóa đơn/ Tra cứu hóa đơn</t>
    </r>
    <r>
      <rPr>
        <sz val="12"/>
        <color theme="1"/>
        <rFont val="Times New Roman"/>
        <family val="1"/>
      </rPr>
      <t xml:space="preserve">
3. Thao tác các tính năng trong chức năng được phân quyền
- Tìm kiếm
- Hủy
- Hủy/Tạo biên bản
- Hủy/Hủy
- Hủy/Hiển thị
- Chờ hủy
- Bỏ chờ hủy
- Chuyển đổi
- Chuyển đổi/Download pdf file
- Chuyển đổi/In
- Gửi nhiều
- Mail 
- Print 
- Copy 
- Tải biên bản
- Download Excel
- Hiển thị
- Hiển thị/Dowload as pdf file
- Hiển thị/Ký PDF
- Hiển thị/XML
- Tìm hóa đơn liên quan
- Xem chi tiết hóa đơn liên quan
- Xóa hóa đơn
- Sửa hóa đơn
- Thay thế
- Điều chỉnh
- Điều chỉnh/Chọn file
- Điều chỉnh/Tạo biên bản
- Điều chỉnh/Lưu
- Điều chỉnh/Bỏ chọn
- Điều chỉnh/Thêm điều chỉnh
- Gửi SMS thủ công
- Reset BTH
- Gửi lại CQT
- Giải trình tổng hợp</t>
    </r>
  </si>
  <si>
    <r>
      <t>1.NSD đăng nhập vào hệ thống
2. Chọn menu</t>
    </r>
    <r>
      <rPr>
        <b/>
        <sz val="12"/>
        <color theme="1"/>
        <rFont val="Times New Roman"/>
        <family val="1"/>
      </rPr>
      <t xml:space="preserve"> Quản lý hóa đơn/ Lập hóa đơn</t>
    </r>
    <r>
      <rPr>
        <sz val="12"/>
        <color theme="1"/>
        <rFont val="Times New Roman"/>
        <family val="1"/>
      </rPr>
      <t xml:space="preserve">
3. Thao tác các tính năng trong chức năng được phân quyền
- Tạo mới
- Hiển thị
- Lưu
- Phát hành</t>
    </r>
  </si>
  <si>
    <r>
      <t>1.NSD đăng nhập vào hệ thống
2. Chọn menu</t>
    </r>
    <r>
      <rPr>
        <b/>
        <sz val="12"/>
        <color theme="1"/>
        <rFont val="Times New Roman"/>
        <family val="1"/>
      </rPr>
      <t xml:space="preserve"> Quản lý hóa đơn/ Lập hóa đơn từ exel</t>
    </r>
    <r>
      <rPr>
        <sz val="12"/>
        <color theme="1"/>
        <rFont val="Times New Roman"/>
        <family val="1"/>
      </rPr>
      <t xml:space="preserve">
3. Thao tác các tính năng trong chức năng được phân quyền
- Chọn file
- Mẫu file
- Đọc file
- Lưu file</t>
    </r>
  </si>
  <si>
    <r>
      <t>1.NSD đăng nhập vào hệ thống
2. Chọn menu</t>
    </r>
    <r>
      <rPr>
        <b/>
        <sz val="12"/>
        <color theme="1"/>
        <rFont val="Times New Roman"/>
        <family val="1"/>
      </rPr>
      <t xml:space="preserve"> Quản lý hóa đơn/ Cấp số</t>
    </r>
    <r>
      <rPr>
        <sz val="12"/>
        <color theme="1"/>
        <rFont val="Times New Roman"/>
        <family val="1"/>
      </rPr>
      <t xml:space="preserve">
3. Thao tác các tính năng trong chức năng được phân quyền
- Tìm kiếm
- Cấp số
- Cấp số tất cả</t>
    </r>
  </si>
  <si>
    <r>
      <t>1.NSD đăng nhập vào hệ thống
2. Chọn menu</t>
    </r>
    <r>
      <rPr>
        <b/>
        <sz val="12"/>
        <color theme="1"/>
        <rFont val="Times New Roman"/>
        <family val="1"/>
      </rPr>
      <t xml:space="preserve"> Quản lý hóa đơn/ Duyệt hóa đơn</t>
    </r>
    <r>
      <rPr>
        <sz val="12"/>
        <color theme="1"/>
        <rFont val="Times New Roman"/>
        <family val="1"/>
      </rPr>
      <t xml:space="preserve">
3. Thao tác các tính năng trong chức năng được phân quyền
- Tìm kiếm
- Hiển thị
- Duyệt hủy
- </t>
    </r>
  </si>
  <si>
    <t>Quản lý hóa đơn/ Hủy hóa đơn</t>
  </si>
  <si>
    <r>
      <t>1.NSD đăng nhập vào hệ thống
2. Chọn menu</t>
    </r>
    <r>
      <rPr>
        <b/>
        <sz val="12"/>
        <color theme="1"/>
        <rFont val="Times New Roman"/>
        <family val="1"/>
      </rPr>
      <t xml:space="preserve"> Hệ thống/ Cấu hình hệ thống</t>
    </r>
    <r>
      <rPr>
        <sz val="12"/>
        <color theme="1"/>
        <rFont val="Times New Roman"/>
        <family val="1"/>
      </rPr>
      <t xml:space="preserve">
3. Thao tác các tính năng trong chức năng được phân quyền
- Tìm kiếm
- Hiển thị
- Duyệt hủy
- Bỏ chờ hủy</t>
    </r>
  </si>
  <si>
    <r>
      <t>1.NSD đăng nhập vào hệ thống
2. Chọn menu</t>
    </r>
    <r>
      <rPr>
        <b/>
        <sz val="12"/>
        <color theme="1"/>
        <rFont val="Times New Roman"/>
        <family val="1"/>
      </rPr>
      <t xml:space="preserve"> Bảng tổng hợp/ Tra cứu bảng tổng hợp</t>
    </r>
    <r>
      <rPr>
        <sz val="12"/>
        <color theme="1"/>
        <rFont val="Times New Roman"/>
        <family val="1"/>
      </rPr>
      <t xml:space="preserve">
3. Thao tác các tính năng trong chức năng được phân quyền
- Tìm kiếm
- Xóa
- Hiển thị
- Exel</t>
    </r>
  </si>
  <si>
    <r>
      <t>1.NSD đăng nhập vào hệ thống
2. Chọn menu</t>
    </r>
    <r>
      <rPr>
        <b/>
        <sz val="12"/>
        <color theme="1"/>
        <rFont val="Times New Roman"/>
        <family val="1"/>
      </rPr>
      <t xml:space="preserve"> Bảng tổng hợp/ Duyệt bảng tổng hợp</t>
    </r>
    <r>
      <rPr>
        <sz val="12"/>
        <color theme="1"/>
        <rFont val="Times New Roman"/>
        <family val="1"/>
      </rPr>
      <t xml:space="preserve">
3. Thao tác các tính năng trong chức năng được phân quyền
- Tìm kiếm
- Duyệt
- Hiển thị</t>
    </r>
  </si>
  <si>
    <t>Đặt lại mật khẩu</t>
  </si>
  <si>
    <r>
      <t>1.NSD đăng nhập vào hệ thống
2. Chọn menu</t>
    </r>
    <r>
      <rPr>
        <b/>
        <sz val="12"/>
        <color theme="1"/>
        <rFont val="Times New Roman"/>
        <family val="1"/>
      </rPr>
      <t xml:space="preserve"> Đặt lại mật khẩu</t>
    </r>
    <r>
      <rPr>
        <sz val="12"/>
        <color theme="1"/>
        <rFont val="Times New Roman"/>
        <family val="1"/>
      </rPr>
      <t xml:space="preserve">
3. Thao tác các tính năng trong chức năng được phân quyền
- Reset
- Exit</t>
    </r>
  </si>
  <si>
    <r>
      <t>1.NSD đăng nhập vào hệ thống
2. Chọn menu</t>
    </r>
    <r>
      <rPr>
        <b/>
        <sz val="12"/>
        <color theme="1"/>
        <rFont val="Times New Roman"/>
        <family val="1"/>
      </rPr>
      <t xml:space="preserve"> Báo cáo thống kê </t>
    </r>
    <r>
      <rPr>
        <sz val="12"/>
        <color theme="1"/>
        <rFont val="Times New Roman"/>
        <family val="1"/>
      </rPr>
      <t xml:space="preserve">
3. Thao tác các tính năng trong chức năng được phân quyền
- Xuất báo cáo
+ Bảng kê hóa đơn VAT đầu ra
+ Tình hình sử dụng hóa đơn
</t>
    </r>
  </si>
  <si>
    <r>
      <t>1.NSD đăng nhập vào hệ thống
2. Chọn menu</t>
    </r>
    <r>
      <rPr>
        <b/>
        <sz val="12"/>
        <color theme="1"/>
        <rFont val="Times New Roman"/>
        <family val="1"/>
      </rPr>
      <t xml:space="preserve"> Hệ thống/ Quản lý nhóm</t>
    </r>
    <r>
      <rPr>
        <sz val="12"/>
        <color theme="1"/>
        <rFont val="Times New Roman"/>
        <family val="1"/>
      </rPr>
      <t xml:space="preserve">
3. Thao tác các tính năng trong chức năng được phân quyền
- Tìm kiếm
- Khôi phục
- Hủy
- Cập nhật/Bỏ chọn
- Cập nhật/Cập nhật
- Cập nhật/Thêm mới
- Dữ liệu - Lưu
- Phân nhóm - Lưu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</si>
</sst>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Arial"/>
      <family val="2"/>
      <charset val="163"/>
      <scheme val="minor"/>
    </font>
    <font>
      <sz val="8"/>
      <color rgb="FF000000"/>
      <name val="Tahoma"/>
      <family val="2"/>
    </font>
    <font>
      <sz val="11"/>
      <color theme="1"/>
      <name val="Arial"/>
      <family val="2"/>
      <scheme val="minor"/>
    </font>
    <font>
      <sz val="12"/>
      <color theme="1"/>
      <name val="Times New Roman"/>
      <family val="1"/>
    </font>
    <font>
      <b/>
      <sz val="12"/>
      <color theme="1"/>
      <name val="Times New Roman"/>
      <family val="1"/>
    </font>
    <font>
      <i/>
      <sz val="12"/>
      <color theme="1"/>
      <name val="Times New Roman"/>
      <family val="1"/>
    </font>
    <font>
      <u/>
      <sz val="11"/>
      <color theme="10"/>
      <name val="Arial"/>
      <family val="2"/>
    </font>
    <font>
      <sz val="10"/>
      <name val="Arial"/>
      <family val="2"/>
    </font>
    <font>
      <b/>
      <sz val="12"/>
      <name val="Times New Roman"/>
      <family val="1"/>
    </font>
    <font>
      <b/>
      <sz val="12"/>
      <color indexed="8"/>
      <name val="Times New Roman"/>
      <family val="1"/>
    </font>
    <font>
      <sz val="12"/>
      <name val="Times New Roman"/>
      <family val="1"/>
    </font>
    <font>
      <b/>
      <sz val="9"/>
      <color indexed="81"/>
      <name val="Tahoma"/>
      <family val="2"/>
    </font>
    <font>
      <sz val="9"/>
      <color indexed="81"/>
      <name val="Tahoma"/>
      <family val="2"/>
    </font>
    <font>
      <sz val="16"/>
      <color indexed="18"/>
      <name val="Arial"/>
      <family val="2"/>
    </font>
    <font>
      <sz val="9"/>
      <name val="Arial"/>
      <family val="2"/>
    </font>
    <font>
      <i/>
      <sz val="12"/>
      <name val="Times New Roman"/>
      <family val="1"/>
    </font>
    <font>
      <b/>
      <sz val="12"/>
      <color indexed="9"/>
      <name val="Times New Roman"/>
      <family val="1"/>
    </font>
    <font>
      <sz val="12"/>
      <color indexed="12"/>
      <name val="Times New Roman"/>
      <family val="1"/>
    </font>
    <font>
      <b/>
      <sz val="10"/>
      <name val="Arial"/>
      <family val="2"/>
    </font>
    <font>
      <b/>
      <sz val="10"/>
      <color indexed="18"/>
      <name val="Arial"/>
      <family val="2"/>
    </font>
    <font>
      <b/>
      <sz val="9"/>
      <name val="Arial"/>
      <family val="2"/>
    </font>
    <font>
      <i/>
      <sz val="10"/>
      <name val="Arial"/>
      <family val="2"/>
    </font>
    <font>
      <i/>
      <sz val="10"/>
      <color indexed="8"/>
      <name val="Arial"/>
      <family val="2"/>
    </font>
    <font>
      <b/>
      <sz val="10"/>
      <color indexed="9"/>
      <name val="Arial"/>
      <family val="2"/>
    </font>
    <font>
      <sz val="11"/>
      <name val="ＭＳ Ｐゴシック"/>
      <family val="3"/>
      <charset val="128"/>
    </font>
    <font>
      <b/>
      <sz val="12"/>
      <color rgb="FFFF0000"/>
      <name val="Times New Roman"/>
      <family val="1"/>
    </font>
    <font>
      <sz val="12"/>
      <color rgb="FF000000"/>
      <name val="Times New Roman"/>
      <family val="1"/>
    </font>
    <font>
      <sz val="12"/>
      <color rgb="FF0000FF"/>
      <name val="Times New Roman"/>
      <family val="1"/>
    </font>
    <font>
      <sz val="12"/>
      <color indexed="8"/>
      <name val="Times New Roman"/>
      <family val="1"/>
    </font>
    <font>
      <b/>
      <sz val="12"/>
      <color rgb="FF000000"/>
      <name val="Times New Roman"/>
      <family val="1"/>
    </font>
    <font>
      <b/>
      <sz val="11"/>
      <color theme="1"/>
      <name val="Arial"/>
      <family val="2"/>
      <scheme val="minor"/>
    </font>
  </fonts>
  <fills count="15">
    <fill>
      <patternFill patternType="none"/>
    </fill>
    <fill>
      <patternFill patternType="gray125"/>
    </fill>
    <fill>
      <patternFill patternType="solid">
        <fgColor indexed="40"/>
        <bgColor indexed="64"/>
      </patternFill>
    </fill>
    <fill>
      <patternFill patternType="solid">
        <fgColor rgb="FFFFFF00"/>
        <bgColor indexed="64"/>
      </patternFill>
    </fill>
    <fill>
      <patternFill patternType="solid">
        <fgColor indexed="42"/>
        <bgColor indexed="64"/>
      </patternFill>
    </fill>
    <fill>
      <patternFill patternType="solid">
        <fgColor rgb="FFCCFFCC"/>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theme="3" tint="0.79998168889431442"/>
        <bgColor indexed="64"/>
      </patternFill>
    </fill>
    <fill>
      <patternFill patternType="solid">
        <fgColor rgb="FFC5D9F1"/>
        <bgColor indexed="64"/>
      </patternFill>
    </fill>
    <fill>
      <patternFill patternType="solid">
        <fgColor theme="7"/>
        <bgColor indexed="64"/>
      </patternFill>
    </fill>
    <fill>
      <patternFill patternType="solid">
        <fgColor theme="4" tint="0.39997558519241921"/>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32"/>
      </left>
      <right/>
      <top/>
      <bottom/>
      <diagonal/>
    </border>
    <border>
      <left style="hair">
        <color indexed="18"/>
      </left>
      <right style="hair">
        <color indexed="18"/>
      </right>
      <top style="hair">
        <color indexed="18"/>
      </top>
      <bottom style="hair">
        <color indexed="18"/>
      </bottom>
      <diagonal/>
    </border>
    <border>
      <left style="hair">
        <color indexed="18"/>
      </left>
      <right style="hair">
        <color indexed="18"/>
      </right>
      <top style="hair">
        <color indexed="18"/>
      </top>
      <bottom/>
      <diagonal/>
    </border>
    <border>
      <left style="thin">
        <color indexed="64"/>
      </left>
      <right/>
      <top style="dotted">
        <color indexed="64"/>
      </top>
      <bottom style="thin">
        <color indexed="64"/>
      </bottom>
      <diagonal/>
    </border>
    <border>
      <left/>
      <right style="thin">
        <color indexed="64"/>
      </right>
      <top style="thin">
        <color indexed="64"/>
      </top>
      <bottom style="dotted">
        <color indexed="64"/>
      </bottom>
      <diagonal/>
    </border>
  </borders>
  <cellStyleXfs count="9">
    <xf numFmtId="0" fontId="0" fillId="0" borderId="0"/>
    <xf numFmtId="0" fontId="2" fillId="0" borderId="0"/>
    <xf numFmtId="0" fontId="6" fillId="0" borderId="0" applyNumberFormat="0" applyFill="0" applyBorder="0" applyAlignment="0" applyProtection="0">
      <alignment vertical="top"/>
      <protection locked="0"/>
    </xf>
    <xf numFmtId="9" fontId="7" fillId="0" borderId="0" applyFont="0" applyFill="0" applyBorder="0" applyAlignment="0" applyProtection="0"/>
    <xf numFmtId="9" fontId="2" fillId="0" borderId="0" applyFont="0" applyFill="0" applyBorder="0" applyAlignment="0" applyProtection="0"/>
    <xf numFmtId="0" fontId="7" fillId="0" borderId="0"/>
    <xf numFmtId="0" fontId="7" fillId="0" borderId="0"/>
    <xf numFmtId="0" fontId="6" fillId="0" borderId="0" applyNumberFormat="0" applyFill="0" applyBorder="0">
      <protection locked="0"/>
    </xf>
    <xf numFmtId="0" fontId="24" fillId="0" borderId="0"/>
  </cellStyleXfs>
  <cellXfs count="169">
    <xf numFmtId="0" fontId="0" fillId="0" borderId="0" xfId="0"/>
    <xf numFmtId="0" fontId="5" fillId="0" borderId="0" xfId="1" applyFont="1" applyAlignment="1">
      <alignment vertical="center" wrapText="1"/>
    </xf>
    <xf numFmtId="0" fontId="4" fillId="0" borderId="0" xfId="1" applyFont="1" applyAlignment="1">
      <alignment horizontal="center" vertical="center"/>
    </xf>
    <xf numFmtId="0" fontId="4" fillId="0" borderId="0" xfId="1" applyFont="1" applyAlignment="1">
      <alignment horizontal="left" vertical="center"/>
    </xf>
    <xf numFmtId="0" fontId="9" fillId="6" borderId="1" xfId="1" applyFont="1" applyFill="1" applyBorder="1" applyAlignment="1">
      <alignment horizontal="center" vertical="center"/>
    </xf>
    <xf numFmtId="9" fontId="9" fillId="6" borderId="1" xfId="4" applyFont="1" applyFill="1" applyBorder="1" applyAlignment="1">
      <alignment horizontal="center" vertical="center"/>
    </xf>
    <xf numFmtId="0" fontId="10" fillId="9" borderId="0" xfId="1" applyFont="1" applyFill="1" applyAlignment="1">
      <alignment horizontal="center" vertical="top"/>
    </xf>
    <xf numFmtId="0" fontId="10" fillId="9" borderId="0" xfId="1" applyFont="1" applyFill="1" applyAlignment="1">
      <alignment vertical="top" wrapText="1"/>
    </xf>
    <xf numFmtId="0" fontId="10" fillId="9" borderId="1" xfId="1" applyFont="1" applyFill="1" applyBorder="1" applyAlignment="1">
      <alignment horizontal="left" vertical="top" wrapText="1"/>
    </xf>
    <xf numFmtId="0" fontId="10" fillId="4" borderId="1" xfId="1" applyFont="1" applyFill="1" applyBorder="1" applyAlignment="1">
      <alignment horizontal="center" vertical="top" wrapText="1"/>
    </xf>
    <xf numFmtId="0" fontId="10" fillId="8" borderId="0" xfId="1" applyFont="1" applyFill="1" applyAlignment="1">
      <alignment horizontal="center" vertical="top" wrapText="1"/>
    </xf>
    <xf numFmtId="0" fontId="8" fillId="4" borderId="1" xfId="1" applyFont="1" applyFill="1" applyBorder="1" applyAlignment="1">
      <alignment horizontal="center" vertical="top" wrapText="1"/>
    </xf>
    <xf numFmtId="0" fontId="8" fillId="8" borderId="0" xfId="1" applyFont="1" applyFill="1" applyAlignment="1">
      <alignment horizontal="center" vertical="top" wrapText="1"/>
    </xf>
    <xf numFmtId="0" fontId="10" fillId="9" borderId="0" xfId="1" applyFont="1" applyFill="1" applyAlignment="1">
      <alignment horizontal="left" vertical="top" wrapText="1"/>
    </xf>
    <xf numFmtId="0" fontId="4" fillId="7" borderId="1" xfId="1" applyFont="1" applyFill="1" applyBorder="1" applyAlignment="1">
      <alignment wrapText="1"/>
    </xf>
    <xf numFmtId="0" fontId="4" fillId="7" borderId="1" xfId="1" applyFont="1" applyFill="1" applyBorder="1" applyAlignment="1">
      <alignment horizontal="center" wrapText="1"/>
    </xf>
    <xf numFmtId="0" fontId="2" fillId="0" borderId="0" xfId="1"/>
    <xf numFmtId="0" fontId="3" fillId="0" borderId="1" xfId="1" applyFont="1" applyBorder="1" applyAlignment="1">
      <alignment horizontal="left" vertical="center" wrapText="1"/>
    </xf>
    <xf numFmtId="0" fontId="3" fillId="0" borderId="1" xfId="1" applyFont="1" applyBorder="1" applyAlignment="1">
      <alignment wrapText="1"/>
    </xf>
    <xf numFmtId="0" fontId="13" fillId="0" borderId="0" xfId="6" applyFont="1" applyAlignment="1">
      <alignment horizontal="center" vertical="top"/>
    </xf>
    <xf numFmtId="0" fontId="13" fillId="0" borderId="0" xfId="6" applyFont="1" applyAlignment="1">
      <alignment vertical="top"/>
    </xf>
    <xf numFmtId="164" fontId="7" fillId="0" borderId="0" xfId="6" applyNumberFormat="1" applyAlignment="1">
      <alignment vertical="top" wrapText="1"/>
    </xf>
    <xf numFmtId="0" fontId="7" fillId="0" borderId="0" xfId="6" applyAlignment="1">
      <alignment vertical="top" wrapText="1"/>
    </xf>
    <xf numFmtId="0" fontId="7" fillId="0" borderId="0" xfId="6" applyAlignment="1">
      <alignment vertical="center" wrapText="1"/>
    </xf>
    <xf numFmtId="14" fontId="7" fillId="0" borderId="0" xfId="6" applyNumberFormat="1" applyAlignment="1">
      <alignment vertical="top" wrapText="1"/>
    </xf>
    <xf numFmtId="0" fontId="8" fillId="10" borderId="1" xfId="6" applyFont="1" applyFill="1" applyBorder="1" applyAlignment="1">
      <alignment horizontal="center" vertical="center" wrapText="1"/>
    </xf>
    <xf numFmtId="0" fontId="14" fillId="0" borderId="0" xfId="6" applyFont="1" applyAlignment="1">
      <alignment horizontal="left" vertical="center" wrapText="1"/>
    </xf>
    <xf numFmtId="0" fontId="15" fillId="0" borderId="9" xfId="6" applyFont="1" applyBorder="1" applyAlignment="1">
      <alignment vertical="top" wrapText="1"/>
    </xf>
    <xf numFmtId="0" fontId="10" fillId="0" borderId="10" xfId="6" applyFont="1" applyBorder="1" applyAlignment="1">
      <alignment horizontal="center" vertical="center" wrapText="1"/>
    </xf>
    <xf numFmtId="0" fontId="10" fillId="0" borderId="11" xfId="6" applyFont="1" applyBorder="1" applyAlignment="1">
      <alignment horizontal="right"/>
    </xf>
    <xf numFmtId="0" fontId="15" fillId="0" borderId="1" xfId="6" applyFont="1" applyBorder="1" applyAlignment="1">
      <alignment vertical="top" wrapText="1"/>
    </xf>
    <xf numFmtId="0" fontId="10" fillId="0" borderId="1" xfId="6" applyFont="1" applyBorder="1" applyAlignment="1">
      <alignment horizontal="right"/>
    </xf>
    <xf numFmtId="0" fontId="10" fillId="0" borderId="0" xfId="6" applyFont="1" applyAlignment="1">
      <alignment horizontal="center" vertical="center" wrapText="1"/>
    </xf>
    <xf numFmtId="0" fontId="8" fillId="11" borderId="1" xfId="6" applyFont="1" applyFill="1" applyBorder="1" applyAlignment="1">
      <alignment vertical="top" wrapText="1"/>
    </xf>
    <xf numFmtId="0" fontId="16" fillId="11" borderId="1" xfId="6" applyFont="1" applyFill="1" applyBorder="1" applyAlignment="1">
      <alignment wrapText="1"/>
    </xf>
    <xf numFmtId="0" fontId="10" fillId="0" borderId="1" xfId="6" applyFont="1" applyBorder="1" applyAlignment="1">
      <alignment vertical="top" wrapText="1"/>
    </xf>
    <xf numFmtId="0" fontId="10" fillId="0" borderId="1" xfId="6" applyFont="1" applyBorder="1" applyAlignment="1">
      <alignment wrapText="1"/>
    </xf>
    <xf numFmtId="0" fontId="17" fillId="0" borderId="1" xfId="6" applyFont="1" applyBorder="1" applyAlignment="1">
      <alignment wrapText="1"/>
    </xf>
    <xf numFmtId="0" fontId="15" fillId="0" borderId="1" xfId="6" applyFont="1" applyBorder="1" applyAlignment="1">
      <alignment horizontal="right" vertical="top" wrapText="1"/>
    </xf>
    <xf numFmtId="0" fontId="10" fillId="0" borderId="1" xfId="6" applyFont="1" applyBorder="1" applyAlignment="1">
      <alignment horizontal="left" vertical="top" wrapText="1"/>
    </xf>
    <xf numFmtId="0" fontId="10" fillId="0" borderId="1" xfId="6" applyFont="1" applyBorder="1" applyAlignment="1">
      <alignment horizontal="right" wrapText="1"/>
    </xf>
    <xf numFmtId="0" fontId="14" fillId="0" borderId="0" xfId="6" applyFont="1"/>
    <xf numFmtId="0" fontId="18" fillId="0" borderId="1" xfId="6" applyFont="1" applyBorder="1" applyAlignment="1">
      <alignment wrapText="1"/>
    </xf>
    <xf numFmtId="0" fontId="7" fillId="0" borderId="1" xfId="6" applyBorder="1" applyAlignment="1">
      <alignment vertical="center" wrapText="1"/>
    </xf>
    <xf numFmtId="0" fontId="18" fillId="0" borderId="1" xfId="6" applyFont="1" applyBorder="1" applyAlignment="1">
      <alignment vertical="center" wrapText="1"/>
    </xf>
    <xf numFmtId="0" fontId="18" fillId="0" borderId="0" xfId="6" applyFont="1" applyAlignment="1">
      <alignment horizontal="center" vertical="center" wrapText="1"/>
    </xf>
    <xf numFmtId="0" fontId="19" fillId="0" borderId="0" xfId="6" applyFont="1" applyAlignment="1">
      <alignment vertical="center" wrapText="1"/>
    </xf>
    <xf numFmtId="0" fontId="18" fillId="0" borderId="0" xfId="6" applyFont="1" applyAlignment="1">
      <alignment horizontal="right" vertical="center" wrapText="1"/>
    </xf>
    <xf numFmtId="0" fontId="7" fillId="0" borderId="0" xfId="6" applyAlignment="1">
      <alignment horizontal="center" vertical="center" wrapText="1"/>
    </xf>
    <xf numFmtId="0" fontId="20" fillId="10" borderId="1" xfId="6" applyFont="1" applyFill="1" applyBorder="1" applyAlignment="1">
      <alignment horizontal="center" vertical="center" wrapText="1"/>
    </xf>
    <xf numFmtId="0" fontId="21" fillId="0" borderId="9" xfId="6" applyFont="1" applyBorder="1" applyAlignment="1">
      <alignment vertical="top" wrapText="1"/>
    </xf>
    <xf numFmtId="0" fontId="7" fillId="0" borderId="10" xfId="6" applyBorder="1" applyAlignment="1">
      <alignment horizontal="center" vertical="center" wrapText="1"/>
    </xf>
    <xf numFmtId="0" fontId="7" fillId="0" borderId="11" xfId="6" applyBorder="1" applyAlignment="1">
      <alignment horizontal="right"/>
    </xf>
    <xf numFmtId="0" fontId="21" fillId="0" borderId="1" xfId="6" applyFont="1" applyBorder="1" applyAlignment="1">
      <alignment vertical="top" wrapText="1"/>
    </xf>
    <xf numFmtId="0" fontId="7" fillId="0" borderId="1" xfId="6" applyBorder="1" applyAlignment="1">
      <alignment horizontal="right"/>
    </xf>
    <xf numFmtId="0" fontId="21" fillId="0" borderId="1" xfId="6" applyFont="1" applyBorder="1" applyAlignment="1">
      <alignment horizontal="left" vertical="top" wrapText="1"/>
    </xf>
    <xf numFmtId="0" fontId="22" fillId="0" borderId="1" xfId="6" applyFont="1" applyBorder="1" applyAlignment="1">
      <alignment horizontal="left" vertical="top" wrapText="1"/>
    </xf>
    <xf numFmtId="0" fontId="7" fillId="0" borderId="1" xfId="6" applyBorder="1" applyAlignment="1">
      <alignment horizontal="right" wrapText="1"/>
    </xf>
    <xf numFmtId="0" fontId="18" fillId="11" borderId="1" xfId="6" applyFont="1" applyFill="1" applyBorder="1" applyAlignment="1">
      <alignment vertical="top" wrapText="1"/>
    </xf>
    <xf numFmtId="0" fontId="23" fillId="11" borderId="1" xfId="6" applyFont="1" applyFill="1" applyBorder="1" applyAlignment="1">
      <alignment wrapText="1"/>
    </xf>
    <xf numFmtId="0" fontId="7" fillId="0" borderId="1" xfId="6" applyBorder="1" applyAlignment="1">
      <alignment horizontal="left" vertical="top" wrapText="1"/>
    </xf>
    <xf numFmtId="0" fontId="7" fillId="0" borderId="1" xfId="6" applyBorder="1" applyAlignment="1">
      <alignment vertical="top" wrapText="1"/>
    </xf>
    <xf numFmtId="0" fontId="7" fillId="0" borderId="1" xfId="6" applyBorder="1" applyAlignment="1">
      <alignment wrapText="1"/>
    </xf>
    <xf numFmtId="0" fontId="7" fillId="0" borderId="6" xfId="6" applyBorder="1" applyAlignment="1">
      <alignment wrapText="1"/>
    </xf>
    <xf numFmtId="0" fontId="8" fillId="9" borderId="0" xfId="1" applyFont="1" applyFill="1" applyAlignment="1">
      <alignment horizontal="left" vertical="top" wrapText="1"/>
    </xf>
    <xf numFmtId="0" fontId="10" fillId="4" borderId="0" xfId="1" applyFont="1" applyFill="1" applyAlignment="1">
      <alignment horizontal="center" vertical="top" wrapText="1"/>
    </xf>
    <xf numFmtId="0" fontId="10" fillId="9" borderId="0" xfId="1" applyFont="1" applyFill="1" applyAlignment="1">
      <alignment horizontal="center" vertical="center"/>
    </xf>
    <xf numFmtId="0" fontId="10" fillId="8" borderId="0" xfId="1" applyFont="1" applyFill="1" applyAlignment="1">
      <alignment horizontal="center" vertical="center" wrapText="1"/>
    </xf>
    <xf numFmtId="0" fontId="8" fillId="8" borderId="0" xfId="1" applyFont="1" applyFill="1" applyAlignment="1">
      <alignment horizontal="center" vertical="center" wrapText="1"/>
    </xf>
    <xf numFmtId="0" fontId="8" fillId="6" borderId="1" xfId="1" applyFont="1" applyFill="1" applyBorder="1" applyAlignment="1">
      <alignment horizontal="center" vertical="center" wrapText="1"/>
    </xf>
    <xf numFmtId="0" fontId="4" fillId="0" borderId="0" xfId="1" applyFont="1" applyAlignment="1">
      <alignment horizontal="center" vertical="center" wrapText="1"/>
    </xf>
    <xf numFmtId="0" fontId="8" fillId="12" borderId="1" xfId="8" applyFont="1" applyFill="1" applyBorder="1" applyAlignment="1">
      <alignment horizontal="center" vertical="center" wrapText="1"/>
    </xf>
    <xf numFmtId="0" fontId="4" fillId="12" borderId="1" xfId="8" applyFont="1" applyFill="1" applyBorder="1" applyAlignment="1">
      <alignment horizontal="center" vertical="center" wrapText="1"/>
    </xf>
    <xf numFmtId="0" fontId="3" fillId="0" borderId="7" xfId="0" applyFont="1" applyBorder="1" applyAlignment="1">
      <alignment horizontal="center" vertical="center"/>
    </xf>
    <xf numFmtId="0" fontId="3" fillId="0" borderId="1" xfId="0" quotePrefix="1" applyFont="1" applyBorder="1" applyAlignment="1">
      <alignment horizontal="left" vertical="top" wrapText="1"/>
    </xf>
    <xf numFmtId="0" fontId="10" fillId="0" borderId="12" xfId="6" applyFont="1" applyBorder="1" applyAlignment="1">
      <alignment horizontal="center" vertical="center" wrapText="1"/>
    </xf>
    <xf numFmtId="0" fontId="25" fillId="0" borderId="1" xfId="8" applyFont="1" applyBorder="1" applyAlignment="1">
      <alignment horizontal="left" vertical="top" wrapText="1"/>
    </xf>
    <xf numFmtId="0" fontId="3" fillId="0" borderId="1" xfId="0" applyFont="1" applyBorder="1" applyAlignment="1">
      <alignment vertical="top" wrapText="1"/>
    </xf>
    <xf numFmtId="0" fontId="8" fillId="0" borderId="13" xfId="8" applyFont="1" applyBorder="1" applyAlignment="1">
      <alignment vertical="center"/>
    </xf>
    <xf numFmtId="0" fontId="25" fillId="0" borderId="13" xfId="8" applyFont="1" applyBorder="1" applyAlignment="1">
      <alignment horizontal="left" vertical="center"/>
    </xf>
    <xf numFmtId="0" fontId="25" fillId="0" borderId="13" xfId="8" applyFont="1" applyBorder="1" applyAlignment="1">
      <alignment horizontal="left" vertical="center"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3" xfId="0" applyFont="1" applyBorder="1" applyAlignment="1">
      <alignment vertical="top" wrapText="1"/>
    </xf>
    <xf numFmtId="0" fontId="3" fillId="0" borderId="8" xfId="0" applyFont="1" applyBorder="1" applyAlignment="1">
      <alignment vertical="top" wrapText="1"/>
    </xf>
    <xf numFmtId="0" fontId="8" fillId="13" borderId="2" xfId="8" applyFont="1" applyFill="1" applyBorder="1" applyAlignment="1">
      <alignment vertical="center"/>
    </xf>
    <xf numFmtId="0" fontId="8" fillId="13" borderId="5" xfId="8" applyFont="1" applyFill="1" applyBorder="1" applyAlignment="1">
      <alignment vertical="center"/>
    </xf>
    <xf numFmtId="0" fontId="8" fillId="13" borderId="3" xfId="8" applyFont="1" applyFill="1" applyBorder="1" applyAlignment="1">
      <alignment horizontal="center" vertical="center"/>
    </xf>
    <xf numFmtId="0" fontId="25" fillId="13" borderId="3" xfId="8" applyFont="1" applyFill="1" applyBorder="1" applyAlignment="1">
      <alignment horizontal="left" vertical="center"/>
    </xf>
    <xf numFmtId="0" fontId="25" fillId="13" borderId="3" xfId="8" applyFont="1" applyFill="1" applyBorder="1" applyAlignment="1">
      <alignment horizontal="left" vertical="center" wrapText="1"/>
    </xf>
    <xf numFmtId="0" fontId="3" fillId="0" borderId="1" xfId="0" quotePrefix="1" applyFont="1" applyBorder="1" applyAlignment="1">
      <alignment vertical="top" wrapText="1"/>
    </xf>
    <xf numFmtId="0" fontId="3" fillId="0" borderId="0" xfId="0" applyFont="1"/>
    <xf numFmtId="0" fontId="25" fillId="0" borderId="1" xfId="8" applyFont="1" applyBorder="1" applyAlignment="1">
      <alignment horizontal="left" vertical="center"/>
    </xf>
    <xf numFmtId="0" fontId="8" fillId="0" borderId="1" xfId="8" applyFont="1" applyBorder="1" applyAlignment="1">
      <alignment horizontal="center" vertical="center"/>
    </xf>
    <xf numFmtId="0" fontId="8" fillId="0" borderId="13" xfId="8" applyFont="1" applyBorder="1" applyAlignment="1">
      <alignment horizontal="center" vertical="center"/>
    </xf>
    <xf numFmtId="0" fontId="8" fillId="0" borderId="3" xfId="8" applyFont="1" applyBorder="1" applyAlignment="1">
      <alignment vertical="center"/>
    </xf>
    <xf numFmtId="0" fontId="25" fillId="0" borderId="3" xfId="8" applyFont="1" applyBorder="1" applyAlignment="1">
      <alignment horizontal="left" vertical="center"/>
    </xf>
    <xf numFmtId="0" fontId="25" fillId="0" borderId="3" xfId="8" applyFont="1" applyBorder="1" applyAlignment="1">
      <alignment horizontal="left" vertical="center" wrapText="1"/>
    </xf>
    <xf numFmtId="0" fontId="3" fillId="0" borderId="4" xfId="0" applyFont="1" applyBorder="1"/>
    <xf numFmtId="0" fontId="3" fillId="0" borderId="0" xfId="1" applyFont="1"/>
    <xf numFmtId="0" fontId="3" fillId="0" borderId="0" xfId="1" applyFont="1" applyAlignment="1">
      <alignment horizontal="left"/>
    </xf>
    <xf numFmtId="0" fontId="3" fillId="0" borderId="0" xfId="1" quotePrefix="1" applyFont="1"/>
    <xf numFmtId="0" fontId="3" fillId="8" borderId="0" xfId="1" applyFont="1" applyFill="1"/>
    <xf numFmtId="0" fontId="3" fillId="8" borderId="0" xfId="1" applyFont="1" applyFill="1" applyAlignment="1">
      <alignment horizontal="center" vertical="top" wrapText="1"/>
    </xf>
    <xf numFmtId="0" fontId="4" fillId="0" borderId="0" xfId="1" applyFont="1"/>
    <xf numFmtId="0" fontId="8" fillId="2" borderId="6" xfId="1" applyFont="1" applyFill="1" applyBorder="1" applyAlignment="1">
      <alignment horizontal="center" vertical="center" wrapText="1"/>
    </xf>
    <xf numFmtId="0" fontId="8" fillId="2" borderId="6"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1" xfId="0" applyFont="1" applyFill="1" applyBorder="1" applyAlignment="1">
      <alignment horizontal="center" vertical="top" wrapText="1"/>
    </xf>
    <xf numFmtId="0" fontId="10" fillId="4" borderId="1" xfId="1" applyFont="1" applyFill="1" applyBorder="1" applyAlignment="1">
      <alignment horizontal="center" vertical="center"/>
    </xf>
    <xf numFmtId="0" fontId="27" fillId="5" borderId="1" xfId="2" applyFont="1" applyFill="1" applyBorder="1" applyAlignment="1" applyProtection="1">
      <alignment horizontal="center" vertical="center" wrapText="1"/>
    </xf>
    <xf numFmtId="0" fontId="10" fillId="5" borderId="1" xfId="2" applyFont="1" applyFill="1" applyBorder="1" applyAlignment="1" applyProtection="1">
      <alignment horizontal="center" vertical="center" wrapText="1"/>
    </xf>
    <xf numFmtId="9" fontId="28" fillId="5" borderId="1" xfId="3" applyFont="1" applyFill="1" applyBorder="1" applyAlignment="1">
      <alignment horizontal="center" vertical="center"/>
    </xf>
    <xf numFmtId="0" fontId="8" fillId="3" borderId="6"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0" xfId="1" applyFont="1" applyAlignment="1">
      <alignment vertical="center"/>
    </xf>
    <xf numFmtId="0" fontId="8" fillId="2" borderId="1" xfId="1" applyFont="1" applyFill="1" applyBorder="1" applyAlignment="1">
      <alignment horizontal="center" vertical="top" wrapText="1"/>
    </xf>
    <xf numFmtId="0" fontId="3" fillId="5" borderId="1" xfId="1" applyFont="1" applyFill="1" applyBorder="1" applyAlignment="1">
      <alignment horizontal="center" vertical="center"/>
    </xf>
    <xf numFmtId="0" fontId="29" fillId="5" borderId="1" xfId="1" applyFont="1" applyFill="1" applyBorder="1" applyAlignment="1">
      <alignment vertical="center"/>
    </xf>
    <xf numFmtId="0" fontId="26" fillId="5" borderId="1" xfId="1" applyFont="1" applyFill="1" applyBorder="1" applyAlignment="1">
      <alignment horizontal="center" vertical="center"/>
    </xf>
    <xf numFmtId="0" fontId="5" fillId="0" borderId="0" xfId="1" applyFont="1"/>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0" xfId="1" applyFont="1" applyAlignment="1">
      <alignment horizontal="left" vertical="center" wrapText="1"/>
    </xf>
    <xf numFmtId="0" fontId="4" fillId="0" borderId="0" xfId="1" applyFont="1" applyAlignment="1">
      <alignment vertical="center"/>
    </xf>
    <xf numFmtId="0" fontId="5" fillId="0" borderId="0" xfId="1" applyFont="1" applyAlignment="1">
      <alignment vertical="center"/>
    </xf>
    <xf numFmtId="0" fontId="3" fillId="0" borderId="0" xfId="1" applyFont="1" applyAlignment="1">
      <alignment wrapText="1"/>
    </xf>
    <xf numFmtId="0" fontId="3" fillId="0" borderId="0" xfId="1" applyFont="1" applyAlignment="1">
      <alignment horizontal="center"/>
    </xf>
    <xf numFmtId="0" fontId="10" fillId="9" borderId="0" xfId="1" applyFont="1" applyFill="1" applyAlignment="1">
      <alignment vertical="top"/>
    </xf>
    <xf numFmtId="0" fontId="3" fillId="0" borderId="0" xfId="1" applyFont="1" applyAlignment="1">
      <alignment vertical="top"/>
    </xf>
    <xf numFmtId="0" fontId="3" fillId="0" borderId="0" xfId="1" applyFont="1" applyAlignment="1">
      <alignment horizontal="left" vertical="top"/>
    </xf>
    <xf numFmtId="0" fontId="3" fillId="0" borderId="0" xfId="1" applyFont="1" applyAlignment="1">
      <alignment vertical="top" wrapText="1"/>
    </xf>
    <xf numFmtId="0" fontId="10" fillId="4" borderId="1" xfId="1" applyFont="1" applyFill="1" applyBorder="1" applyAlignment="1">
      <alignment horizontal="left" vertical="center"/>
    </xf>
    <xf numFmtId="0" fontId="8" fillId="14" borderId="6" xfId="1" applyFont="1" applyFill="1" applyBorder="1" applyAlignment="1">
      <alignment horizontal="center" vertical="center" wrapText="1"/>
    </xf>
    <xf numFmtId="0" fontId="8" fillId="14" borderId="7" xfId="1" applyFont="1" applyFill="1" applyBorder="1" applyAlignment="1">
      <alignment horizontal="center" vertical="center" wrapText="1"/>
    </xf>
    <xf numFmtId="0" fontId="3" fillId="0" borderId="0" xfId="1" applyFont="1" applyAlignment="1">
      <alignment horizontal="center" vertical="center"/>
    </xf>
    <xf numFmtId="0" fontId="8" fillId="9" borderId="2" xfId="1" applyFont="1" applyFill="1" applyBorder="1" applyAlignment="1">
      <alignment horizontal="left" vertical="top" wrapText="1"/>
    </xf>
    <xf numFmtId="0" fontId="30" fillId="0" borderId="0" xfId="0" applyFont="1"/>
    <xf numFmtId="0" fontId="10" fillId="9" borderId="0" xfId="1" quotePrefix="1" applyFont="1" applyFill="1" applyAlignment="1">
      <alignment vertical="top"/>
    </xf>
    <xf numFmtId="0" fontId="4" fillId="3" borderId="1" xfId="0" applyFont="1" applyFill="1" applyBorder="1"/>
    <xf numFmtId="0" fontId="4" fillId="0" borderId="0" xfId="0" applyFont="1"/>
    <xf numFmtId="17" fontId="10" fillId="9" borderId="1" xfId="1" quotePrefix="1" applyNumberFormat="1" applyFont="1" applyFill="1" applyBorder="1" applyAlignment="1">
      <alignment horizontal="left" vertical="top" wrapText="1"/>
    </xf>
    <xf numFmtId="0" fontId="30" fillId="14" borderId="0" xfId="0" applyFont="1" applyFill="1"/>
    <xf numFmtId="0" fontId="3" fillId="8" borderId="0" xfId="1" applyFont="1" applyFill="1" applyAlignment="1">
      <alignment horizontal="left" wrapText="1"/>
    </xf>
    <xf numFmtId="0" fontId="3" fillId="0" borderId="0" xfId="1" applyFont="1" applyAlignment="1">
      <alignment horizontal="center" vertical="center" wrapText="1"/>
    </xf>
    <xf numFmtId="0" fontId="4" fillId="0" borderId="0" xfId="1" applyFont="1" applyAlignment="1">
      <alignment horizontal="center" vertical="center" wrapText="1"/>
    </xf>
    <xf numFmtId="0" fontId="4" fillId="0" borderId="0" xfId="1" applyFont="1" applyAlignment="1">
      <alignment horizontal="center" vertical="center"/>
    </xf>
    <xf numFmtId="0" fontId="3" fillId="0" borderId="0" xfId="1" applyFont="1" applyAlignment="1">
      <alignment horizontal="center" vertical="center"/>
    </xf>
    <xf numFmtId="0" fontId="3" fillId="8" borderId="0" xfId="1" applyFont="1" applyFill="1" applyAlignment="1">
      <alignment horizontal="center" vertical="top" wrapText="1"/>
    </xf>
    <xf numFmtId="0" fontId="8" fillId="6" borderId="1" xfId="1" applyFont="1" applyFill="1" applyBorder="1" applyAlignment="1">
      <alignment horizontal="center" vertical="center" wrapText="1"/>
    </xf>
    <xf numFmtId="0" fontId="8" fillId="2" borderId="2" xfId="1" applyFont="1" applyFill="1" applyBorder="1" applyAlignment="1">
      <alignment horizontal="center" vertical="top" wrapText="1"/>
    </xf>
    <xf numFmtId="0" fontId="8" fillId="2" borderId="5" xfId="1" applyFont="1" applyFill="1" applyBorder="1" applyAlignment="1">
      <alignment horizontal="center" vertical="top" wrapText="1"/>
    </xf>
    <xf numFmtId="0" fontId="8" fillId="2" borderId="3" xfId="1" applyFont="1" applyFill="1" applyBorder="1" applyAlignment="1">
      <alignment horizontal="center" vertical="top" wrapText="1"/>
    </xf>
    <xf numFmtId="0" fontId="8" fillId="2" borderId="1" xfId="1" applyFont="1" applyFill="1" applyBorder="1" applyAlignment="1">
      <alignment horizontal="center" vertical="top" wrapText="1"/>
    </xf>
    <xf numFmtId="0" fontId="26" fillId="5" borderId="2" xfId="1" applyFont="1" applyFill="1" applyBorder="1" applyAlignment="1">
      <alignment horizontal="center" vertical="center"/>
    </xf>
    <xf numFmtId="0" fontId="26" fillId="5" borderId="5" xfId="1" applyFont="1" applyFill="1" applyBorder="1" applyAlignment="1">
      <alignment horizontal="center" vertical="center"/>
    </xf>
    <xf numFmtId="0" fontId="26" fillId="5" borderId="3" xfId="1" applyFont="1" applyFill="1" applyBorder="1" applyAlignment="1">
      <alignment horizontal="center" vertical="center"/>
    </xf>
    <xf numFmtId="0" fontId="26" fillId="5" borderId="1" xfId="1" applyFont="1" applyFill="1" applyBorder="1" applyAlignment="1">
      <alignment horizontal="center" vertical="center" wrapText="1"/>
    </xf>
    <xf numFmtId="0" fontId="3" fillId="0" borderId="1" xfId="0" applyFont="1" applyBorder="1" applyAlignment="1">
      <alignment vertical="center" wrapText="1"/>
    </xf>
    <xf numFmtId="0" fontId="4" fillId="3" borderId="2" xfId="0" applyFont="1" applyFill="1" applyBorder="1" applyAlignment="1">
      <alignment horizontal="left" vertical="center" wrapText="1"/>
    </xf>
    <xf numFmtId="0" fontId="4" fillId="3" borderId="5" xfId="0" applyFont="1" applyFill="1" applyBorder="1" applyAlignment="1">
      <alignment horizontal="left" vertical="center" wrapText="1"/>
    </xf>
    <xf numFmtId="0" fontId="8" fillId="12" borderId="2" xfId="8" applyFont="1" applyFill="1" applyBorder="1" applyAlignment="1">
      <alignment horizontal="center" vertical="center"/>
    </xf>
    <xf numFmtId="0" fontId="8" fillId="12" borderId="3" xfId="8" applyFont="1" applyFill="1" applyBorder="1" applyAlignment="1">
      <alignment horizontal="center" vertical="center"/>
    </xf>
    <xf numFmtId="0" fontId="8" fillId="9" borderId="4" xfId="1" applyFont="1" applyFill="1" applyBorder="1" applyAlignment="1">
      <alignment horizontal="center" vertical="center" wrapText="1"/>
    </xf>
    <xf numFmtId="0" fontId="8" fillId="9" borderId="1" xfId="1" applyFont="1" applyFill="1" applyBorder="1" applyAlignment="1">
      <alignment horizontal="left" vertical="top" wrapText="1"/>
    </xf>
    <xf numFmtId="0" fontId="8" fillId="9" borderId="2" xfId="1" applyFont="1" applyFill="1" applyBorder="1" applyAlignment="1">
      <alignment horizontal="left" vertical="top" wrapText="1"/>
    </xf>
    <xf numFmtId="0" fontId="8" fillId="9" borderId="5" xfId="1" applyFont="1" applyFill="1" applyBorder="1" applyAlignment="1">
      <alignment horizontal="left" vertical="top" wrapText="1"/>
    </xf>
    <xf numFmtId="0" fontId="8" fillId="9" borderId="3" xfId="1" applyFont="1" applyFill="1" applyBorder="1" applyAlignment="1">
      <alignment horizontal="left" vertical="top" wrapText="1"/>
    </xf>
  </cellXfs>
  <cellStyles count="9">
    <cellStyle name="Bình thường" xfId="0" builtinId="0"/>
    <cellStyle name="Hyperlink 2" xfId="7" xr:uid="{00000000-0005-0000-0000-000001000000}"/>
    <cellStyle name="Normal 2" xfId="1" xr:uid="{00000000-0005-0000-0000-000003000000}"/>
    <cellStyle name="Normal 2 3" xfId="6" xr:uid="{00000000-0005-0000-0000-000004000000}"/>
    <cellStyle name="Normal 4" xfId="5" xr:uid="{00000000-0005-0000-0000-000005000000}"/>
    <cellStyle name="Normal_Template_Test Case_v0.5" xfId="8" xr:uid="{00000000-0005-0000-0000-000006000000}"/>
    <cellStyle name="Percent 2" xfId="3" xr:uid="{00000000-0005-0000-0000-000007000000}"/>
    <cellStyle name="Percent 3" xfId="4" xr:uid="{00000000-0005-0000-0000-000008000000}"/>
    <cellStyle name="Siêu kết nối" xfId="2" builtinId="8"/>
  </cellStyles>
  <dxfs count="2">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257175</xdr:colOff>
          <xdr:row>52</xdr:row>
          <xdr:rowOff>38100</xdr:rowOff>
        </xdr:from>
        <xdr:to>
          <xdr:col>1</xdr:col>
          <xdr:colOff>352425</xdr:colOff>
          <xdr:row>53</xdr:row>
          <xdr:rowOff>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Đồng ý Golive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53</xdr:row>
          <xdr:rowOff>9525</xdr:rowOff>
        </xdr:from>
        <xdr:to>
          <xdr:col>1</xdr:col>
          <xdr:colOff>714375</xdr:colOff>
          <xdr:row>53</xdr:row>
          <xdr:rowOff>228600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Không đồng ý Golive</a:t>
              </a:r>
            </a:p>
          </xdr:txBody>
        </xdr:sp>
        <xdr:clientData/>
      </xdr:twoCellAnchor>
    </mc:Choice>
    <mc:Fallback/>
  </mc:AlternateContent>
  <xdr:oneCellAnchor>
    <xdr:from>
      <xdr:col>0</xdr:col>
      <xdr:colOff>247650</xdr:colOff>
      <xdr:row>0</xdr:row>
      <xdr:rowOff>0</xdr:rowOff>
    </xdr:from>
    <xdr:ext cx="1381125" cy="781050"/>
    <xdr:pic>
      <xdr:nvPicPr>
        <xdr:cNvPr id="4" name="Picture 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0"/>
          <a:ext cx="13811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247650</xdr:colOff>
          <xdr:row>60</xdr:row>
          <xdr:rowOff>0</xdr:rowOff>
        </xdr:from>
        <xdr:to>
          <xdr:col>1</xdr:col>
          <xdr:colOff>1381125</xdr:colOff>
          <xdr:row>61</xdr:row>
          <xdr:rowOff>114300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Thay đổi thành công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61</xdr:row>
          <xdr:rowOff>9525</xdr:rowOff>
        </xdr:from>
        <xdr:to>
          <xdr:col>1</xdr:col>
          <xdr:colOff>1333500</xdr:colOff>
          <xdr:row>62</xdr:row>
          <xdr:rowOff>28575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Thay đổi không thành công</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152400</xdr:rowOff>
    </xdr:from>
    <xdr:to>
      <xdr:col>11</xdr:col>
      <xdr:colOff>580123</xdr:colOff>
      <xdr:row>49</xdr:row>
      <xdr:rowOff>75090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66675" y="533400"/>
          <a:ext cx="7219048" cy="8876190"/>
        </a:xfrm>
        <a:prstGeom prst="rect">
          <a:avLst/>
        </a:prstGeom>
      </xdr:spPr>
    </xdr:pic>
    <xdr:clientData/>
  </xdr:twoCellAnchor>
  <xdr:twoCellAnchor editAs="oneCell">
    <xdr:from>
      <xdr:col>0</xdr:col>
      <xdr:colOff>0</xdr:colOff>
      <xdr:row>48</xdr:row>
      <xdr:rowOff>0</xdr:rowOff>
    </xdr:from>
    <xdr:to>
      <xdr:col>29</xdr:col>
      <xdr:colOff>597790</xdr:colOff>
      <xdr:row>93</xdr:row>
      <xdr:rowOff>170357</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a:stretch>
          <a:fillRect/>
        </a:stretch>
      </xdr:blipFill>
      <xdr:spPr>
        <a:xfrm>
          <a:off x="0" y="9144000"/>
          <a:ext cx="18276190" cy="8742857"/>
        </a:xfrm>
        <a:prstGeom prst="rect">
          <a:avLst/>
        </a:prstGeom>
      </xdr:spPr>
    </xdr:pic>
    <xdr:clientData/>
  </xdr:twoCellAnchor>
  <xdr:twoCellAnchor editAs="oneCell">
    <xdr:from>
      <xdr:col>0</xdr:col>
      <xdr:colOff>0</xdr:colOff>
      <xdr:row>95</xdr:row>
      <xdr:rowOff>0</xdr:rowOff>
    </xdr:from>
    <xdr:to>
      <xdr:col>29</xdr:col>
      <xdr:colOff>578743</xdr:colOff>
      <xdr:row>129</xdr:row>
      <xdr:rowOff>65857</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a:stretch>
          <a:fillRect/>
        </a:stretch>
      </xdr:blipFill>
      <xdr:spPr>
        <a:xfrm>
          <a:off x="0" y="18097500"/>
          <a:ext cx="18257143" cy="65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73"/>
  <sheetViews>
    <sheetView showGridLines="0" view="pageBreakPreview" topLeftCell="A13" zoomScaleNormal="100" zoomScaleSheetLayoutView="100" workbookViewId="0">
      <selection activeCell="E16" sqref="E16"/>
    </sheetView>
  </sheetViews>
  <sheetFormatPr defaultColWidth="9.125" defaultRowHeight="15.75"/>
  <cols>
    <col min="1" max="1" width="11.125" style="99" customWidth="1"/>
    <col min="2" max="2" width="44.75" style="99" customWidth="1"/>
    <col min="3" max="3" width="20.625" style="99" customWidth="1"/>
    <col min="4" max="4" width="20" style="99" customWidth="1"/>
    <col min="5" max="5" width="21.625" style="99" customWidth="1"/>
    <col min="6" max="6" width="17.875" style="99" customWidth="1"/>
    <col min="7" max="7" width="14.75" style="99" customWidth="1"/>
    <col min="8" max="8" width="11.25" style="99" customWidth="1"/>
    <col min="9" max="9" width="11.625" style="99" customWidth="1"/>
    <col min="10" max="10" width="13.875" style="99" customWidth="1"/>
    <col min="11" max="12" width="12" style="99" customWidth="1"/>
    <col min="13" max="13" width="13.75" style="99" customWidth="1"/>
    <col min="14" max="14" width="27.25" style="99" customWidth="1"/>
    <col min="15" max="16384" width="9.125" style="99"/>
  </cols>
  <sheetData>
    <row r="1" spans="1:13" ht="37.5" customHeight="1">
      <c r="A1" s="145"/>
      <c r="B1" s="146" t="s">
        <v>0</v>
      </c>
      <c r="C1" s="146"/>
      <c r="D1" s="146"/>
      <c r="E1" s="146"/>
      <c r="F1" s="146"/>
      <c r="G1" s="146"/>
      <c r="H1" s="146"/>
      <c r="I1" s="146"/>
      <c r="J1" s="146"/>
      <c r="K1" s="146"/>
      <c r="L1" s="70"/>
      <c r="M1" s="70"/>
    </row>
    <row r="2" spans="1:13" ht="15.75" customHeight="1">
      <c r="A2" s="145"/>
      <c r="B2" s="146" t="s">
        <v>1</v>
      </c>
      <c r="C2" s="146"/>
      <c r="D2" s="146"/>
      <c r="E2" s="146"/>
      <c r="F2" s="146"/>
      <c r="G2" s="146"/>
      <c r="H2" s="146"/>
      <c r="I2" s="146"/>
      <c r="J2" s="146"/>
      <c r="K2" s="146"/>
      <c r="L2" s="70"/>
      <c r="M2" s="70"/>
    </row>
    <row r="3" spans="1:13">
      <c r="A3" s="145"/>
      <c r="B3" s="1"/>
    </row>
    <row r="4" spans="1:13" ht="18" customHeight="1">
      <c r="B4" s="147" t="s">
        <v>111</v>
      </c>
      <c r="C4" s="147"/>
      <c r="D4" s="147"/>
      <c r="E4" s="147"/>
      <c r="F4" s="147"/>
      <c r="G4" s="147"/>
      <c r="H4" s="147"/>
      <c r="I4" s="147"/>
      <c r="J4" s="147"/>
      <c r="K4" s="147"/>
      <c r="L4" s="2"/>
      <c r="M4" s="2"/>
    </row>
    <row r="5" spans="1:13">
      <c r="A5" s="100"/>
      <c r="B5" s="3"/>
      <c r="C5" s="148" t="s">
        <v>164</v>
      </c>
      <c r="D5" s="148"/>
      <c r="E5" s="148"/>
      <c r="F5" s="148"/>
      <c r="G5" s="148"/>
      <c r="H5" s="148"/>
      <c r="I5" s="148"/>
    </row>
    <row r="6" spans="1:13">
      <c r="B6" s="2"/>
      <c r="J6" s="3" t="s">
        <v>218</v>
      </c>
    </row>
    <row r="7" spans="1:13">
      <c r="A7" s="99" t="s">
        <v>219</v>
      </c>
    </row>
    <row r="8" spans="1:13" ht="18" customHeight="1">
      <c r="B8" s="101" t="s">
        <v>150</v>
      </c>
      <c r="E8" s="144"/>
      <c r="F8" s="101"/>
    </row>
    <row r="9" spans="1:13" ht="20.25" customHeight="1">
      <c r="B9" s="101" t="s">
        <v>149</v>
      </c>
      <c r="E9" s="144"/>
      <c r="F9" s="101"/>
    </row>
    <row r="10" spans="1:13" ht="16.5" customHeight="1">
      <c r="B10" s="101"/>
      <c r="E10" s="102"/>
      <c r="F10" s="101"/>
    </row>
    <row r="11" spans="1:13" ht="20.25" customHeight="1">
      <c r="B11" s="101" t="s">
        <v>165</v>
      </c>
      <c r="E11" s="149"/>
      <c r="F11" s="101"/>
    </row>
    <row r="12" spans="1:13" ht="20.25" customHeight="1">
      <c r="B12" s="101" t="s">
        <v>152</v>
      </c>
      <c r="E12" s="149"/>
      <c r="F12" s="101"/>
    </row>
    <row r="13" spans="1:13" ht="20.25" customHeight="1">
      <c r="B13" s="101" t="s">
        <v>151</v>
      </c>
      <c r="E13" s="103"/>
      <c r="F13" s="101"/>
    </row>
    <row r="14" spans="1:13" ht="20.25" customHeight="1">
      <c r="B14" s="101" t="s">
        <v>153</v>
      </c>
      <c r="E14" s="103"/>
      <c r="F14" s="101"/>
    </row>
    <row r="15" spans="1:13" ht="20.25" customHeight="1">
      <c r="B15" s="101"/>
      <c r="E15" s="103"/>
      <c r="F15" s="101"/>
    </row>
    <row r="16" spans="1:13" ht="21.75" customHeight="1">
      <c r="A16" s="104" t="s">
        <v>112</v>
      </c>
    </row>
    <row r="17" spans="1:13" ht="8.25" customHeight="1">
      <c r="A17" s="104"/>
    </row>
    <row r="18" spans="1:13">
      <c r="A18" s="104" t="s">
        <v>113</v>
      </c>
    </row>
    <row r="20" spans="1:13" ht="54.75" customHeight="1">
      <c r="A20" s="105" t="s">
        <v>2</v>
      </c>
      <c r="B20" s="105" t="s">
        <v>3</v>
      </c>
      <c r="C20" s="106" t="s">
        <v>106</v>
      </c>
      <c r="D20" s="107" t="s">
        <v>4</v>
      </c>
      <c r="E20" s="106" t="s">
        <v>5</v>
      </c>
      <c r="F20" s="106" t="s">
        <v>6</v>
      </c>
      <c r="G20" s="106" t="s">
        <v>7</v>
      </c>
      <c r="H20" s="106" t="s">
        <v>8</v>
      </c>
      <c r="I20" s="106" t="s">
        <v>9</v>
      </c>
      <c r="J20" s="106" t="s">
        <v>10</v>
      </c>
      <c r="K20" s="108" t="s">
        <v>11</v>
      </c>
      <c r="L20" s="108" t="s">
        <v>12</v>
      </c>
      <c r="M20" s="109" t="s">
        <v>13</v>
      </c>
    </row>
    <row r="21" spans="1:13" ht="24" customHeight="1">
      <c r="A21" s="110">
        <v>1</v>
      </c>
      <c r="B21" s="133" t="s">
        <v>216</v>
      </c>
      <c r="C21" s="111" t="s">
        <v>14</v>
      </c>
      <c r="D21" s="112">
        <v>23</v>
      </c>
      <c r="E21" s="112">
        <f>'Kịch bản kiểm thử'!F4</f>
        <v>0</v>
      </c>
      <c r="F21" s="112">
        <f>'Kịch bản kiểm thử'!F5</f>
        <v>0</v>
      </c>
      <c r="G21" s="112">
        <v>23</v>
      </c>
      <c r="H21" s="113">
        <f>IF($D21&gt;0,D21/$G21,"")</f>
        <v>1</v>
      </c>
      <c r="I21" s="113">
        <f>IF($D21&gt;0,E21/$G21,"")</f>
        <v>0</v>
      </c>
      <c r="J21" s="113" t="str">
        <f>IF($F21&gt;0,F21/$G21,"")</f>
        <v/>
      </c>
      <c r="K21" s="114">
        <f>'Kịch bản kiểm thử'!F6</f>
        <v>0</v>
      </c>
      <c r="L21" s="114">
        <f>'Kịch bản kiểm thử'!F7</f>
        <v>0</v>
      </c>
      <c r="M21" s="115"/>
    </row>
    <row r="22" spans="1:13" s="116" customFormat="1" ht="19.5" customHeight="1">
      <c r="A22" s="150" t="s">
        <v>15</v>
      </c>
      <c r="B22" s="150"/>
      <c r="C22" s="69">
        <v>8</v>
      </c>
      <c r="D22" s="4">
        <f>SUM(D21:D21)</f>
        <v>23</v>
      </c>
      <c r="E22" s="4">
        <f>SUM(E21:E21)</f>
        <v>0</v>
      </c>
      <c r="F22" s="4">
        <f>SUM(F21:F21)</f>
        <v>0</v>
      </c>
      <c r="G22" s="4">
        <f>SUM(G21:G21)</f>
        <v>23</v>
      </c>
      <c r="H22" s="5">
        <f>IF(D22&gt;0,D22/$G22,1)</f>
        <v>1</v>
      </c>
      <c r="I22" s="5">
        <f>IF(E22&gt;0,E22/$G22,1)</f>
        <v>1</v>
      </c>
      <c r="J22" s="5">
        <f>IF(F22&gt;0,F22/$G22,0)</f>
        <v>0</v>
      </c>
      <c r="K22" s="4">
        <f>SUM(K21:K21)</f>
        <v>0</v>
      </c>
      <c r="L22" s="4">
        <f>SUM(L21:L21)</f>
        <v>0</v>
      </c>
      <c r="M22" s="5"/>
    </row>
    <row r="24" spans="1:13">
      <c r="A24" s="104" t="s">
        <v>16</v>
      </c>
    </row>
    <row r="26" spans="1:13" ht="15" customHeight="1">
      <c r="A26" s="117" t="s">
        <v>2</v>
      </c>
      <c r="B26" s="117" t="s">
        <v>17</v>
      </c>
      <c r="C26" s="117" t="s">
        <v>18</v>
      </c>
      <c r="D26" s="151" t="s">
        <v>19</v>
      </c>
      <c r="E26" s="152"/>
      <c r="F26" s="152"/>
      <c r="G26" s="152"/>
      <c r="H26" s="152"/>
      <c r="I26" s="153"/>
      <c r="J26" s="154" t="s">
        <v>13</v>
      </c>
      <c r="K26" s="154"/>
      <c r="L26" s="154"/>
      <c r="M26" s="154"/>
    </row>
    <row r="27" spans="1:13" ht="23.25" customHeight="1">
      <c r="A27" s="118">
        <v>1</v>
      </c>
      <c r="B27" s="119" t="s">
        <v>20</v>
      </c>
      <c r="C27" s="120">
        <v>0</v>
      </c>
      <c r="D27" s="155"/>
      <c r="E27" s="156"/>
      <c r="F27" s="156"/>
      <c r="G27" s="156"/>
      <c r="H27" s="156"/>
      <c r="I27" s="157"/>
      <c r="J27" s="158"/>
      <c r="K27" s="158"/>
      <c r="L27" s="158"/>
      <c r="M27" s="158"/>
    </row>
    <row r="28" spans="1:13" ht="20.25" customHeight="1">
      <c r="A28" s="118">
        <v>2</v>
      </c>
      <c r="B28" s="119" t="s">
        <v>21</v>
      </c>
      <c r="C28" s="120">
        <v>0</v>
      </c>
      <c r="D28" s="155"/>
      <c r="E28" s="156"/>
      <c r="F28" s="156"/>
      <c r="G28" s="156"/>
      <c r="H28" s="156"/>
      <c r="I28" s="157"/>
      <c r="J28" s="158"/>
      <c r="K28" s="158"/>
      <c r="L28" s="158"/>
      <c r="M28" s="158"/>
    </row>
    <row r="30" spans="1:13">
      <c r="A30" s="104" t="s">
        <v>22</v>
      </c>
      <c r="B30" s="104"/>
      <c r="C30" s="104"/>
      <c r="D30" s="104"/>
      <c r="E30" s="104"/>
      <c r="F30" s="104"/>
    </row>
    <row r="32" spans="1:13" s="121" customFormat="1">
      <c r="A32" s="121" t="s">
        <v>114</v>
      </c>
    </row>
    <row r="34" spans="1:5">
      <c r="A34" s="104" t="s">
        <v>23</v>
      </c>
    </row>
    <row r="35" spans="1:5">
      <c r="A35" s="104"/>
    </row>
    <row r="36" spans="1:5" ht="26.25" customHeight="1">
      <c r="A36" s="122" t="s">
        <v>2</v>
      </c>
      <c r="B36" s="122" t="s">
        <v>121</v>
      </c>
      <c r="C36" s="122" t="s">
        <v>13</v>
      </c>
      <c r="D36" s="122" t="s">
        <v>38</v>
      </c>
      <c r="E36" s="122" t="s">
        <v>122</v>
      </c>
    </row>
    <row r="37" spans="1:5" ht="33" customHeight="1">
      <c r="A37" s="159" t="s">
        <v>123</v>
      </c>
      <c r="B37" s="123" t="s">
        <v>124</v>
      </c>
      <c r="C37" s="159"/>
      <c r="D37" s="159" t="s">
        <v>125</v>
      </c>
      <c r="E37" s="159" t="s">
        <v>126</v>
      </c>
    </row>
    <row r="38" spans="1:5" ht="52.5" customHeight="1">
      <c r="A38" s="159"/>
      <c r="B38" s="123" t="s">
        <v>127</v>
      </c>
      <c r="C38" s="159"/>
      <c r="D38" s="159"/>
      <c r="E38" s="159"/>
    </row>
    <row r="39" spans="1:5" ht="51" customHeight="1">
      <c r="A39" s="159"/>
      <c r="B39" s="123" t="s">
        <v>128</v>
      </c>
      <c r="C39" s="159"/>
      <c r="D39" s="159"/>
      <c r="E39" s="159"/>
    </row>
    <row r="40" spans="1:5" ht="73.5" customHeight="1">
      <c r="A40" s="159"/>
      <c r="B40" s="123" t="s">
        <v>129</v>
      </c>
      <c r="C40" s="159"/>
      <c r="D40" s="159"/>
      <c r="E40" s="159"/>
    </row>
    <row r="41" spans="1:5" ht="78.75" customHeight="1">
      <c r="A41" s="123" t="s">
        <v>130</v>
      </c>
      <c r="B41" s="123" t="s">
        <v>166</v>
      </c>
      <c r="C41" s="123"/>
      <c r="D41" s="123" t="s">
        <v>125</v>
      </c>
      <c r="E41" s="123" t="s">
        <v>126</v>
      </c>
    </row>
    <row r="42" spans="1:5" ht="69" customHeight="1">
      <c r="A42" s="123" t="s">
        <v>131</v>
      </c>
      <c r="B42" s="123" t="s">
        <v>167</v>
      </c>
      <c r="C42" s="123"/>
      <c r="D42" s="123" t="s">
        <v>125</v>
      </c>
      <c r="E42" s="123" t="s">
        <v>126</v>
      </c>
    </row>
    <row r="43" spans="1:5" ht="42" customHeight="1">
      <c r="A43" s="123" t="s">
        <v>132</v>
      </c>
      <c r="B43" s="123" t="s">
        <v>133</v>
      </c>
      <c r="C43" s="123"/>
      <c r="D43" s="123" t="s">
        <v>125</v>
      </c>
      <c r="E43" s="123" t="s">
        <v>126</v>
      </c>
    </row>
    <row r="44" spans="1:5" ht="58.5" customHeight="1">
      <c r="A44" s="123" t="s">
        <v>134</v>
      </c>
      <c r="B44" s="123" t="s">
        <v>135</v>
      </c>
      <c r="C44" s="123"/>
      <c r="D44" s="123" t="s">
        <v>136</v>
      </c>
      <c r="E44" s="123" t="s">
        <v>126</v>
      </c>
    </row>
    <row r="45" spans="1:5" ht="63">
      <c r="A45" s="123" t="s">
        <v>137</v>
      </c>
      <c r="B45" s="123" t="s">
        <v>138</v>
      </c>
      <c r="C45" s="123"/>
      <c r="D45" s="123" t="s">
        <v>125</v>
      </c>
      <c r="E45" s="123" t="s">
        <v>126</v>
      </c>
    </row>
    <row r="46" spans="1:5" ht="47.25">
      <c r="A46" s="123" t="s">
        <v>139</v>
      </c>
      <c r="B46" s="123" t="s">
        <v>140</v>
      </c>
      <c r="C46" s="123" t="s">
        <v>141</v>
      </c>
      <c r="D46" s="123" t="s">
        <v>125</v>
      </c>
      <c r="E46" s="123" t="s">
        <v>126</v>
      </c>
    </row>
    <row r="47" spans="1:5" ht="46.5" customHeight="1">
      <c r="A47" s="123" t="s">
        <v>142</v>
      </c>
      <c r="B47" s="123" t="s">
        <v>143</v>
      </c>
      <c r="C47" s="123" t="s">
        <v>141</v>
      </c>
      <c r="D47" s="123" t="s">
        <v>125</v>
      </c>
      <c r="E47" s="123" t="s">
        <v>126</v>
      </c>
    </row>
    <row r="48" spans="1:5" ht="47.25">
      <c r="A48" s="123" t="s">
        <v>144</v>
      </c>
      <c r="B48" s="123" t="s">
        <v>145</v>
      </c>
      <c r="C48" s="123"/>
      <c r="D48" s="123" t="s">
        <v>136</v>
      </c>
      <c r="E48" s="123" t="s">
        <v>126</v>
      </c>
    </row>
    <row r="49" spans="1:8" ht="47.25">
      <c r="A49" s="123" t="s">
        <v>146</v>
      </c>
      <c r="B49" s="123" t="s">
        <v>147</v>
      </c>
      <c r="C49" s="123"/>
      <c r="D49" s="123" t="s">
        <v>136</v>
      </c>
      <c r="E49" s="123" t="s">
        <v>126</v>
      </c>
    </row>
    <row r="50" spans="1:8">
      <c r="G50" s="124"/>
      <c r="H50" s="124"/>
    </row>
    <row r="51" spans="1:8" ht="31.5" customHeight="1">
      <c r="A51" s="104" t="s">
        <v>107</v>
      </c>
    </row>
    <row r="53" spans="1:8" ht="20.25" customHeight="1"/>
    <row r="54" spans="1:8" ht="23.25" customHeight="1"/>
    <row r="55" spans="1:8" ht="22.5" customHeight="1">
      <c r="A55" s="125" t="s">
        <v>120</v>
      </c>
      <c r="F55" s="101"/>
    </row>
    <row r="56" spans="1:8" ht="22.5" customHeight="1">
      <c r="A56" s="126" t="s">
        <v>108</v>
      </c>
      <c r="F56" s="101"/>
    </row>
    <row r="57" spans="1:8" s="116" customFormat="1" ht="23.25" customHeight="1">
      <c r="A57" s="126" t="s">
        <v>109</v>
      </c>
    </row>
    <row r="58" spans="1:8">
      <c r="B58" s="101" t="s">
        <v>148</v>
      </c>
    </row>
    <row r="59" spans="1:8">
      <c r="B59" s="99" t="s">
        <v>115</v>
      </c>
    </row>
    <row r="60" spans="1:8" s="116" customFormat="1" ht="18" customHeight="1">
      <c r="A60" s="126" t="s">
        <v>116</v>
      </c>
    </row>
    <row r="61" spans="1:8" ht="24.75" customHeight="1"/>
    <row r="62" spans="1:8" ht="24" customHeight="1"/>
    <row r="63" spans="1:8" s="116" customFormat="1" ht="18" customHeight="1">
      <c r="A63" s="126" t="s">
        <v>110</v>
      </c>
    </row>
    <row r="64" spans="1:8" ht="18" customHeight="1">
      <c r="B64" s="127" t="s">
        <v>115</v>
      </c>
    </row>
    <row r="65" spans="1:8">
      <c r="B65" s="99" t="s">
        <v>115</v>
      </c>
    </row>
    <row r="66" spans="1:8" s="116" customFormat="1" ht="18" customHeight="1">
      <c r="A66" s="126"/>
      <c r="B66" s="116" t="s">
        <v>115</v>
      </c>
    </row>
    <row r="68" spans="1:8">
      <c r="C68" s="128" t="s">
        <v>117</v>
      </c>
      <c r="G68" s="128"/>
      <c r="H68" s="128" t="s">
        <v>118</v>
      </c>
    </row>
    <row r="73" spans="1:8">
      <c r="B73" s="99" t="s">
        <v>119</v>
      </c>
    </row>
  </sheetData>
  <mergeCells count="18">
    <mergeCell ref="E37:E40"/>
    <mergeCell ref="D28:I28"/>
    <mergeCell ref="J28:M28"/>
    <mergeCell ref="A37:A40"/>
    <mergeCell ref="C37:C40"/>
    <mergeCell ref="D37:D40"/>
    <mergeCell ref="E11:E12"/>
    <mergeCell ref="A22:B22"/>
    <mergeCell ref="D26:I26"/>
    <mergeCell ref="J26:M26"/>
    <mergeCell ref="D27:I27"/>
    <mergeCell ref="J27:M27"/>
    <mergeCell ref="E8:E9"/>
    <mergeCell ref="A1:A3"/>
    <mergeCell ref="B1:K1"/>
    <mergeCell ref="B2:K2"/>
    <mergeCell ref="B4:K4"/>
    <mergeCell ref="C5:I5"/>
  </mergeCells>
  <dataValidations count="1">
    <dataValidation type="list" allowBlank="1" showInputMessage="1" showErrorMessage="1" sqref="C21" xr:uid="{00000000-0002-0000-0000-000000000000}">
      <formula1>"Chưa thực hiện, Đang thực hiện, Hoàn thành"</formula1>
    </dataValidation>
  </dataValidations>
  <pageMargins left="0.7" right="0.28999999999999998" top="0.75" bottom="0.75" header="0.3" footer="0.3"/>
  <pageSetup paperSize="9" scale="45" orientation="portrait"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0</xdr:col>
                    <xdr:colOff>257175</xdr:colOff>
                    <xdr:row>52</xdr:row>
                    <xdr:rowOff>38100</xdr:rowOff>
                  </from>
                  <to>
                    <xdr:col>1</xdr:col>
                    <xdr:colOff>352425</xdr:colOff>
                    <xdr:row>53</xdr:row>
                    <xdr:rowOff>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0</xdr:col>
                    <xdr:colOff>257175</xdr:colOff>
                    <xdr:row>53</xdr:row>
                    <xdr:rowOff>9525</xdr:rowOff>
                  </from>
                  <to>
                    <xdr:col>1</xdr:col>
                    <xdr:colOff>714375</xdr:colOff>
                    <xdr:row>53</xdr:row>
                    <xdr:rowOff>228600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0</xdr:col>
                    <xdr:colOff>247650</xdr:colOff>
                    <xdr:row>60</xdr:row>
                    <xdr:rowOff>0</xdr:rowOff>
                  </from>
                  <to>
                    <xdr:col>1</xdr:col>
                    <xdr:colOff>1381125</xdr:colOff>
                    <xdr:row>61</xdr:row>
                    <xdr:rowOff>114300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0</xdr:col>
                    <xdr:colOff>257175</xdr:colOff>
                    <xdr:row>61</xdr:row>
                    <xdr:rowOff>9525</xdr:rowOff>
                  </from>
                  <to>
                    <xdr:col>1</xdr:col>
                    <xdr:colOff>1333500</xdr:colOff>
                    <xdr:row>62</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outlinePr applyStyles="1" summaryBelow="0" summaryRight="0"/>
  </sheetPr>
  <dimension ref="A1:AB46"/>
  <sheetViews>
    <sheetView tabSelected="1" view="pageBreakPreview" zoomScale="85" zoomScaleNormal="85" zoomScaleSheetLayoutView="85" workbookViewId="0">
      <pane ySplit="10" topLeftCell="A38" activePane="bottomLeft" state="frozen"/>
      <selection pane="bottomLeft" activeCell="I34" sqref="I34"/>
    </sheetView>
  </sheetViews>
  <sheetFormatPr defaultColWidth="9.125" defaultRowHeight="15.75"/>
  <cols>
    <col min="1" max="1" width="16.75" style="130" customWidth="1"/>
    <col min="2" max="2" width="24.875" style="130" customWidth="1"/>
    <col min="3" max="3" width="27.25" style="131" customWidth="1"/>
    <col min="4" max="4" width="32.375" style="132" customWidth="1"/>
    <col min="5" max="5" width="52.125" style="132" customWidth="1"/>
    <col min="6" max="6" width="23" style="130" customWidth="1"/>
    <col min="7" max="7" width="21.875" style="136" customWidth="1"/>
    <col min="8" max="8" width="12" style="116" customWidth="1"/>
    <col min="9" max="9" width="51.625" style="136" customWidth="1"/>
    <col min="10" max="10" width="14.625" style="136" customWidth="1"/>
    <col min="11" max="11" width="17.625" style="136" bestFit="1" customWidth="1"/>
    <col min="12" max="12" width="13.625" style="136" customWidth="1"/>
    <col min="13" max="13" width="16.125" style="136" customWidth="1"/>
    <col min="14" max="14" width="11.125" style="136" customWidth="1"/>
    <col min="15" max="15" width="14.25" style="136" customWidth="1"/>
    <col min="16" max="23" width="13.625" style="136" customWidth="1"/>
    <col min="24" max="24" width="13.375" style="136" customWidth="1"/>
    <col min="25" max="25" width="11.25" style="136" customWidth="1"/>
    <col min="26" max="28" width="13.375" style="136" customWidth="1"/>
    <col min="29" max="16384" width="9.125" style="130"/>
  </cols>
  <sheetData>
    <row r="1" spans="1:28" s="129" customFormat="1" ht="25.5" customHeight="1">
      <c r="A1" s="7"/>
      <c r="B1" s="7"/>
      <c r="C1" s="164" t="s">
        <v>25</v>
      </c>
      <c r="D1" s="164"/>
      <c r="E1" s="164"/>
      <c r="F1" s="164"/>
      <c r="H1" s="6"/>
      <c r="I1" s="6"/>
      <c r="J1" s="6"/>
      <c r="K1" s="6"/>
      <c r="L1" s="6"/>
      <c r="M1" s="6"/>
      <c r="N1" s="6"/>
      <c r="O1" s="6"/>
      <c r="P1" s="6"/>
      <c r="Q1" s="6"/>
      <c r="R1" s="6"/>
      <c r="S1" s="66"/>
      <c r="T1" s="66"/>
      <c r="U1" s="6"/>
      <c r="V1" s="6"/>
      <c r="W1" s="6"/>
      <c r="X1" s="6"/>
      <c r="Y1" s="6"/>
      <c r="Z1" s="6"/>
      <c r="AA1" s="6"/>
      <c r="AB1" s="6"/>
    </row>
    <row r="2" spans="1:28" s="129" customFormat="1" ht="22.5" customHeight="1">
      <c r="A2" s="7"/>
      <c r="B2" s="165" t="s">
        <v>104</v>
      </c>
      <c r="C2" s="165"/>
      <c r="D2" s="8" t="s">
        <v>168</v>
      </c>
      <c r="E2" s="137" t="s">
        <v>7</v>
      </c>
      <c r="F2" s="11">
        <f>COUNTA(F13:F1239)</f>
        <v>27</v>
      </c>
      <c r="H2" s="166" t="s">
        <v>26</v>
      </c>
      <c r="I2" s="167"/>
      <c r="J2" s="167"/>
      <c r="K2" s="167"/>
      <c r="L2" s="168"/>
      <c r="M2" s="9" t="e">
        <f>COUNTIF(#REF!,"x")</f>
        <v>#REF!</v>
      </c>
      <c r="P2" s="6"/>
      <c r="Q2" s="6"/>
      <c r="R2" s="6"/>
      <c r="S2" s="66"/>
      <c r="T2" s="66"/>
      <c r="U2" s="10"/>
      <c r="V2" s="10"/>
      <c r="W2" s="10"/>
    </row>
    <row r="3" spans="1:28" s="129" customFormat="1" ht="18" customHeight="1">
      <c r="A3" s="7"/>
      <c r="B3" s="165" t="s">
        <v>105</v>
      </c>
      <c r="C3" s="165"/>
      <c r="D3" s="142" t="s">
        <v>217</v>
      </c>
      <c r="E3" s="64" t="s">
        <v>4</v>
      </c>
      <c r="F3" s="9">
        <f>COUNTIF(F10:F1439,"P")</f>
        <v>27</v>
      </c>
      <c r="H3" s="166" t="s">
        <v>27</v>
      </c>
      <c r="I3" s="167"/>
      <c r="J3" s="167"/>
      <c r="K3" s="167"/>
      <c r="L3" s="168"/>
      <c r="M3" s="9" t="e">
        <f>COUNTIF(#REF!,"Đã viết testscript")</f>
        <v>#REF!</v>
      </c>
      <c r="P3" s="6"/>
      <c r="Q3" s="6"/>
      <c r="R3" s="6"/>
      <c r="S3" s="66"/>
      <c r="T3" s="66"/>
      <c r="U3" s="10"/>
      <c r="V3" s="10"/>
      <c r="W3" s="10"/>
    </row>
    <row r="4" spans="1:28" s="129" customFormat="1" ht="21.75" customHeight="1">
      <c r="A4" s="7"/>
      <c r="B4" s="165" t="s">
        <v>36</v>
      </c>
      <c r="C4" s="165"/>
      <c r="D4" s="8" t="s">
        <v>28</v>
      </c>
      <c r="E4" s="137" t="s">
        <v>5</v>
      </c>
      <c r="F4" s="9">
        <f>COUNTIF($H$10:$H$10,"FAIL")</f>
        <v>0</v>
      </c>
      <c r="H4" s="166" t="s">
        <v>29</v>
      </c>
      <c r="I4" s="167"/>
      <c r="J4" s="167"/>
      <c r="K4" s="167"/>
      <c r="L4" s="168"/>
      <c r="M4" s="9" t="e">
        <f>COUNTIF(#REF!,"Pass")</f>
        <v>#REF!</v>
      </c>
      <c r="P4" s="10"/>
      <c r="Q4" s="10"/>
      <c r="R4" s="10"/>
      <c r="S4" s="67"/>
      <c r="T4" s="67"/>
      <c r="U4" s="10"/>
      <c r="V4" s="10"/>
      <c r="W4" s="10"/>
      <c r="X4" s="10"/>
      <c r="Y4" s="10"/>
      <c r="Z4" s="10"/>
      <c r="AA4" s="10"/>
      <c r="AB4" s="10"/>
    </row>
    <row r="5" spans="1:28" s="129" customFormat="1" ht="15.75" customHeight="1">
      <c r="A5" s="7"/>
      <c r="B5" s="165" t="s">
        <v>30</v>
      </c>
      <c r="C5" s="165"/>
      <c r="D5" s="8"/>
      <c r="E5" s="137" t="s">
        <v>103</v>
      </c>
      <c r="F5" s="9">
        <f>COUNTIF($H$10:$H$10,"PENDING")+COUNTIF($H$10:$H$10,"Not_Test")+COUNTIF($H$10:$H$10,"NA")</f>
        <v>0</v>
      </c>
      <c r="H5" s="166" t="s">
        <v>31</v>
      </c>
      <c r="I5" s="167"/>
      <c r="J5" s="167"/>
      <c r="K5" s="167"/>
      <c r="L5" s="168"/>
      <c r="M5" s="9" t="e">
        <f>COUNTIF(#REF!,"Failse")</f>
        <v>#REF!</v>
      </c>
      <c r="P5" s="10"/>
      <c r="Q5" s="10"/>
      <c r="R5" s="10"/>
      <c r="S5" s="67"/>
      <c r="T5" s="67"/>
      <c r="U5" s="10"/>
      <c r="V5" s="10"/>
      <c r="W5" s="10"/>
      <c r="X5" s="10"/>
      <c r="Y5" s="10"/>
      <c r="Z5" s="10"/>
      <c r="AA5" s="10"/>
      <c r="AB5" s="10"/>
    </row>
    <row r="6" spans="1:28" s="129" customFormat="1" ht="18" customHeight="1">
      <c r="A6" s="7"/>
      <c r="B6" s="165" t="s">
        <v>101</v>
      </c>
      <c r="C6" s="165"/>
      <c r="D6" s="9"/>
      <c r="E6" s="137" t="s">
        <v>32</v>
      </c>
      <c r="F6" s="9">
        <f>COUNTIF(M:M,"Yes")</f>
        <v>0</v>
      </c>
      <c r="H6" s="166" t="s">
        <v>33</v>
      </c>
      <c r="I6" s="167"/>
      <c r="J6" s="167"/>
      <c r="K6" s="167"/>
      <c r="L6" s="168"/>
      <c r="M6" s="9" t="e">
        <f>COUNTIF(#REF!,"Mức 1")</f>
        <v>#REF!</v>
      </c>
      <c r="P6" s="12"/>
      <c r="Q6" s="12"/>
      <c r="R6" s="12"/>
      <c r="S6" s="68"/>
      <c r="T6" s="68"/>
      <c r="U6" s="12"/>
      <c r="V6" s="12"/>
      <c r="W6" s="12"/>
      <c r="X6" s="12"/>
      <c r="Y6" s="12"/>
      <c r="Z6" s="12"/>
      <c r="AA6" s="12"/>
      <c r="AB6" s="12"/>
    </row>
    <row r="7" spans="1:28" s="129" customFormat="1" ht="21" customHeight="1">
      <c r="A7" s="7"/>
      <c r="B7" s="165" t="s">
        <v>102</v>
      </c>
      <c r="C7" s="165"/>
      <c r="D7" s="9"/>
      <c r="E7" s="137" t="s">
        <v>34</v>
      </c>
      <c r="F7" s="9">
        <f>COUNTIF(S10:S5028,"Yes")</f>
        <v>0</v>
      </c>
      <c r="H7" s="166" t="s">
        <v>35</v>
      </c>
      <c r="I7" s="167"/>
      <c r="J7" s="167"/>
      <c r="K7" s="167"/>
      <c r="L7" s="168"/>
      <c r="M7" s="9" t="e">
        <f>COUNTIF(#REF!,"Mức 2")</f>
        <v>#REF!</v>
      </c>
      <c r="P7" s="10"/>
      <c r="Q7" s="10"/>
      <c r="R7" s="10"/>
      <c r="S7" s="67"/>
      <c r="T7" s="67"/>
      <c r="U7" s="10"/>
      <c r="V7" s="10"/>
      <c r="W7" s="10"/>
      <c r="X7" s="10"/>
      <c r="Y7" s="10"/>
      <c r="Z7" s="10"/>
      <c r="AA7" s="10"/>
      <c r="AB7" s="10"/>
    </row>
    <row r="8" spans="1:28" s="129" customFormat="1" ht="21" customHeight="1">
      <c r="A8" s="7"/>
      <c r="B8" s="64"/>
      <c r="C8" s="64"/>
      <c r="D8" s="64"/>
      <c r="H8" s="64"/>
      <c r="I8" s="64"/>
      <c r="J8" s="64"/>
      <c r="K8" s="64"/>
      <c r="L8" s="64"/>
      <c r="M8" s="65"/>
      <c r="P8" s="10"/>
      <c r="Q8" s="10"/>
      <c r="R8" s="10"/>
      <c r="S8" s="67"/>
      <c r="T8" s="67"/>
      <c r="U8" s="10"/>
      <c r="V8" s="10"/>
      <c r="W8" s="10"/>
      <c r="X8" s="10"/>
      <c r="Y8" s="10"/>
      <c r="Z8" s="10"/>
      <c r="AA8" s="10"/>
      <c r="AB8" s="10"/>
    </row>
    <row r="9" spans="1:28" s="129" customFormat="1">
      <c r="A9" s="7"/>
      <c r="B9" s="7"/>
      <c r="C9" s="13"/>
      <c r="D9" s="7"/>
      <c r="F9" s="139" t="s">
        <v>186</v>
      </c>
      <c r="G9" s="7"/>
      <c r="H9" s="6"/>
      <c r="I9" s="6"/>
      <c r="J9" s="6"/>
      <c r="K9" s="12"/>
      <c r="L9" s="12"/>
      <c r="M9" s="10"/>
      <c r="N9" s="10"/>
      <c r="O9" s="10"/>
      <c r="P9" s="10"/>
      <c r="Q9" s="10"/>
      <c r="R9" s="10"/>
      <c r="S9" s="67"/>
      <c r="T9" s="67"/>
      <c r="U9" s="10"/>
      <c r="V9" s="10"/>
      <c r="W9" s="10"/>
      <c r="X9" s="10"/>
      <c r="Y9" s="10"/>
      <c r="Z9" s="10"/>
      <c r="AA9" s="10"/>
      <c r="AB9" s="10"/>
    </row>
    <row r="10" spans="1:28" s="73" customFormat="1" ht="47.25">
      <c r="A10" s="71" t="s">
        <v>154</v>
      </c>
      <c r="B10" s="71" t="s">
        <v>155</v>
      </c>
      <c r="C10" s="71" t="s">
        <v>156</v>
      </c>
      <c r="D10" s="71" t="s">
        <v>37</v>
      </c>
      <c r="E10" s="71" t="s">
        <v>157</v>
      </c>
      <c r="F10" s="162" t="s">
        <v>215</v>
      </c>
      <c r="G10" s="163"/>
      <c r="H10" s="72" t="s">
        <v>158</v>
      </c>
      <c r="I10" s="72" t="s">
        <v>187</v>
      </c>
      <c r="J10" s="134" t="s">
        <v>184</v>
      </c>
      <c r="K10" s="134" t="s">
        <v>185</v>
      </c>
      <c r="L10" s="134" t="s">
        <v>169</v>
      </c>
      <c r="M10" s="134" t="s">
        <v>38</v>
      </c>
      <c r="N10" s="134" t="s">
        <v>170</v>
      </c>
      <c r="O10" s="134" t="s">
        <v>171</v>
      </c>
      <c r="P10" s="134" t="s">
        <v>172</v>
      </c>
      <c r="Q10" s="134" t="s">
        <v>173</v>
      </c>
      <c r="R10" s="134" t="s">
        <v>174</v>
      </c>
      <c r="S10" s="134" t="s">
        <v>175</v>
      </c>
      <c r="T10" s="134" t="s">
        <v>176</v>
      </c>
      <c r="U10" s="134" t="s">
        <v>177</v>
      </c>
      <c r="V10" s="134" t="s">
        <v>178</v>
      </c>
      <c r="W10" s="134" t="s">
        <v>179</v>
      </c>
      <c r="X10" s="134" t="s">
        <v>180</v>
      </c>
      <c r="Y10" s="134" t="s">
        <v>181</v>
      </c>
      <c r="Z10" s="134" t="s">
        <v>182</v>
      </c>
      <c r="AA10" s="134" t="s">
        <v>183</v>
      </c>
      <c r="AB10" s="135"/>
    </row>
    <row r="11" spans="1:28" s="141" customFormat="1">
      <c r="A11" s="160" t="s">
        <v>188</v>
      </c>
      <c r="B11" s="161"/>
      <c r="C11" s="161"/>
      <c r="D11" s="161"/>
      <c r="E11" s="161"/>
      <c r="F11" s="161"/>
      <c r="G11" s="161"/>
      <c r="H11" s="161"/>
      <c r="I11" s="161"/>
      <c r="J11" s="140"/>
      <c r="K11" s="140"/>
      <c r="L11" s="140"/>
      <c r="M11" s="140"/>
      <c r="N11" s="140"/>
      <c r="O11" s="140"/>
      <c r="P11" s="140"/>
      <c r="Q11" s="140"/>
      <c r="R11" s="140"/>
      <c r="S11" s="140"/>
      <c r="T11" s="140"/>
      <c r="U11" s="140"/>
      <c r="V11" s="140"/>
      <c r="W11" s="140"/>
      <c r="X11" s="140"/>
      <c r="Y11" s="140"/>
      <c r="Z11" s="140"/>
      <c r="AA11" s="140"/>
      <c r="AB11" s="140"/>
    </row>
    <row r="12" spans="1:28" s="91" customFormat="1" ht="15" customHeight="1">
      <c r="A12" s="85" t="s">
        <v>220</v>
      </c>
      <c r="B12" s="86"/>
      <c r="C12" s="86"/>
      <c r="D12" s="86"/>
      <c r="E12" s="86"/>
      <c r="F12" s="87" t="s">
        <v>159</v>
      </c>
      <c r="G12" s="87" t="s">
        <v>160</v>
      </c>
      <c r="H12" s="88"/>
      <c r="I12" s="89"/>
    </row>
    <row r="13" spans="1:28" s="91" customFormat="1" ht="186.75" customHeight="1">
      <c r="A13" s="75" t="str">
        <f>"TC00"&amp;IF($D13&lt;&gt;"",COUNTA($D$11:D13),"")</f>
        <v>TC001</v>
      </c>
      <c r="B13" s="77" t="s">
        <v>189</v>
      </c>
      <c r="C13" s="77" t="s">
        <v>189</v>
      </c>
      <c r="D13" s="74" t="s">
        <v>229</v>
      </c>
      <c r="E13" s="90" t="s">
        <v>225</v>
      </c>
      <c r="F13" s="93" t="s">
        <v>161</v>
      </c>
      <c r="G13" s="93"/>
      <c r="H13" s="92"/>
      <c r="I13" s="76"/>
    </row>
    <row r="14" spans="1:28" s="91" customFormat="1" ht="145.5" customHeight="1">
      <c r="A14" s="75" t="str">
        <f>"TC00"&amp;IF($D14&lt;&gt;"",COUNTA($D$11:D14),"")</f>
        <v>TC002</v>
      </c>
      <c r="B14" s="77" t="s">
        <v>190</v>
      </c>
      <c r="C14" s="77" t="s">
        <v>190</v>
      </c>
      <c r="D14" s="74" t="s">
        <v>191</v>
      </c>
      <c r="E14" s="90" t="s">
        <v>225</v>
      </c>
      <c r="F14" s="94" t="s">
        <v>161</v>
      </c>
      <c r="G14" s="78"/>
      <c r="H14" s="79"/>
      <c r="I14" s="76"/>
    </row>
    <row r="15" spans="1:28" s="91" customFormat="1" ht="210" customHeight="1">
      <c r="A15" s="75" t="str">
        <f>"TC00"&amp;IF($D15&lt;&gt;"",COUNTA($D$11:D15),"")</f>
        <v>TC003</v>
      </c>
      <c r="B15" s="77" t="s">
        <v>192</v>
      </c>
      <c r="C15" s="77" t="s">
        <v>192</v>
      </c>
      <c r="D15" s="74" t="s">
        <v>255</v>
      </c>
      <c r="E15" s="90" t="s">
        <v>225</v>
      </c>
      <c r="F15" s="93" t="s">
        <v>161</v>
      </c>
      <c r="G15" s="93"/>
      <c r="H15" s="92"/>
      <c r="I15" s="76"/>
    </row>
    <row r="16" spans="1:28" s="91" customFormat="1" ht="175.5" customHeight="1">
      <c r="A16" s="75" t="str">
        <f>"TC00"&amp;IF($D16&lt;&gt;"",COUNTA($D$11:D16),"")</f>
        <v>TC004</v>
      </c>
      <c r="B16" s="77" t="s">
        <v>193</v>
      </c>
      <c r="C16" s="77" t="s">
        <v>193</v>
      </c>
      <c r="D16" s="74" t="s">
        <v>230</v>
      </c>
      <c r="E16" s="90" t="s">
        <v>226</v>
      </c>
      <c r="F16" s="93" t="s">
        <v>161</v>
      </c>
      <c r="G16" s="93"/>
      <c r="H16" s="92"/>
      <c r="I16" s="76"/>
    </row>
    <row r="17" spans="1:9" s="91" customFormat="1" ht="147.75" customHeight="1">
      <c r="A17" s="75" t="str">
        <f>"TC00"&amp;IF($D17&lt;&gt;"",COUNTA($D$11:D17),"")</f>
        <v>TC005</v>
      </c>
      <c r="B17" s="77" t="s">
        <v>194</v>
      </c>
      <c r="C17" s="77" t="s">
        <v>194</v>
      </c>
      <c r="D17" s="74" t="s">
        <v>231</v>
      </c>
      <c r="E17" s="90" t="s">
        <v>227</v>
      </c>
      <c r="F17" s="93" t="s">
        <v>161</v>
      </c>
      <c r="G17" s="93"/>
      <c r="H17" s="92"/>
      <c r="I17" s="76"/>
    </row>
    <row r="18" spans="1:9" s="91" customFormat="1" ht="162.75" customHeight="1">
      <c r="A18" s="75" t="str">
        <f>"TC00"&amp;IF($D18&lt;&gt;"",COUNTA($D$11:D18),"")</f>
        <v>TC006</v>
      </c>
      <c r="B18" s="77" t="s">
        <v>195</v>
      </c>
      <c r="C18" s="77" t="s">
        <v>195</v>
      </c>
      <c r="D18" s="74" t="s">
        <v>232</v>
      </c>
      <c r="E18" s="90" t="s">
        <v>225</v>
      </c>
      <c r="F18" s="93" t="s">
        <v>161</v>
      </c>
      <c r="G18" s="93"/>
      <c r="H18" s="92"/>
      <c r="I18" s="76"/>
    </row>
    <row r="19" spans="1:9" s="91" customFormat="1" ht="128.25" customHeight="1">
      <c r="A19" s="75" t="str">
        <f>"TC00"&amp;IF($D19&lt;&gt;"",COUNTA($D$11:D19),"")</f>
        <v>TC007</v>
      </c>
      <c r="B19" s="77" t="s">
        <v>196</v>
      </c>
      <c r="C19" s="77" t="s">
        <v>196</v>
      </c>
      <c r="D19" s="74" t="s">
        <v>233</v>
      </c>
      <c r="E19" s="90" t="s">
        <v>225</v>
      </c>
      <c r="F19" s="93" t="s">
        <v>161</v>
      </c>
      <c r="G19" s="93"/>
      <c r="H19" s="92"/>
      <c r="I19" s="76"/>
    </row>
    <row r="20" spans="1:9" s="91" customFormat="1" ht="111" customHeight="1">
      <c r="A20" s="75" t="str">
        <f>"TC00"&amp;IF($D20&lt;&gt;"",COUNTA($D$11:D20),"")</f>
        <v>TC008</v>
      </c>
      <c r="B20" s="77" t="s">
        <v>197</v>
      </c>
      <c r="C20" s="77" t="s">
        <v>197</v>
      </c>
      <c r="D20" s="74" t="s">
        <v>198</v>
      </c>
      <c r="E20" s="90" t="s">
        <v>225</v>
      </c>
      <c r="F20" s="93" t="s">
        <v>161</v>
      </c>
      <c r="G20" s="93"/>
      <c r="H20" s="92"/>
      <c r="I20" s="76"/>
    </row>
    <row r="21" spans="1:9" s="91" customFormat="1" ht="198.75" customHeight="1">
      <c r="A21" s="75" t="str">
        <f>"TC00"&amp;IF($D21&lt;&gt;"",COUNTA($D$11:D21),"")</f>
        <v>TC009</v>
      </c>
      <c r="B21" s="77" t="s">
        <v>199</v>
      </c>
      <c r="C21" s="77" t="s">
        <v>199</v>
      </c>
      <c r="D21" s="74" t="s">
        <v>234</v>
      </c>
      <c r="E21" s="90" t="s">
        <v>225</v>
      </c>
      <c r="F21" s="93" t="s">
        <v>161</v>
      </c>
      <c r="G21" s="93"/>
      <c r="H21" s="92"/>
      <c r="I21" s="76"/>
    </row>
    <row r="22" spans="1:9" s="91" customFormat="1" ht="186" customHeight="1">
      <c r="A22" s="75" t="str">
        <f>"TC00"&amp;IF($D22&lt;&gt;"",COUNTA($D$11:D22),"")</f>
        <v>TC0010</v>
      </c>
      <c r="B22" s="77" t="s">
        <v>200</v>
      </c>
      <c r="C22" s="77" t="s">
        <v>200</v>
      </c>
      <c r="D22" s="74" t="s">
        <v>235</v>
      </c>
      <c r="E22" s="90" t="s">
        <v>225</v>
      </c>
      <c r="F22" s="93" t="s">
        <v>161</v>
      </c>
      <c r="G22" s="93"/>
      <c r="H22" s="92"/>
      <c r="I22" s="76"/>
    </row>
    <row r="23" spans="1:9" s="91" customFormat="1" ht="157.5" customHeight="1">
      <c r="A23" s="75" t="str">
        <f>"TC00"&amp;IF($D23&lt;&gt;"",COUNTA($D$11:D23),"")</f>
        <v>TC0011</v>
      </c>
      <c r="B23" s="77" t="s">
        <v>201</v>
      </c>
      <c r="C23" s="77" t="s">
        <v>201</v>
      </c>
      <c r="D23" s="74" t="s">
        <v>236</v>
      </c>
      <c r="E23" s="90" t="s">
        <v>225</v>
      </c>
      <c r="F23" s="93" t="s">
        <v>161</v>
      </c>
      <c r="G23" s="93"/>
      <c r="H23" s="92"/>
      <c r="I23" s="76"/>
    </row>
    <row r="24" spans="1:9" s="91" customFormat="1" ht="157.5" customHeight="1">
      <c r="A24" s="75" t="str">
        <f>"TC00"&amp;IF($D24&lt;&gt;"",COUNTA($D$11:D24),"")</f>
        <v>TC0012</v>
      </c>
      <c r="B24" s="77" t="s">
        <v>237</v>
      </c>
      <c r="C24" s="77" t="s">
        <v>237</v>
      </c>
      <c r="D24" s="74" t="s">
        <v>241</v>
      </c>
      <c r="E24" s="90" t="s">
        <v>225</v>
      </c>
      <c r="F24" s="93" t="s">
        <v>161</v>
      </c>
      <c r="G24" s="93"/>
      <c r="H24" s="92"/>
      <c r="I24" s="76"/>
    </row>
    <row r="25" spans="1:9" s="91" customFormat="1" ht="136.5" customHeight="1">
      <c r="A25" s="75" t="str">
        <f>"TC00"&amp;IF($D25&lt;&gt;"",COUNTA($D$11:D25),"")</f>
        <v>TC0013</v>
      </c>
      <c r="B25" s="77" t="s">
        <v>238</v>
      </c>
      <c r="C25" s="77" t="s">
        <v>238</v>
      </c>
      <c r="D25" s="74" t="s">
        <v>240</v>
      </c>
      <c r="E25" s="90" t="s">
        <v>225</v>
      </c>
      <c r="F25" s="93" t="s">
        <v>161</v>
      </c>
      <c r="G25" s="93"/>
      <c r="H25" s="92"/>
      <c r="I25" s="76"/>
    </row>
    <row r="26" spans="1:9" s="91" customFormat="1" ht="167.25" customHeight="1">
      <c r="A26" s="75" t="str">
        <f>"TC00"&amp;IF($D26&lt;&gt;"",COUNTA($D$11:D26),"")</f>
        <v>TC0014</v>
      </c>
      <c r="B26" s="77" t="s">
        <v>239</v>
      </c>
      <c r="C26" s="77" t="s">
        <v>239</v>
      </c>
      <c r="D26" s="74" t="s">
        <v>242</v>
      </c>
      <c r="E26" s="90" t="s">
        <v>225</v>
      </c>
      <c r="F26" s="93" t="s">
        <v>161</v>
      </c>
      <c r="G26" s="93"/>
      <c r="H26" s="92"/>
      <c r="I26" s="76"/>
    </row>
    <row r="27" spans="1:9" s="91" customFormat="1" ht="147.75" customHeight="1">
      <c r="A27" s="75" t="str">
        <f>"TC00"&amp;IF($D27&lt;&gt;"",COUNTA($D$11:D27),"")</f>
        <v>TC0015</v>
      </c>
      <c r="B27" s="77" t="s">
        <v>202</v>
      </c>
      <c r="C27" s="77" t="s">
        <v>202</v>
      </c>
      <c r="D27" s="74" t="s">
        <v>203</v>
      </c>
      <c r="E27" s="90" t="s">
        <v>225</v>
      </c>
      <c r="F27" s="93" t="s">
        <v>161</v>
      </c>
      <c r="G27" s="93"/>
      <c r="H27" s="92"/>
      <c r="I27" s="76"/>
    </row>
    <row r="28" spans="1:9" s="91" customFormat="1" ht="147.75" customHeight="1">
      <c r="A28" s="75" t="str">
        <f>"TC00"&amp;IF($D28&lt;&gt;"",COUNTA($D$11:D28),"")</f>
        <v>TC0016</v>
      </c>
      <c r="B28" s="77" t="s">
        <v>204</v>
      </c>
      <c r="C28" s="77" t="s">
        <v>204</v>
      </c>
      <c r="D28" s="74" t="s">
        <v>228</v>
      </c>
      <c r="E28" s="90" t="s">
        <v>225</v>
      </c>
      <c r="F28" s="93" t="s">
        <v>161</v>
      </c>
      <c r="G28" s="93"/>
      <c r="H28" s="92"/>
      <c r="I28" s="76"/>
    </row>
    <row r="29" spans="1:9" s="91" customFormat="1" ht="409.5">
      <c r="A29" s="75" t="str">
        <f>"TC00"&amp;IF($D29&lt;&gt;"",COUNTA($D$11:D29),"")</f>
        <v>TC0017</v>
      </c>
      <c r="B29" s="77" t="s">
        <v>205</v>
      </c>
      <c r="C29" s="77" t="s">
        <v>205</v>
      </c>
      <c r="D29" s="74" t="s">
        <v>243</v>
      </c>
      <c r="E29" s="90" t="s">
        <v>225</v>
      </c>
      <c r="F29" s="93" t="s">
        <v>161</v>
      </c>
      <c r="G29" s="93"/>
      <c r="H29" s="92"/>
      <c r="I29" s="76"/>
    </row>
    <row r="30" spans="1:9" s="91" customFormat="1" ht="155.25" customHeight="1">
      <c r="A30" s="75" t="str">
        <f>"TC00"&amp;IF($D30&lt;&gt;"",COUNTA($D$11:D30),"")</f>
        <v>TC0018</v>
      </c>
      <c r="B30" s="77" t="s">
        <v>206</v>
      </c>
      <c r="C30" s="77" t="s">
        <v>206</v>
      </c>
      <c r="D30" s="74" t="s">
        <v>244</v>
      </c>
      <c r="E30" s="90" t="s">
        <v>225</v>
      </c>
      <c r="F30" s="93" t="s">
        <v>161</v>
      </c>
      <c r="G30" s="93"/>
      <c r="H30" s="92"/>
      <c r="I30" s="76"/>
    </row>
    <row r="31" spans="1:9" s="91" customFormat="1" ht="147.75" customHeight="1">
      <c r="A31" s="75" t="str">
        <f>"TC00"&amp;IF($D31&lt;&gt;"",COUNTA($D$11:D31),"")</f>
        <v>TC0019</v>
      </c>
      <c r="B31" s="77" t="s">
        <v>207</v>
      </c>
      <c r="C31" s="77" t="s">
        <v>207</v>
      </c>
      <c r="D31" s="74" t="s">
        <v>245</v>
      </c>
      <c r="E31" s="90" t="s">
        <v>225</v>
      </c>
      <c r="F31" s="93" t="s">
        <v>161</v>
      </c>
      <c r="G31" s="93"/>
      <c r="H31" s="92"/>
      <c r="I31" s="76"/>
    </row>
    <row r="32" spans="1:9" s="91" customFormat="1" ht="147.75" customHeight="1">
      <c r="A32" s="75" t="str">
        <f>"TC00"&amp;IF($D32&lt;&gt;"",COUNTA($D$11:D32),"")</f>
        <v>TC0020</v>
      </c>
      <c r="B32" s="77" t="s">
        <v>208</v>
      </c>
      <c r="C32" s="77" t="s">
        <v>208</v>
      </c>
      <c r="D32" s="74" t="s">
        <v>246</v>
      </c>
      <c r="E32" s="90" t="s">
        <v>225</v>
      </c>
      <c r="F32" s="93" t="s">
        <v>161</v>
      </c>
      <c r="G32" s="93"/>
      <c r="H32" s="92"/>
      <c r="I32" s="76"/>
    </row>
    <row r="33" spans="1:9" s="91" customFormat="1" ht="147.75" customHeight="1">
      <c r="A33" s="75" t="str">
        <f>"TC00"&amp;IF($D33&lt;&gt;"",COUNTA($D$11:D33),"")</f>
        <v>TC0021</v>
      </c>
      <c r="B33" s="77" t="s">
        <v>209</v>
      </c>
      <c r="C33" s="77" t="s">
        <v>209</v>
      </c>
      <c r="D33" s="74" t="s">
        <v>247</v>
      </c>
      <c r="E33" s="90" t="s">
        <v>225</v>
      </c>
      <c r="F33" s="93" t="s">
        <v>161</v>
      </c>
      <c r="G33" s="93"/>
      <c r="H33" s="92"/>
      <c r="I33" s="76"/>
    </row>
    <row r="34" spans="1:9" s="91" customFormat="1" ht="186.75" customHeight="1">
      <c r="A34" s="75" t="str">
        <f>"TC00"&amp;IF($D34&lt;&gt;"",COUNTA($D$11:D34),"")</f>
        <v>TC0022</v>
      </c>
      <c r="B34" s="77" t="s">
        <v>248</v>
      </c>
      <c r="C34" s="77" t="s">
        <v>248</v>
      </c>
      <c r="D34" s="74" t="s">
        <v>249</v>
      </c>
      <c r="E34" s="90" t="s">
        <v>225</v>
      </c>
      <c r="F34" s="93" t="s">
        <v>161</v>
      </c>
      <c r="G34" s="93"/>
      <c r="H34" s="92"/>
      <c r="I34" s="76"/>
    </row>
    <row r="35" spans="1:9" s="91" customFormat="1" ht="147.75" customHeight="1">
      <c r="A35" s="75" t="str">
        <f>"TC00"&amp;IF($D35&lt;&gt;"",COUNTA($D$11:D35),"")</f>
        <v>TC0023</v>
      </c>
      <c r="B35" s="77" t="s">
        <v>210</v>
      </c>
      <c r="C35" s="77" t="s">
        <v>210</v>
      </c>
      <c r="D35" s="74" t="s">
        <v>250</v>
      </c>
      <c r="E35" s="90" t="s">
        <v>225</v>
      </c>
      <c r="F35" s="93" t="s">
        <v>161</v>
      </c>
      <c r="G35" s="93"/>
      <c r="H35" s="92"/>
      <c r="I35" s="76"/>
    </row>
    <row r="36" spans="1:9" s="91" customFormat="1" ht="147.75" customHeight="1">
      <c r="A36" s="75" t="str">
        <f>"TC00"&amp;IF($D36&lt;&gt;"",COUNTA($D$11:D36),"")</f>
        <v>TC0024</v>
      </c>
      <c r="B36" s="77" t="s">
        <v>211</v>
      </c>
      <c r="C36" s="77" t="s">
        <v>211</v>
      </c>
      <c r="D36" s="74" t="s">
        <v>212</v>
      </c>
      <c r="E36" s="90" t="s">
        <v>225</v>
      </c>
      <c r="F36" s="93" t="s">
        <v>161</v>
      </c>
      <c r="G36" s="93"/>
      <c r="H36" s="92"/>
      <c r="I36" s="76"/>
    </row>
    <row r="37" spans="1:9" s="91" customFormat="1" ht="147.75" customHeight="1">
      <c r="A37" s="75" t="str">
        <f>"TC00"&amp;IF($D37&lt;&gt;"",COUNTA($D$11:D37),"")</f>
        <v>TC0025</v>
      </c>
      <c r="B37" s="77" t="s">
        <v>213</v>
      </c>
      <c r="C37" s="77" t="s">
        <v>213</v>
      </c>
      <c r="D37" s="74" t="s">
        <v>251</v>
      </c>
      <c r="E37" s="90" t="s">
        <v>225</v>
      </c>
      <c r="F37" s="93" t="s">
        <v>161</v>
      </c>
      <c r="G37" s="93"/>
      <c r="H37" s="92"/>
      <c r="I37" s="76"/>
    </row>
    <row r="38" spans="1:9" s="91" customFormat="1" ht="147.75" customHeight="1">
      <c r="A38" s="75" t="str">
        <f>"TC00"&amp;IF($D38&lt;&gt;"",COUNTA($D$11:D38),"")</f>
        <v>TC0026</v>
      </c>
      <c r="B38" s="77" t="s">
        <v>214</v>
      </c>
      <c r="C38" s="77" t="s">
        <v>214</v>
      </c>
      <c r="D38" s="74" t="s">
        <v>254</v>
      </c>
      <c r="E38" s="90" t="s">
        <v>225</v>
      </c>
      <c r="F38" s="93" t="s">
        <v>161</v>
      </c>
      <c r="G38" s="93"/>
      <c r="H38" s="92"/>
      <c r="I38" s="76"/>
    </row>
    <row r="39" spans="1:9" s="91" customFormat="1" ht="147.75" customHeight="1">
      <c r="A39" s="75" t="str">
        <f>"TC00"&amp;IF($D39&lt;&gt;"",COUNTA($D$11:D39),"")</f>
        <v>TC0027</v>
      </c>
      <c r="B39" s="77" t="s">
        <v>252</v>
      </c>
      <c r="C39" s="77" t="s">
        <v>252</v>
      </c>
      <c r="D39" s="74" t="s">
        <v>253</v>
      </c>
      <c r="E39" s="90" t="s">
        <v>225</v>
      </c>
      <c r="F39" s="93" t="s">
        <v>161</v>
      </c>
      <c r="G39" s="93"/>
      <c r="H39" s="92"/>
      <c r="I39" s="76"/>
    </row>
    <row r="40" spans="1:9" s="91" customFormat="1">
      <c r="A40" s="75"/>
      <c r="B40" s="77"/>
      <c r="C40" s="77"/>
      <c r="D40" s="74"/>
      <c r="E40" s="77"/>
      <c r="F40" s="78"/>
      <c r="G40" s="78"/>
      <c r="H40" s="79"/>
      <c r="I40" s="80"/>
    </row>
    <row r="41" spans="1:9" s="91" customFormat="1">
      <c r="A41" s="75"/>
      <c r="B41" s="81"/>
      <c r="C41" s="77"/>
      <c r="D41" s="74"/>
      <c r="E41" s="77"/>
      <c r="F41" s="78"/>
      <c r="G41" s="78"/>
      <c r="H41" s="79"/>
      <c r="I41" s="80"/>
    </row>
    <row r="42" spans="1:9" s="91" customFormat="1">
      <c r="A42" s="75"/>
      <c r="B42" s="82"/>
      <c r="C42" s="83"/>
      <c r="D42" s="74"/>
      <c r="E42" s="77"/>
      <c r="F42" s="78"/>
      <c r="G42" s="78"/>
      <c r="H42" s="79"/>
      <c r="I42" s="80"/>
    </row>
    <row r="43" spans="1:9" s="98" customFormat="1">
      <c r="A43" s="75"/>
      <c r="B43" s="84"/>
      <c r="C43" s="83"/>
      <c r="D43" s="74"/>
      <c r="E43" s="77"/>
      <c r="F43" s="95"/>
      <c r="G43" s="95"/>
      <c r="H43" s="96"/>
      <c r="I43" s="97"/>
    </row>
    <row r="44" spans="1:9" s="91" customFormat="1">
      <c r="A44" s="75"/>
      <c r="B44" s="81"/>
      <c r="C44" s="77"/>
      <c r="D44" s="74"/>
      <c r="E44" s="77"/>
      <c r="F44" s="78"/>
      <c r="G44" s="78"/>
      <c r="H44" s="79"/>
      <c r="I44" s="80"/>
    </row>
    <row r="45" spans="1:9" s="91" customFormat="1">
      <c r="A45" s="75"/>
      <c r="B45" s="82"/>
      <c r="C45" s="83"/>
      <c r="D45" s="74"/>
      <c r="E45" s="77"/>
      <c r="F45" s="78"/>
      <c r="G45" s="78"/>
      <c r="H45" s="79"/>
      <c r="I45" s="80"/>
    </row>
    <row r="46" spans="1:9" s="98" customFormat="1">
      <c r="A46" s="75"/>
      <c r="B46" s="84"/>
      <c r="C46" s="83"/>
      <c r="D46" s="74"/>
      <c r="E46" s="77"/>
      <c r="F46" s="95"/>
      <c r="G46" s="95"/>
      <c r="H46" s="96"/>
      <c r="I46" s="97"/>
    </row>
  </sheetData>
  <sheetProtection selectLockedCells="1" selectUnlockedCells="1"/>
  <dataConsolidate/>
  <mergeCells count="15">
    <mergeCell ref="A11:I11"/>
    <mergeCell ref="F10:G10"/>
    <mergeCell ref="C1:F1"/>
    <mergeCell ref="B2:C2"/>
    <mergeCell ref="B3:C3"/>
    <mergeCell ref="H2:L2"/>
    <mergeCell ref="H7:L7"/>
    <mergeCell ref="H6:L6"/>
    <mergeCell ref="H5:L5"/>
    <mergeCell ref="H4:L4"/>
    <mergeCell ref="B6:C6"/>
    <mergeCell ref="B7:C7"/>
    <mergeCell ref="H3:L3"/>
    <mergeCell ref="B4:C4"/>
    <mergeCell ref="B5:C5"/>
  </mergeCells>
  <conditionalFormatting sqref="H1 H9">
    <cfRule type="cellIs" priority="116" stopIfTrue="1" operator="equal">
      <formula>"P"</formula>
    </cfRule>
    <cfRule type="cellIs" dxfId="1" priority="117" stopIfTrue="1" operator="equal">
      <formula>"F"</formula>
    </cfRule>
    <cfRule type="cellIs" dxfId="0" priority="118" stopIfTrue="1" operator="equal">
      <formula>"PE"</formula>
    </cfRule>
  </conditionalFormatting>
  <dataValidations disablePrompts="1" count="1">
    <dataValidation type="list" allowBlank="1" showInputMessage="1" showErrorMessage="1" sqref="JM1:JN9 TI1:TJ9 ADE1:ADF9 ANA1:ANB9 AWW1:AWX9 BGS1:BGT9 BQO1:BQP9 CAK1:CAL9 CKG1:CKH9 CUC1:CUD9 DDY1:DDZ9 DNU1:DNV9 DXQ1:DXR9 EHM1:EHN9 ERI1:ERJ9 FBE1:FBF9 FLA1:FLB9 FUW1:FUX9 GES1:GET9 GOO1:GOP9 GYK1:GYL9 HIG1:HIH9 HSC1:HSD9 IBY1:IBZ9 ILU1:ILV9 IVQ1:IVR9 JFM1:JFN9 JPI1:JPJ9 JZE1:JZF9 KJA1:KJB9 KSW1:KSX9 LCS1:LCT9 LMO1:LMP9 LWK1:LWL9 MGG1:MGH9 MQC1:MQD9 MZY1:MZZ9 NJU1:NJV9 NTQ1:NTR9 ODM1:ODN9 ONI1:ONJ9 OXE1:OXF9 PHA1:PHB9 PQW1:PQX9 QAS1:QAT9 QKO1:QKP9 QUK1:QUL9 REG1:REH9 ROC1:ROD9 RXY1:RXZ9 SHU1:SHV9 SRQ1:SRR9 TBM1:TBN9 TLI1:TLJ9 TVE1:TVF9 UFA1:UFB9 UOW1:UOX9 UYS1:UYT9 VIO1:VIP9 VSK1:VSL9 WCG1:WCH9 WMC1:WMD9 WVY1:WVZ9 JK1:JL1 TG1:TH1 ADC1:ADD1 AMY1:AMZ1 AWU1:AWV1 BGQ1:BGR1 BQM1:BQN1 CAI1:CAJ1 CKE1:CKF1 CUA1:CUB1 DDW1:DDX1 DNS1:DNT1 DXO1:DXP1 EHK1:EHL1 ERG1:ERH1 FBC1:FBD1 FKY1:FKZ1 FUU1:FUV1 GEQ1:GER1 GOM1:GON1 GYI1:GYJ1 HIE1:HIF1 HSA1:HSB1 IBW1:IBX1 ILS1:ILT1 IVO1:IVP1 JFK1:JFL1 JPG1:JPH1 JZC1:JZD1 KIY1:KIZ1 KSU1:KSV1 LCQ1:LCR1 LMM1:LMN1 LWI1:LWJ1 MGE1:MGF1 MQA1:MQB1 MZW1:MZX1 NJS1:NJT1 NTO1:NTP1 ODK1:ODL1 ONG1:ONH1 OXC1:OXD1 PGY1:PGZ1 PQU1:PQV1 QAQ1:QAR1 QKM1:QKN1 QUI1:QUJ1 REE1:REF1 ROA1:ROB1 RXW1:RXX1 SHS1:SHT1 SRO1:SRP1 TBK1:TBL1 TLG1:TLH1 TVC1:TVD1 UEY1:UEZ1 UOU1:UOV1 UYQ1:UYR1 VIM1:VIN1 VSI1:VSJ1 WCE1:WCF1 WMA1:WMB1 WVW1:WVX1 WWE2:WWE9 JS2:JS9 TO2:TO9 ADK2:ADK9 ANG2:ANG9 AXC2:AXC9 BGY2:BGY9 BQU2:BQU9 CAQ2:CAQ9 CKM2:CKM9 CUI2:CUI9 DEE2:DEE9 DOA2:DOA9 DXW2:DXW9 EHS2:EHS9 ERO2:ERO9 FBK2:FBK9 FLG2:FLG9 FVC2:FVC9 GEY2:GEY9 GOU2:GOU9 GYQ2:GYQ9 HIM2:HIM9 HSI2:HSI9 ICE2:ICE9 IMA2:IMA9 IVW2:IVW9 JFS2:JFS9 JPO2:JPO9 JZK2:JZK9 KJG2:KJG9 KTC2:KTC9 LCY2:LCY9 LMU2:LMU9 LWQ2:LWQ9 MGM2:MGM9 MQI2:MQI9 NAE2:NAE9 NKA2:NKA9 NTW2:NTW9 ODS2:ODS9 ONO2:ONO9 OXK2:OXK9 PHG2:PHG9 PRC2:PRC9 QAY2:QAY9 QKU2:QKU9 QUQ2:QUQ9 REM2:REM9 ROI2:ROI9 RYE2:RYE9 SIA2:SIA9 SRW2:SRW9 TBS2:TBS9 TLO2:TLO9 TVK2:TVK9 UFG2:UFG9 UPC2:UPC9 UYY2:UYY9 VIU2:VIU9 VSQ2:VSQ9 WCM2:WCM9 WMI2:WMI9 N9:AB9" xr:uid="{00000000-0002-0000-0100-000000000000}">
      <formula1>"P,F,PE"</formula1>
    </dataValidation>
  </dataValidations>
  <pageMargins left="0.7" right="0.7" top="0.75" bottom="0.75" header="0.3" footer="0.3"/>
  <pageSetup paperSize="9" scale="17" orientation="portrait"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
  <sheetViews>
    <sheetView workbookViewId="0">
      <selection activeCell="D1" sqref="D1"/>
    </sheetView>
  </sheetViews>
  <sheetFormatPr defaultRowHeight="14.25"/>
  <sheetData>
    <row r="1" spans="1:1" ht="15">
      <c r="A1" s="143" t="s">
        <v>224</v>
      </c>
    </row>
    <row r="30" spans="12:12" ht="15">
      <c r="L30" s="13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2"/>
  <sheetViews>
    <sheetView showGridLines="0" showRowColHeaders="0" view="pageBreakPreview" topLeftCell="A16" zoomScaleNormal="100" zoomScaleSheetLayoutView="100" workbookViewId="0">
      <selection activeCell="A19" sqref="A19"/>
    </sheetView>
  </sheetViews>
  <sheetFormatPr defaultColWidth="9.125" defaultRowHeight="12.75"/>
  <cols>
    <col min="1" max="1" width="54.75" style="23" customWidth="1"/>
    <col min="2" max="2" width="10.625" style="23" customWidth="1"/>
    <col min="3" max="3" width="34.25" style="23" customWidth="1"/>
    <col min="4" max="4" width="17.375" style="23" customWidth="1"/>
    <col min="5" max="16384" width="9.125" style="23"/>
  </cols>
  <sheetData>
    <row r="1" spans="1:6" ht="20.25">
      <c r="A1" s="19" t="s">
        <v>47</v>
      </c>
      <c r="B1" s="20"/>
      <c r="C1" s="20"/>
      <c r="D1" s="20"/>
      <c r="E1" s="21"/>
      <c r="F1" s="22"/>
    </row>
    <row r="2" spans="1:6">
      <c r="A2" s="22"/>
      <c r="B2" s="22"/>
      <c r="C2" s="22"/>
      <c r="D2" s="22"/>
      <c r="E2" s="21"/>
      <c r="F2" s="22"/>
    </row>
    <row r="3" spans="1:6">
      <c r="A3" s="22" t="s">
        <v>48</v>
      </c>
      <c r="C3" s="21"/>
      <c r="D3" s="22"/>
    </row>
    <row r="4" spans="1:6">
      <c r="A4" s="22" t="s">
        <v>163</v>
      </c>
      <c r="C4" s="21"/>
      <c r="D4" s="22"/>
    </row>
    <row r="5" spans="1:6">
      <c r="A5" s="22" t="s">
        <v>50</v>
      </c>
      <c r="C5" s="24"/>
      <c r="D5" s="22"/>
    </row>
    <row r="6" spans="1:6">
      <c r="A6" s="22" t="s">
        <v>221</v>
      </c>
      <c r="C6" s="24"/>
      <c r="D6" s="22"/>
    </row>
    <row r="7" spans="1:6">
      <c r="A7" s="22" t="s">
        <v>222</v>
      </c>
      <c r="C7" s="24"/>
      <c r="D7" s="22"/>
    </row>
    <row r="8" spans="1:6" ht="15" customHeight="1">
      <c r="A8" s="22"/>
      <c r="B8" s="22"/>
      <c r="C8" s="22"/>
      <c r="D8" s="22"/>
      <c r="E8" s="24"/>
      <c r="F8" s="22"/>
    </row>
    <row r="9" spans="1:6" ht="23.25" customHeight="1">
      <c r="A9" s="25" t="s">
        <v>51</v>
      </c>
      <c r="B9" s="25" t="s">
        <v>52</v>
      </c>
      <c r="C9" s="25" t="s">
        <v>53</v>
      </c>
      <c r="D9" s="25" t="s">
        <v>54</v>
      </c>
      <c r="E9" s="26"/>
      <c r="F9" s="26"/>
    </row>
    <row r="10" spans="1:6" ht="18" customHeight="1">
      <c r="A10" s="27" t="s">
        <v>55</v>
      </c>
      <c r="B10" s="28" t="s">
        <v>162</v>
      </c>
      <c r="C10" s="29"/>
      <c r="D10" s="29"/>
    </row>
    <row r="11" spans="1:6" ht="15.75">
      <c r="A11" s="30" t="s">
        <v>56</v>
      </c>
      <c r="B11" s="28" t="s">
        <v>162</v>
      </c>
      <c r="C11" s="31"/>
      <c r="D11" s="31"/>
    </row>
    <row r="12" spans="1:6" ht="31.5">
      <c r="A12" s="30" t="s">
        <v>57</v>
      </c>
      <c r="B12" s="32" t="s">
        <v>162</v>
      </c>
      <c r="C12" s="31"/>
      <c r="D12" s="31"/>
    </row>
    <row r="13" spans="1:6" ht="15.75">
      <c r="A13" s="33" t="s">
        <v>58</v>
      </c>
      <c r="B13" s="34"/>
      <c r="C13" s="34"/>
      <c r="D13" s="34"/>
    </row>
    <row r="14" spans="1:6" ht="31.5">
      <c r="A14" s="35" t="s">
        <v>59</v>
      </c>
      <c r="B14" s="28" t="s">
        <v>162</v>
      </c>
      <c r="C14" s="36"/>
      <c r="D14" s="36"/>
    </row>
    <row r="15" spans="1:6" ht="15.75">
      <c r="A15" s="35" t="s">
        <v>60</v>
      </c>
      <c r="B15" s="28" t="s">
        <v>162</v>
      </c>
      <c r="C15" s="37"/>
      <c r="D15" s="37"/>
    </row>
    <row r="16" spans="1:6" ht="15.75">
      <c r="A16" s="35" t="s">
        <v>61</v>
      </c>
      <c r="B16" s="28" t="s">
        <v>162</v>
      </c>
      <c r="C16" s="36"/>
      <c r="D16" s="36"/>
    </row>
    <row r="17" spans="1:4" ht="15.75">
      <c r="A17" s="38" t="s">
        <v>62</v>
      </c>
      <c r="B17" s="28" t="s">
        <v>162</v>
      </c>
      <c r="C17" s="36"/>
      <c r="D17" s="36"/>
    </row>
    <row r="18" spans="1:4" ht="15.75">
      <c r="A18" s="38" t="s">
        <v>63</v>
      </c>
      <c r="B18" s="28" t="s">
        <v>162</v>
      </c>
      <c r="C18" s="36"/>
      <c r="D18" s="36"/>
    </row>
    <row r="19" spans="1:4" ht="15.75">
      <c r="A19" s="38" t="s">
        <v>64</v>
      </c>
      <c r="B19" s="28" t="s">
        <v>162</v>
      </c>
      <c r="C19" s="36"/>
      <c r="D19" s="36"/>
    </row>
    <row r="20" spans="1:4" ht="15.75">
      <c r="A20" s="39" t="s">
        <v>65</v>
      </c>
      <c r="B20" s="28" t="s">
        <v>162</v>
      </c>
      <c r="C20" s="36"/>
      <c r="D20" s="36"/>
    </row>
    <row r="21" spans="1:4" ht="31.5">
      <c r="A21" s="39" t="s">
        <v>66</v>
      </c>
      <c r="B21" s="28" t="s">
        <v>162</v>
      </c>
      <c r="C21" s="36"/>
      <c r="D21" s="36"/>
    </row>
    <row r="22" spans="1:4" ht="15.75">
      <c r="A22" s="39" t="s">
        <v>67</v>
      </c>
      <c r="B22" s="28" t="s">
        <v>162</v>
      </c>
      <c r="C22" s="36"/>
      <c r="D22" s="36"/>
    </row>
    <row r="23" spans="1:4" ht="31.5">
      <c r="A23" s="39" t="s">
        <v>68</v>
      </c>
      <c r="B23" s="28" t="s">
        <v>162</v>
      </c>
      <c r="C23" s="36"/>
      <c r="D23" s="36"/>
    </row>
    <row r="24" spans="1:4" ht="15.75">
      <c r="A24" s="39" t="s">
        <v>69</v>
      </c>
      <c r="B24" s="28" t="s">
        <v>162</v>
      </c>
      <c r="C24" s="36"/>
      <c r="D24" s="36"/>
    </row>
    <row r="25" spans="1:4" ht="31.5">
      <c r="A25" s="35" t="s">
        <v>70</v>
      </c>
      <c r="B25" s="28" t="s">
        <v>162</v>
      </c>
      <c r="C25" s="36"/>
      <c r="D25" s="36"/>
    </row>
    <row r="26" spans="1:4" ht="15.75">
      <c r="A26" s="38" t="s">
        <v>71</v>
      </c>
      <c r="B26" s="28" t="s">
        <v>162</v>
      </c>
      <c r="C26" s="40"/>
      <c r="D26" s="40"/>
    </row>
    <row r="27" spans="1:4" ht="15.75">
      <c r="A27" s="38" t="s">
        <v>72</v>
      </c>
      <c r="B27" s="28" t="s">
        <v>162</v>
      </c>
      <c r="C27" s="40"/>
      <c r="D27" s="40"/>
    </row>
    <row r="28" spans="1:4" ht="15.75">
      <c r="A28" s="38" t="s">
        <v>73</v>
      </c>
      <c r="B28" s="28" t="s">
        <v>162</v>
      </c>
      <c r="C28" s="40"/>
      <c r="D28" s="40"/>
    </row>
    <row r="29" spans="1:4" ht="47.25">
      <c r="A29" s="39" t="s">
        <v>74</v>
      </c>
      <c r="B29" s="28" t="s">
        <v>162</v>
      </c>
      <c r="C29" s="40"/>
      <c r="D29" s="40"/>
    </row>
    <row r="30" spans="1:4" ht="31.5">
      <c r="A30" s="35" t="s">
        <v>75</v>
      </c>
      <c r="B30" s="28" t="s">
        <v>162</v>
      </c>
      <c r="C30" s="36"/>
      <c r="D30" s="36"/>
    </row>
    <row r="31" spans="1:4" ht="47.25">
      <c r="A31" s="35" t="s">
        <v>76</v>
      </c>
      <c r="B31" s="28" t="s">
        <v>162</v>
      </c>
      <c r="C31" s="36"/>
      <c r="D31" s="36"/>
    </row>
    <row r="32" spans="1:4" s="41" customFormat="1" ht="15.75">
      <c r="A32" s="35" t="s">
        <v>77</v>
      </c>
      <c r="B32" s="28" t="s">
        <v>162</v>
      </c>
      <c r="C32" s="36"/>
      <c r="D32" s="36"/>
    </row>
    <row r="33" spans="1:6" s="41" customFormat="1" ht="15.75">
      <c r="A33" s="35" t="s">
        <v>78</v>
      </c>
      <c r="B33" s="28" t="s">
        <v>162</v>
      </c>
      <c r="C33" s="36"/>
      <c r="D33" s="36"/>
    </row>
    <row r="34" spans="1:6" ht="15.75">
      <c r="A34" s="35" t="s">
        <v>79</v>
      </c>
      <c r="B34" s="28" t="s">
        <v>162</v>
      </c>
      <c r="C34" s="36"/>
      <c r="D34" s="36"/>
    </row>
    <row r="35" spans="1:6" ht="25.5">
      <c r="A35" s="42" t="s">
        <v>80</v>
      </c>
      <c r="B35" s="28" t="s">
        <v>162</v>
      </c>
      <c r="C35" s="43"/>
      <c r="D35" s="43"/>
      <c r="E35" s="26"/>
      <c r="F35" s="26"/>
    </row>
    <row r="36" spans="1:6" ht="15.75">
      <c r="A36" s="42" t="s">
        <v>81</v>
      </c>
      <c r="B36" s="28" t="s">
        <v>162</v>
      </c>
      <c r="C36" s="43"/>
      <c r="D36" s="43"/>
    </row>
    <row r="37" spans="1:6" ht="25.5">
      <c r="A37" s="44" t="s">
        <v>82</v>
      </c>
      <c r="B37" s="28" t="s">
        <v>162</v>
      </c>
      <c r="C37" s="43"/>
      <c r="D37" s="43"/>
      <c r="E37" s="26"/>
      <c r="F37" s="26"/>
    </row>
    <row r="38" spans="1:6">
      <c r="B38" s="45">
        <f>COUNTIF(B10:B35,"OK")</f>
        <v>25</v>
      </c>
      <c r="E38" s="26"/>
      <c r="F38" s="26"/>
    </row>
    <row r="39" spans="1:6">
      <c r="A39" s="46" t="s">
        <v>83</v>
      </c>
      <c r="B39" s="45">
        <f>COUNTIF(B10:B35,"NOK")</f>
        <v>0</v>
      </c>
      <c r="E39" s="26"/>
      <c r="F39" s="26"/>
    </row>
    <row r="40" spans="1:6">
      <c r="A40" s="47" t="s">
        <v>84</v>
      </c>
      <c r="B40" s="45">
        <f>COUNTIF(B10:B35,"N/A")</f>
        <v>0</v>
      </c>
      <c r="C40" s="48"/>
    </row>
    <row r="41" spans="1:6">
      <c r="A41" s="47" t="s">
        <v>85</v>
      </c>
      <c r="B41" s="48"/>
      <c r="C41" s="48"/>
    </row>
    <row r="42" spans="1:6">
      <c r="A42" s="47" t="s">
        <v>86</v>
      </c>
      <c r="B42" s="48"/>
      <c r="C42" s="48"/>
    </row>
    <row r="43" spans="1:6">
      <c r="A43" s="46" t="s">
        <v>87</v>
      </c>
      <c r="B43" s="48"/>
      <c r="C43" s="48"/>
    </row>
    <row r="45" spans="1:6">
      <c r="B45" s="48"/>
      <c r="C45" s="48"/>
    </row>
    <row r="46" spans="1:6">
      <c r="B46" s="48"/>
      <c r="C46" s="48"/>
    </row>
    <row r="47" spans="1:6">
      <c r="B47" s="48"/>
      <c r="C47" s="48"/>
    </row>
    <row r="48" spans="1:6">
      <c r="A48" s="46" t="s">
        <v>88</v>
      </c>
    </row>
    <row r="49" spans="1:3">
      <c r="B49" s="48"/>
      <c r="C49" s="48"/>
    </row>
    <row r="50" spans="1:3">
      <c r="A50" s="23" t="s">
        <v>89</v>
      </c>
      <c r="B50" s="48"/>
      <c r="C50" s="48"/>
    </row>
    <row r="51" spans="1:3">
      <c r="A51" s="23" t="s">
        <v>90</v>
      </c>
      <c r="B51" s="48"/>
      <c r="C51" s="48"/>
    </row>
    <row r="52" spans="1:3">
      <c r="A52" s="23" t="s">
        <v>91</v>
      </c>
    </row>
  </sheetData>
  <dataValidations count="1">
    <dataValidation type="list" allowBlank="1" showErrorMessage="1" sqref="B49:B51 IX49:IX51 ST49:ST51 ACP49:ACP51 AML49:AML51 AWH49:AWH51 BGD49:BGD51 BPZ49:BPZ51 BZV49:BZV51 CJR49:CJR51 CTN49:CTN51 DDJ49:DDJ51 DNF49:DNF51 DXB49:DXB51 EGX49:EGX51 EQT49:EQT51 FAP49:FAP51 FKL49:FKL51 FUH49:FUH51 GED49:GED51 GNZ49:GNZ51 GXV49:GXV51 HHR49:HHR51 HRN49:HRN51 IBJ49:IBJ51 ILF49:ILF51 IVB49:IVB51 JEX49:JEX51 JOT49:JOT51 JYP49:JYP51 KIL49:KIL51 KSH49:KSH51 LCD49:LCD51 LLZ49:LLZ51 LVV49:LVV51 MFR49:MFR51 MPN49:MPN51 MZJ49:MZJ51 NJF49:NJF51 NTB49:NTB51 OCX49:OCX51 OMT49:OMT51 OWP49:OWP51 PGL49:PGL51 PQH49:PQH51 QAD49:QAD51 QJZ49:QJZ51 QTV49:QTV51 RDR49:RDR51 RNN49:RNN51 RXJ49:RXJ51 SHF49:SHF51 SRB49:SRB51 TAX49:TAX51 TKT49:TKT51 TUP49:TUP51 UEL49:UEL51 UOH49:UOH51 UYD49:UYD51 VHZ49:VHZ51 VRV49:VRV51 WBR49:WBR51 WLN49:WLN51 WVJ49:WVJ51 B45:B47 IX45:IX47 ST45:ST47 ACP45:ACP47 AML45:AML47 AWH45:AWH47 BGD45:BGD47 BPZ45:BPZ47 BZV45:BZV47 CJR45:CJR47 CTN45:CTN47 DDJ45:DDJ47 DNF45:DNF47 DXB45:DXB47 EGX45:EGX47 EQT45:EQT47 FAP45:FAP47 FKL45:FKL47 FUH45:FUH47 GED45:GED47 GNZ45:GNZ47 GXV45:GXV47 HHR45:HHR47 HRN45:HRN47 IBJ45:IBJ47 ILF45:ILF47 IVB45:IVB47 JEX45:JEX47 JOT45:JOT47 JYP45:JYP47 KIL45:KIL47 KSH45:KSH47 LCD45:LCD47 LLZ45:LLZ47 LVV45:LVV47 MFR45:MFR47 MPN45:MPN47 MZJ45:MZJ47 NJF45:NJF47 NTB45:NTB47 OCX45:OCX47 OMT45:OMT47 OWP45:OWP47 PGL45:PGL47 PQH45:PQH47 QAD45:QAD47 QJZ45:QJZ47 QTV45:QTV47 RDR45:RDR47 RNN45:RNN47 RXJ45:RXJ47 SHF45:SHF47 SRB45:SRB47 TAX45:TAX47 TKT45:TKT47 TUP45:TUP47 UEL45:UEL47 UOH45:UOH47 UYD45:UYD47 VHZ45:VHZ47 VRV45:VRV47 WBR45:WBR47 WLN45:WLN47 WVJ45:WVJ47 B41:B43 IX41:IX43 ST41:ST43 ACP41:ACP43 AML41:AML43 AWH41:AWH43 BGD41:BGD43 BPZ41:BPZ43 BZV41:BZV43 CJR41:CJR43 CTN41:CTN43 DDJ41:DDJ43 DNF41:DNF43 DXB41:DXB43 EGX41:EGX43 EQT41:EQT43 FAP41:FAP43 FKL41:FKL43 FUH41:FUH43 GED41:GED43 GNZ41:GNZ43 GXV41:GXV43 HHR41:HHR43 HRN41:HRN43 IBJ41:IBJ43 ILF41:ILF43 IVB41:IVB43 JEX41:JEX43 JOT41:JOT43 JYP41:JYP43 KIL41:KIL43 KSH41:KSH43 LCD41:LCD43 LLZ41:LLZ43 LVV41:LVV43 MFR41:MFR43 MPN41:MPN43 MZJ41:MZJ43 NJF41:NJF43 NTB41:NTB43 OCX41:OCX43 OMT41:OMT43 OWP41:OWP43 PGL41:PGL43 PQH41:PQH43 QAD41:QAD43 QJZ41:QJZ43 QTV41:QTV43 RDR41:RDR43 RNN41:RNN43 RXJ41:RXJ43 SHF41:SHF43 SRB41:SRB43 TAX41:TAX43 TKT41:TKT43 TUP41:TUP43 UEL41:UEL43 UOH41:UOH43 UYD41:UYD43 VHZ41:VHZ43 VRV41:VRV43 WBR41:WBR43 WLN41:WLN43 WVJ41:WVJ43 B10:B12 B3 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WVG3 B14:B37" xr:uid="{00000000-0002-0000-0300-000000000000}">
      <formula1>"OK,NOK,N/A"</formula1>
      <formula2>0</formula2>
    </dataValidation>
  </dataValidations>
  <pageMargins left="0.75" right="0.27" top="0.56000000000000005" bottom="0.82" header="0.33" footer="0.5"/>
  <pageSetup paperSize="9" scale="60" orientation="landscape" r:id="rId1"/>
  <headerFooter alignWithMargins="0">
    <oddHeader>&amp;LDanh mục: Checklist TestCase</oddHeader>
    <oddFooter>&amp;L&amp;9 12-CL/SO/CSOFT/ v1.0.0&amp;CTài liệu nội bộ&amp;R&amp;P/&amp;N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showGridLines="0" view="pageBreakPreview" zoomScaleNormal="100" zoomScaleSheetLayoutView="100" workbookViewId="0">
      <selection activeCell="B14" sqref="B14"/>
    </sheetView>
  </sheetViews>
  <sheetFormatPr defaultColWidth="9.125" defaultRowHeight="12.75"/>
  <cols>
    <col min="1" max="1" width="54.75" style="23" customWidth="1"/>
    <col min="2" max="2" width="10.625" style="23" customWidth="1"/>
    <col min="3" max="3" width="34.25" style="23" customWidth="1"/>
    <col min="4" max="4" width="17.375" style="23" customWidth="1"/>
    <col min="5" max="16384" width="9.125" style="23"/>
  </cols>
  <sheetData>
    <row r="1" spans="1:6" ht="20.25">
      <c r="A1" s="20" t="s">
        <v>92</v>
      </c>
      <c r="B1" s="20"/>
      <c r="C1" s="20"/>
      <c r="D1" s="20"/>
      <c r="E1" s="21"/>
      <c r="F1" s="22"/>
    </row>
    <row r="2" spans="1:6">
      <c r="A2" s="22"/>
      <c r="B2" s="22"/>
      <c r="C2" s="22"/>
      <c r="D2" s="22"/>
      <c r="E2" s="21"/>
      <c r="F2" s="22"/>
    </row>
    <row r="3" spans="1:6">
      <c r="A3" s="22" t="s">
        <v>48</v>
      </c>
      <c r="C3" s="21"/>
      <c r="D3" s="22"/>
    </row>
    <row r="4" spans="1:6">
      <c r="A4" s="22" t="s">
        <v>49</v>
      </c>
      <c r="C4" s="21"/>
      <c r="D4" s="22"/>
    </row>
    <row r="5" spans="1:6">
      <c r="A5" s="22" t="s">
        <v>50</v>
      </c>
      <c r="C5" s="24"/>
      <c r="D5" s="22"/>
    </row>
    <row r="6" spans="1:6">
      <c r="A6" s="22" t="s">
        <v>223</v>
      </c>
      <c r="C6" s="24"/>
      <c r="D6" s="22"/>
    </row>
    <row r="7" spans="1:6">
      <c r="A7" s="22" t="s">
        <v>222</v>
      </c>
      <c r="C7" s="24"/>
      <c r="D7" s="22"/>
    </row>
    <row r="8" spans="1:6" ht="15" customHeight="1">
      <c r="A8" s="22"/>
      <c r="B8" s="22"/>
      <c r="C8" s="22"/>
      <c r="D8" s="22"/>
      <c r="E8" s="24"/>
      <c r="F8" s="22"/>
    </row>
    <row r="9" spans="1:6" ht="23.25" customHeight="1">
      <c r="A9" s="49" t="s">
        <v>51</v>
      </c>
      <c r="B9" s="49" t="s">
        <v>52</v>
      </c>
      <c r="C9" s="49" t="s">
        <v>53</v>
      </c>
      <c r="D9" s="49" t="s">
        <v>54</v>
      </c>
      <c r="E9" s="26"/>
      <c r="F9" s="26"/>
    </row>
    <row r="10" spans="1:6" ht="18" customHeight="1">
      <c r="A10" s="50" t="s">
        <v>55</v>
      </c>
      <c r="B10" s="51" t="s">
        <v>162</v>
      </c>
      <c r="C10" s="52"/>
      <c r="D10" s="52"/>
    </row>
    <row r="11" spans="1:6">
      <c r="A11" s="53" t="s">
        <v>56</v>
      </c>
      <c r="B11" s="51" t="s">
        <v>162</v>
      </c>
      <c r="C11" s="54"/>
      <c r="D11" s="54"/>
    </row>
    <row r="12" spans="1:6" ht="69.75" customHeight="1">
      <c r="A12" s="55" t="s">
        <v>93</v>
      </c>
      <c r="B12" s="51" t="s">
        <v>162</v>
      </c>
      <c r="C12" s="54"/>
      <c r="D12" s="54"/>
    </row>
    <row r="13" spans="1:6" ht="76.5">
      <c r="A13" s="56" t="s">
        <v>94</v>
      </c>
      <c r="B13" s="51" t="s">
        <v>162</v>
      </c>
      <c r="C13" s="57"/>
      <c r="D13" s="57"/>
      <c r="E13" s="26"/>
    </row>
    <row r="14" spans="1:6" ht="51">
      <c r="A14" s="56" t="s">
        <v>95</v>
      </c>
      <c r="B14" s="51" t="s">
        <v>162</v>
      </c>
      <c r="C14" s="57"/>
      <c r="D14" s="57"/>
      <c r="E14" s="26"/>
    </row>
    <row r="15" spans="1:6" ht="25.5">
      <c r="A15" s="56" t="s">
        <v>96</v>
      </c>
      <c r="B15" s="51" t="s">
        <v>162</v>
      </c>
      <c r="C15" s="57"/>
      <c r="D15" s="57"/>
      <c r="E15" s="26"/>
    </row>
    <row r="16" spans="1:6" ht="38.25">
      <c r="A16" s="55" t="s">
        <v>97</v>
      </c>
      <c r="B16" s="51" t="s">
        <v>162</v>
      </c>
      <c r="C16" s="54"/>
      <c r="D16" s="54"/>
    </row>
    <row r="17" spans="1:6">
      <c r="A17" s="58" t="s">
        <v>58</v>
      </c>
      <c r="B17" s="59"/>
      <c r="C17" s="59"/>
      <c r="D17" s="59"/>
    </row>
    <row r="18" spans="1:6" ht="38.25">
      <c r="A18" s="60" t="s">
        <v>74</v>
      </c>
      <c r="B18" s="51" t="s">
        <v>162</v>
      </c>
      <c r="C18" s="57"/>
      <c r="D18" s="57"/>
    </row>
    <row r="19" spans="1:6" s="41" customFormat="1">
      <c r="A19" s="61" t="s">
        <v>78</v>
      </c>
      <c r="B19" s="51" t="s">
        <v>162</v>
      </c>
      <c r="C19" s="62"/>
      <c r="D19" s="62"/>
    </row>
    <row r="20" spans="1:6" s="41" customFormat="1" ht="25.5">
      <c r="A20" s="61" t="s">
        <v>98</v>
      </c>
      <c r="B20" s="51" t="s">
        <v>162</v>
      </c>
      <c r="C20" s="62"/>
      <c r="D20" s="62"/>
    </row>
    <row r="21" spans="1:6">
      <c r="A21" s="61" t="s">
        <v>79</v>
      </c>
      <c r="B21" s="51" t="s">
        <v>162</v>
      </c>
      <c r="C21" s="62"/>
      <c r="D21" s="62"/>
    </row>
    <row r="22" spans="1:6" ht="33.75" customHeight="1">
      <c r="A22" s="62" t="s">
        <v>99</v>
      </c>
      <c r="B22" s="51" t="s">
        <v>162</v>
      </c>
      <c r="C22" s="43"/>
      <c r="D22" s="43"/>
      <c r="E22" s="26"/>
      <c r="F22" s="26"/>
    </row>
    <row r="23" spans="1:6" s="41" customFormat="1">
      <c r="A23" s="61" t="s">
        <v>100</v>
      </c>
      <c r="B23" s="51" t="s">
        <v>162</v>
      </c>
      <c r="C23" s="63"/>
      <c r="D23" s="63"/>
    </row>
    <row r="24" spans="1:6" s="41" customFormat="1" ht="25.5">
      <c r="A24" s="42" t="s">
        <v>80</v>
      </c>
      <c r="B24" s="51" t="s">
        <v>162</v>
      </c>
      <c r="C24" s="62"/>
      <c r="D24" s="62"/>
    </row>
    <row r="25" spans="1:6" s="41" customFormat="1">
      <c r="A25" s="42" t="s">
        <v>81</v>
      </c>
      <c r="B25" s="51" t="s">
        <v>162</v>
      </c>
      <c r="C25" s="62"/>
      <c r="D25" s="62"/>
    </row>
    <row r="26" spans="1:6" ht="25.5">
      <c r="A26" s="44" t="s">
        <v>82</v>
      </c>
      <c r="B26" s="51" t="s">
        <v>162</v>
      </c>
      <c r="C26" s="43"/>
      <c r="D26" s="43"/>
    </row>
    <row r="27" spans="1:6">
      <c r="A27" s="46" t="s">
        <v>83</v>
      </c>
      <c r="E27" s="26"/>
      <c r="F27" s="26"/>
    </row>
    <row r="28" spans="1:6">
      <c r="A28" s="47" t="s">
        <v>84</v>
      </c>
      <c r="B28" s="45">
        <f>COUNTIF(B10:B22,"OK")</f>
        <v>12</v>
      </c>
      <c r="E28" s="26"/>
      <c r="F28" s="26"/>
    </row>
    <row r="29" spans="1:6">
      <c r="A29" s="47" t="s">
        <v>85</v>
      </c>
      <c r="B29" s="45">
        <f>COUNTIF(B10:B22,"NOK")</f>
        <v>0</v>
      </c>
      <c r="E29" s="26"/>
      <c r="F29" s="26"/>
    </row>
    <row r="30" spans="1:6">
      <c r="A30" s="47" t="s">
        <v>86</v>
      </c>
      <c r="B30" s="45">
        <f>COUNTIF(B10:B22,"N/A")</f>
        <v>0</v>
      </c>
      <c r="C30" s="48"/>
    </row>
    <row r="31" spans="1:6">
      <c r="A31" s="46" t="s">
        <v>87</v>
      </c>
      <c r="B31" s="48"/>
      <c r="C31" s="48"/>
    </row>
    <row r="32" spans="1:6">
      <c r="B32" s="48"/>
      <c r="C32" s="48"/>
    </row>
    <row r="33" spans="1:3">
      <c r="B33" s="48"/>
      <c r="C33" s="48"/>
    </row>
    <row r="35" spans="1:3">
      <c r="B35" s="48"/>
      <c r="C35" s="48"/>
    </row>
    <row r="36" spans="1:3">
      <c r="A36" s="46" t="s">
        <v>88</v>
      </c>
      <c r="B36" s="48"/>
      <c r="C36" s="48"/>
    </row>
    <row r="37" spans="1:3">
      <c r="B37" s="48"/>
      <c r="C37" s="48"/>
    </row>
    <row r="38" spans="1:3">
      <c r="A38" s="23" t="s">
        <v>89</v>
      </c>
    </row>
    <row r="39" spans="1:3">
      <c r="A39" s="23" t="s">
        <v>90</v>
      </c>
      <c r="B39" s="48"/>
      <c r="C39" s="48"/>
    </row>
    <row r="40" spans="1:3">
      <c r="A40" s="23" t="s">
        <v>91</v>
      </c>
      <c r="B40" s="48"/>
      <c r="C40" s="48"/>
    </row>
    <row r="41" spans="1:3">
      <c r="B41" s="48"/>
      <c r="C41" s="48"/>
    </row>
  </sheetData>
  <dataValidations count="1">
    <dataValidation type="list" allowBlank="1" showErrorMessage="1" sqref="B39:B41 IX39:IX41 ST39:ST41 ACP39:ACP41 AML39:AML41 AWH39:AWH41 BGD39:BGD41 BPZ39:BPZ41 BZV39:BZV41 CJR39:CJR41 CTN39:CTN41 DDJ39:DDJ41 DNF39:DNF41 DXB39:DXB41 EGX39:EGX41 EQT39:EQT41 FAP39:FAP41 FKL39:FKL41 FUH39:FUH41 GED39:GED41 GNZ39:GNZ41 GXV39:GXV41 HHR39:HHR41 HRN39:HRN41 IBJ39:IBJ41 ILF39:ILF41 IVB39:IVB41 JEX39:JEX41 JOT39:JOT41 JYP39:JYP41 KIL39:KIL41 KSH39:KSH41 LCD39:LCD41 LLZ39:LLZ41 LVV39:LVV41 MFR39:MFR41 MPN39:MPN41 MZJ39:MZJ41 NJF39:NJF41 NTB39:NTB41 OCX39:OCX41 OMT39:OMT41 OWP39:OWP41 PGL39:PGL41 PQH39:PQH41 QAD39:QAD41 QJZ39:QJZ41 QTV39:QTV41 RDR39:RDR41 RNN39:RNN41 RXJ39:RXJ41 SHF39:SHF41 SRB39:SRB41 TAX39:TAX41 TKT39:TKT41 TUP39:TUP41 UEL39:UEL41 UOH39:UOH41 UYD39:UYD41 VHZ39:VHZ41 VRV39:VRV41 WBR39:WBR41 WLN39:WLN41 WVJ39:WVJ41 B35:B37 IX35:IX37 ST35:ST37 ACP35:ACP37 AML35:AML37 AWH35:AWH37 BGD35:BGD37 BPZ35:BPZ37 BZV35:BZV37 CJR35:CJR37 CTN35:CTN37 DDJ35:DDJ37 DNF35:DNF37 DXB35:DXB37 EGX35:EGX37 EQT35:EQT37 FAP35:FAP37 FKL35:FKL37 FUH35:FUH37 GED35:GED37 GNZ35:GNZ37 GXV35:GXV37 HHR35:HHR37 HRN35:HRN37 IBJ35:IBJ37 ILF35:ILF37 IVB35:IVB37 JEX35:JEX37 JOT35:JOT37 JYP35:JYP37 KIL35:KIL37 KSH35:KSH37 LCD35:LCD37 LLZ35:LLZ37 LVV35:LVV37 MFR35:MFR37 MPN35:MPN37 MZJ35:MZJ37 NJF35:NJF37 NTB35:NTB37 OCX35:OCX37 OMT35:OMT37 OWP35:OWP37 PGL35:PGL37 PQH35:PQH37 QAD35:QAD37 QJZ35:QJZ37 QTV35:QTV37 RDR35:RDR37 RNN35:RNN37 RXJ35:RXJ37 SHF35:SHF37 SRB35:SRB37 TAX35:TAX37 TKT35:TKT37 TUP35:TUP37 UEL35:UEL37 UOH35:UOH37 UYD35:UYD37 VHZ35:VHZ37 VRV35:VRV37 WBR35:WBR37 WLN35:WLN37 WVJ35:WVJ37 B31:B33 IX31:IX33 ST31:ST33 ACP31:ACP33 AML31:AML33 AWH31:AWH33 BGD31:BGD33 BPZ31:BPZ33 BZV31:BZV33 CJR31:CJR33 CTN31:CTN33 DDJ31:DDJ33 DNF31:DNF33 DXB31:DXB33 EGX31:EGX33 EQT31:EQT33 FAP31:FAP33 FKL31:FKL33 FUH31:FUH33 GED31:GED33 GNZ31:GNZ33 GXV31:GXV33 HHR31:HHR33 HRN31:HRN33 IBJ31:IBJ33 ILF31:ILF33 IVB31:IVB33 JEX31:JEX33 JOT31:JOT33 JYP31:JYP33 KIL31:KIL33 KSH31:KSH33 LCD31:LCD33 LLZ31:LLZ33 LVV31:LVV33 MFR31:MFR33 MPN31:MPN33 MZJ31:MZJ33 NJF31:NJF33 NTB31:NTB33 OCX31:OCX33 OMT31:OMT33 OWP31:OWP33 PGL31:PGL33 PQH31:PQH33 QAD31:QAD33 QJZ31:QJZ33 QTV31:QTV33 RDR31:RDR33 RNN31:RNN33 RXJ31:RXJ33 SHF31:SHF33 SRB31:SRB33 TAX31:TAX33 TKT31:TKT33 TUP31:TUP33 UEL31:UEL33 UOH31:UOH33 UYD31:UYD33 VHZ31:VHZ33 VRV31:VRV33 WBR31:WBR33 WLN31:WLN33 WVJ31:WVJ33 B10:B16 B3 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WVG3 B18:B26" xr:uid="{00000000-0002-0000-0400-000000000000}">
      <formula1>"OK,NOK,N/A"</formula1>
      <formula2>0</formula2>
    </dataValidation>
  </dataValidations>
  <pageMargins left="0.75" right="0.27" top="0.56000000000000005" bottom="0.82" header="0.33" footer="0.5"/>
  <pageSetup paperSize="9" scale="62" orientation="landscape" r:id="rId1"/>
  <headerFooter alignWithMargins="0">
    <oddHeader>&amp;LDanh mục: Checklist TestCase</oddHeader>
    <oddFooter>&amp;L&amp;9 12-CL/SO/CSOFT/ v1.0.0&amp;CTài liệu nội bộ&amp;R&amp;P/&amp;N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showGridLines="0" view="pageBreakPreview" zoomScaleNormal="100" zoomScaleSheetLayoutView="100" workbookViewId="0">
      <selection activeCell="A8" sqref="A8"/>
    </sheetView>
  </sheetViews>
  <sheetFormatPr defaultColWidth="9.125" defaultRowHeight="14.25"/>
  <cols>
    <col min="1" max="1" width="89.75" style="16" customWidth="1"/>
    <col min="2" max="2" width="15" style="16" customWidth="1"/>
    <col min="3" max="16384" width="9.125" style="16"/>
  </cols>
  <sheetData>
    <row r="1" spans="1:2" ht="15.75">
      <c r="A1" s="14" t="s">
        <v>24</v>
      </c>
      <c r="B1" s="15" t="s">
        <v>30</v>
      </c>
    </row>
    <row r="2" spans="1:2" ht="47.25">
      <c r="A2" s="17" t="s">
        <v>39</v>
      </c>
      <c r="B2" s="18" t="s">
        <v>40</v>
      </c>
    </row>
    <row r="3" spans="1:2" ht="31.5">
      <c r="A3" s="17" t="s">
        <v>41</v>
      </c>
      <c r="B3" s="18" t="s">
        <v>40</v>
      </c>
    </row>
    <row r="4" spans="1:2" ht="15.75">
      <c r="A4" s="17" t="s">
        <v>42</v>
      </c>
      <c r="B4" s="18" t="s">
        <v>40</v>
      </c>
    </row>
    <row r="5" spans="1:2" ht="47.25">
      <c r="A5" s="17" t="s">
        <v>43</v>
      </c>
      <c r="B5" s="18" t="s">
        <v>40</v>
      </c>
    </row>
    <row r="6" spans="1:2" ht="15.75">
      <c r="A6" s="17" t="s">
        <v>44</v>
      </c>
      <c r="B6" s="18" t="s">
        <v>40</v>
      </c>
    </row>
    <row r="7" spans="1:2" ht="15.75">
      <c r="A7" s="17" t="s">
        <v>45</v>
      </c>
      <c r="B7" s="18" t="s">
        <v>40</v>
      </c>
    </row>
    <row r="8" spans="1:2" ht="141.75">
      <c r="A8" s="17" t="s">
        <v>46</v>
      </c>
      <c r="B8" s="18" t="s">
        <v>40</v>
      </c>
    </row>
  </sheetData>
  <pageMargins left="0.7" right="0.7" top="0.75" bottom="0.75" header="0.3" footer="0.3"/>
  <pageSetup scale="77"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f99bf7-f3d0-4f81-a266-5d57ede136bc">
      <Terms xmlns="http://schemas.microsoft.com/office/infopath/2007/PartnerControls"/>
    </lcf76f155ced4ddcb4097134ff3c332f>
    <TaxCatchAll xmlns="3cc6e6c1-5857-45f9-b6fe-2bafad67e48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473133E4A22A47B68043E91FAB2B89" ma:contentTypeVersion="11" ma:contentTypeDescription="Create a new document." ma:contentTypeScope="" ma:versionID="675812268e01e8f7dafa41c3772db9c0">
  <xsd:schema xmlns:xsd="http://www.w3.org/2001/XMLSchema" xmlns:xs="http://www.w3.org/2001/XMLSchema" xmlns:p="http://schemas.microsoft.com/office/2006/metadata/properties" xmlns:ns2="02f99bf7-f3d0-4f81-a266-5d57ede136bc" xmlns:ns3="3cc6e6c1-5857-45f9-b6fe-2bafad67e48c" targetNamespace="http://schemas.microsoft.com/office/2006/metadata/properties" ma:root="true" ma:fieldsID="f9bebd9a807c0da80ac9c2c9a05dad62" ns2:_="" ns3:_="">
    <xsd:import namespace="02f99bf7-f3d0-4f81-a266-5d57ede136bc"/>
    <xsd:import namespace="3cc6e6c1-5857-45f9-b6fe-2bafad67e4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f99bf7-f3d0-4f81-a266-5d57ede136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313260f-ff37-4bab-be51-5c4a7795399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c6e6c1-5857-45f9-b6fe-2bafad67e4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e7e07d7-95f5-4743-938a-b0a998bb6187}" ma:internalName="TaxCatchAll" ma:showField="CatchAllData" ma:web="3cc6e6c1-5857-45f9-b6fe-2bafad67e4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D29E29-DB80-4DFD-B748-15E34C0B9525}">
  <ds:schemaRefs>
    <ds:schemaRef ds:uri="http://schemas.microsoft.com/sharepoint/v3/contenttype/forms"/>
  </ds:schemaRefs>
</ds:datastoreItem>
</file>

<file path=customXml/itemProps2.xml><?xml version="1.0" encoding="utf-8"?>
<ds:datastoreItem xmlns:ds="http://schemas.openxmlformats.org/officeDocument/2006/customXml" ds:itemID="{22D6004A-6600-4F70-9A98-6F712761DC9B}">
  <ds:schemaRefs>
    <ds:schemaRef ds:uri="http://schemas.microsoft.com/office/2006/metadata/properties"/>
    <ds:schemaRef ds:uri="http://schemas.microsoft.com/office/infopath/2007/PartnerControls"/>
    <ds:schemaRef ds:uri="02f99bf7-f3d0-4f81-a266-5d57ede136bc"/>
    <ds:schemaRef ds:uri="3cc6e6c1-5857-45f9-b6fe-2bafad67e48c"/>
  </ds:schemaRefs>
</ds:datastoreItem>
</file>

<file path=customXml/itemProps3.xml><?xml version="1.0" encoding="utf-8"?>
<ds:datastoreItem xmlns:ds="http://schemas.openxmlformats.org/officeDocument/2006/customXml" ds:itemID="{E6A350B4-321E-4228-BC33-09A975CEC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f99bf7-f3d0-4f81-a266-5d57ede136bc"/>
    <ds:schemaRef ds:uri="3cc6e6c1-5857-45f9-b6fe-2bafad67e4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5ab456e-4977-4d47-8e18-408d2e73b813}" enabled="1" method="Privileged" siteId="{2b931bbb-a7e2-453c-98f9-554f1ac0414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6</vt:i4>
      </vt:variant>
      <vt:variant>
        <vt:lpstr>Phạm vi Có tên</vt:lpstr>
      </vt:variant>
      <vt:variant>
        <vt:i4>5</vt:i4>
      </vt:variant>
    </vt:vector>
  </HeadingPairs>
  <TitlesOfParts>
    <vt:vector size="11" baseType="lpstr">
      <vt:lpstr>Biên bản kiểm thử</vt:lpstr>
      <vt:lpstr>Kịch bản kiểm thử</vt:lpstr>
      <vt:lpstr>Screenshot</vt:lpstr>
      <vt:lpstr>Checklist_RV testcase</vt:lpstr>
      <vt:lpstr>Checklist_KQ_TEST</vt:lpstr>
      <vt:lpstr>checklist test LTAT</vt:lpstr>
      <vt:lpstr>Checklist_KQ_TEST!Print_Titles</vt:lpstr>
      <vt:lpstr>'Checklist_RV testcase'!Print_Titles</vt:lpstr>
      <vt:lpstr>'checklist test LTAT'!Vùng_In</vt:lpstr>
      <vt:lpstr>Checklist_KQ_TEST!Vùng_In</vt:lpstr>
      <vt:lpstr>'Checklist_RV testcase'!Vùng_In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Bùi Thị Thanh Hưng</dc:creator>
  <cp:lastModifiedBy>HoaThanhDat</cp:lastModifiedBy>
  <dcterms:created xsi:type="dcterms:W3CDTF">2023-10-02T09:42:23Z</dcterms:created>
  <dcterms:modified xsi:type="dcterms:W3CDTF">2025-07-09T04:51:23Z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074b6e90-3329-4f94-b424-5593c6a77195</vt:lpwstr>
  </property>
  <property fmtid="{D5CDD505-2E9C-101B-9397-08002B2CF9AE}" pid="3" name="DonViCap1">
    <vt:lpwstr>MBDLP_DonViCap1_01</vt:lpwstr>
  </property>
  <property fmtid="{D5CDD505-2E9C-101B-9397-08002B2CF9AE}" pid="4" name="DonViCap2">
    <vt:lpwstr>MBDLP_DonViCap2_01023</vt:lpwstr>
  </property>
  <property fmtid="{D5CDD505-2E9C-101B-9397-08002B2CF9AE}" pid="5" name="CoDTTCKhacMB">
    <vt:lpwstr>MBDLP_CoDTTCKhacMB_01</vt:lpwstr>
  </property>
  <property fmtid="{D5CDD505-2E9C-101B-9397-08002B2CF9AE}" pid="6" name="MucDoBaoMat">
    <vt:lpwstr>MBDLP_MucDoBaoMat_01</vt:lpwstr>
  </property>
  <property fmtid="{D5CDD505-2E9C-101B-9397-08002B2CF9AE}" pid="7" name="ContentTypeId">
    <vt:lpwstr>0x010100BA473133E4A22A47B68043E91FAB2B89</vt:lpwstr>
  </property>
</Properties>
</file>