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B04150AF-878C-46DD-8207-3C9BDF7B7A81}" xr6:coauthVersionLast="47" xr6:coauthVersionMax="47" xr10:uidLastSave="{00000000-0000-0000-0000-000000000000}"/>
  <bookViews>
    <workbookView xWindow="-14655" yWindow="-163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r:id="rId5"/>
    <sheet name="Drop down list" sheetId="43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O4" i="55" l="1"/>
  <c r="EN4" i="55"/>
  <c r="EM4" i="55"/>
  <c r="EL4" i="55"/>
  <c r="EK4" i="55"/>
  <c r="EJ4" i="55"/>
  <c r="EI4" i="55"/>
  <c r="EH4" i="55"/>
  <c r="EG4" i="55"/>
  <c r="EF4" i="55"/>
  <c r="EE4" i="55"/>
  <c r="ED4" i="55"/>
  <c r="EC4" i="55"/>
  <c r="EB4" i="55"/>
  <c r="DZ4" i="55"/>
  <c r="DX4" i="55"/>
  <c r="DW4" i="55"/>
  <c r="AQ5" i="55"/>
  <c r="AQ6" i="55"/>
  <c r="AQ7" i="55"/>
  <c r="AQ8" i="55"/>
  <c r="AQ9" i="55"/>
  <c r="AQ10" i="55"/>
  <c r="AQ11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O5" i="55"/>
  <c r="AO6" i="55"/>
  <c r="AO7" i="55"/>
  <c r="AO8" i="55"/>
  <c r="AO9" i="55"/>
  <c r="AO10" i="55"/>
  <c r="AO11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DT4" i="55"/>
  <c r="DS4" i="55"/>
  <c r="DR4" i="55"/>
  <c r="DQ4" i="55"/>
  <c r="DP4" i="55"/>
  <c r="DO4" i="55"/>
  <c r="DN4" i="55"/>
  <c r="DM4" i="55"/>
  <c r="DL4" i="55"/>
  <c r="DK4" i="55"/>
  <c r="DJ4" i="55"/>
  <c r="AQ4" i="55"/>
  <c r="AM5" i="55"/>
  <c r="AM6" i="55"/>
  <c r="AM7" i="55"/>
  <c r="AM8" i="55"/>
  <c r="AM9" i="55"/>
  <c r="AM10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6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Y15" i="55"/>
  <c r="AY5" i="55"/>
  <c r="AZ5" i="55"/>
  <c r="AY6" i="55"/>
  <c r="AZ6" i="55"/>
  <c r="AY7" i="55"/>
  <c r="AZ7" i="55"/>
  <c r="AY8" i="55"/>
  <c r="AZ8" i="55"/>
  <c r="AY9" i="55"/>
  <c r="AZ9" i="55"/>
  <c r="AY10" i="55"/>
  <c r="AZ10" i="55"/>
  <c r="AY11" i="55"/>
  <c r="AZ11" i="55"/>
  <c r="AY12" i="55"/>
  <c r="AZ12" i="55"/>
  <c r="AY13" i="55"/>
  <c r="AZ13" i="55"/>
  <c r="AY14" i="55"/>
  <c r="AZ14" i="55"/>
  <c r="AZ15" i="55"/>
  <c r="AY16" i="55"/>
  <c r="AZ16" i="55"/>
  <c r="AY17" i="55"/>
  <c r="AZ17" i="55"/>
  <c r="AY18" i="55"/>
  <c r="AZ18" i="55"/>
  <c r="AY19" i="55"/>
  <c r="AZ19" i="55"/>
  <c r="AY20" i="55"/>
  <c r="AZ20" i="55"/>
  <c r="AY21" i="55"/>
  <c r="AZ21" i="55"/>
  <c r="AY22" i="55"/>
  <c r="AZ22" i="55"/>
  <c r="AY23" i="55"/>
  <c r="AZ23" i="55"/>
  <c r="AY24" i="55"/>
  <c r="AZ24" i="55"/>
  <c r="AY25" i="55"/>
  <c r="AZ25" i="55"/>
  <c r="AY26" i="55"/>
  <c r="AZ26" i="55"/>
  <c r="AY27" i="55"/>
  <c r="AZ27" i="55"/>
  <c r="AY28" i="55"/>
  <c r="AZ28" i="55"/>
  <c r="AY29" i="55"/>
  <c r="AZ29" i="55"/>
  <c r="AY30" i="55"/>
  <c r="AZ30" i="55"/>
  <c r="AY31" i="55"/>
  <c r="AZ31" i="55"/>
  <c r="AY32" i="55"/>
  <c r="AZ32" i="55"/>
  <c r="AY33" i="55"/>
  <c r="AZ33" i="55"/>
  <c r="AY34" i="55"/>
  <c r="AZ34" i="55"/>
  <c r="AY35" i="55"/>
  <c r="AZ35" i="55"/>
  <c r="AY36" i="55"/>
  <c r="AZ36" i="55"/>
  <c r="AY37" i="55"/>
  <c r="AZ37" i="55"/>
  <c r="AY38" i="55"/>
  <c r="AZ38" i="55"/>
  <c r="AY39" i="55"/>
  <c r="AZ39" i="55"/>
  <c r="AY40" i="55"/>
  <c r="AZ40" i="55"/>
  <c r="AY41" i="55"/>
  <c r="AZ41" i="55"/>
  <c r="AY42" i="55"/>
  <c r="AZ42" i="55"/>
  <c r="AY43" i="55"/>
  <c r="AZ43" i="55"/>
  <c r="AY44" i="55"/>
  <c r="AZ44" i="55"/>
  <c r="AY45" i="55"/>
  <c r="AZ45" i="55"/>
  <c r="AY46" i="55"/>
  <c r="AZ46" i="55"/>
  <c r="AY47" i="55"/>
  <c r="AZ47" i="55"/>
  <c r="AY48" i="55"/>
  <c r="AZ48" i="55"/>
  <c r="AY49" i="55"/>
  <c r="AZ49" i="55"/>
  <c r="AY50" i="55"/>
  <c r="AZ50" i="55"/>
  <c r="AY4" i="55"/>
  <c r="AZ4" i="55"/>
  <c r="AX5" i="55"/>
  <c r="AX6" i="55"/>
  <c r="AX7" i="55"/>
  <c r="AX8" i="55"/>
  <c r="AX9" i="55"/>
  <c r="AX10" i="55"/>
  <c r="AX11" i="55"/>
  <c r="AX12" i="55"/>
  <c r="AX13" i="55"/>
  <c r="AX14" i="55"/>
  <c r="AX15" i="55"/>
  <c r="AX16" i="55"/>
  <c r="AX17" i="55"/>
  <c r="AX18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C7" i="55"/>
  <c r="F5" i="57"/>
  <c r="F6" i="57"/>
  <c r="F7" i="57"/>
  <c r="F8" i="57"/>
  <c r="F9" i="57"/>
  <c r="F10" i="57"/>
  <c r="F11" i="57"/>
  <c r="F12" i="57"/>
  <c r="F13" i="57"/>
  <c r="F14" i="57"/>
  <c r="F15" i="57"/>
  <c r="F16" i="57"/>
  <c r="F17" i="57"/>
  <c r="F18" i="57"/>
  <c r="F19" i="57"/>
  <c r="F20" i="57"/>
  <c r="F21" i="57"/>
  <c r="F22" i="57"/>
  <c r="F23" i="57"/>
  <c r="F24" i="57"/>
  <c r="F25" i="57"/>
  <c r="F26" i="57"/>
  <c r="F27" i="57"/>
  <c r="F28" i="57"/>
  <c r="F29" i="57"/>
  <c r="F30" i="57"/>
  <c r="F31" i="57"/>
  <c r="F32" i="57"/>
  <c r="F33" i="57"/>
  <c r="F34" i="57"/>
  <c r="F35" i="57"/>
  <c r="F36" i="57"/>
  <c r="F37" i="57"/>
  <c r="F38" i="57"/>
  <c r="F39" i="57"/>
  <c r="F40" i="57"/>
  <c r="F41" i="57"/>
  <c r="F42" i="57"/>
  <c r="F43" i="57"/>
  <c r="F44" i="57"/>
  <c r="F45" i="57"/>
  <c r="F46" i="57"/>
  <c r="F47" i="57"/>
  <c r="F4" i="57"/>
  <c r="AK4" i="55"/>
  <c r="AK5" i="55"/>
  <c r="AK6" i="55"/>
  <c r="AK7" i="55"/>
  <c r="AK8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AF5" i="55"/>
  <c r="AF6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AK9" i="55"/>
  <c r="AK10" i="55"/>
  <c r="AF4" i="55"/>
  <c r="AC4" i="55"/>
  <c r="DY4" i="55" l="1"/>
  <c r="A4" i="55" a="1"/>
  <c r="A4" i="55" s="1"/>
  <c r="DF50" i="55"/>
  <c r="DG50" i="55" s="1"/>
  <c r="BL50" i="55"/>
  <c r="BI50" i="55"/>
  <c r="AI50" i="55"/>
  <c r="AE50" i="55"/>
  <c r="AB50" i="55"/>
  <c r="V50" i="55"/>
  <c r="DF49" i="55"/>
  <c r="DG49" i="55" s="1"/>
  <c r="BL49" i="55"/>
  <c r="BI49" i="55"/>
  <c r="AI49" i="55"/>
  <c r="AE49" i="55"/>
  <c r="AB49" i="55"/>
  <c r="V49" i="55"/>
  <c r="DF48" i="55"/>
  <c r="DG48" i="55" s="1"/>
  <c r="BL48" i="55"/>
  <c r="BI48" i="55"/>
  <c r="AI48" i="55"/>
  <c r="AE48" i="55"/>
  <c r="AB48" i="55"/>
  <c r="V48" i="55"/>
  <c r="DF47" i="55"/>
  <c r="DG47" i="55" s="1"/>
  <c r="BL47" i="55"/>
  <c r="BI47" i="55"/>
  <c r="AI47" i="55"/>
  <c r="AE47" i="55"/>
  <c r="AB47" i="55"/>
  <c r="V47" i="55"/>
  <c r="DF46" i="55"/>
  <c r="DG46" i="55" s="1"/>
  <c r="BL46" i="55"/>
  <c r="BI46" i="55"/>
  <c r="AI46" i="55"/>
  <c r="AE46" i="55"/>
  <c r="AB46" i="55"/>
  <c r="V46" i="55"/>
  <c r="DF45" i="55"/>
  <c r="DG45" i="55" s="1"/>
  <c r="BL45" i="55"/>
  <c r="BI45" i="55"/>
  <c r="AI45" i="55"/>
  <c r="AE45" i="55"/>
  <c r="AB45" i="55"/>
  <c r="V45" i="55"/>
  <c r="DF44" i="55"/>
  <c r="DG44" i="55" s="1"/>
  <c r="BL44" i="55"/>
  <c r="BI44" i="55"/>
  <c r="AI44" i="55"/>
  <c r="AE44" i="55"/>
  <c r="AB44" i="55"/>
  <c r="V44" i="55"/>
  <c r="DF43" i="55"/>
  <c r="DG43" i="55" s="1"/>
  <c r="BL43" i="55"/>
  <c r="BI43" i="55"/>
  <c r="AI43" i="55"/>
  <c r="AE43" i="55"/>
  <c r="AB43" i="55"/>
  <c r="V43" i="55"/>
  <c r="DF42" i="55"/>
  <c r="DG42" i="55" s="1"/>
  <c r="BL42" i="55"/>
  <c r="BI42" i="55"/>
  <c r="AI42" i="55"/>
  <c r="AE42" i="55"/>
  <c r="AB42" i="55"/>
  <c r="V42" i="55"/>
  <c r="DF41" i="55"/>
  <c r="DG41" i="55" s="1"/>
  <c r="BL41" i="55"/>
  <c r="BI41" i="55"/>
  <c r="AI41" i="55"/>
  <c r="AE41" i="55"/>
  <c r="AB41" i="55"/>
  <c r="V41" i="55"/>
  <c r="DF40" i="55"/>
  <c r="DG40" i="55" s="1"/>
  <c r="BL40" i="55"/>
  <c r="BI40" i="55"/>
  <c r="AI40" i="55"/>
  <c r="AE40" i="55"/>
  <c r="AB40" i="55"/>
  <c r="V40" i="55"/>
  <c r="DF39" i="55"/>
  <c r="DG39" i="55" s="1"/>
  <c r="BL39" i="55"/>
  <c r="BI39" i="55"/>
  <c r="AI39" i="55"/>
  <c r="AE39" i="55"/>
  <c r="AB39" i="55"/>
  <c r="V39" i="55"/>
  <c r="DF38" i="55"/>
  <c r="DG38" i="55" s="1"/>
  <c r="BL38" i="55"/>
  <c r="BI38" i="55"/>
  <c r="AI38" i="55"/>
  <c r="AE38" i="55"/>
  <c r="AB38" i="55"/>
  <c r="V38" i="55"/>
  <c r="DF37" i="55"/>
  <c r="DG37" i="55" s="1"/>
  <c r="BL37" i="55"/>
  <c r="BI37" i="55"/>
  <c r="AI37" i="55"/>
  <c r="AE37" i="55"/>
  <c r="AB37" i="55"/>
  <c r="V37" i="55"/>
  <c r="DF36" i="55"/>
  <c r="DG36" i="55" s="1"/>
  <c r="BL36" i="55"/>
  <c r="BI36" i="55"/>
  <c r="AI36" i="55"/>
  <c r="AE36" i="55"/>
  <c r="AB36" i="55"/>
  <c r="V36" i="55"/>
  <c r="DF35" i="55"/>
  <c r="DG35" i="55" s="1"/>
  <c r="BL35" i="55"/>
  <c r="BI35" i="55"/>
  <c r="AI35" i="55"/>
  <c r="AE35" i="55"/>
  <c r="AB35" i="55"/>
  <c r="V35" i="55"/>
  <c r="DF34" i="55"/>
  <c r="DG34" i="55" s="1"/>
  <c r="BL34" i="55"/>
  <c r="BI34" i="55"/>
  <c r="AI34" i="55"/>
  <c r="AE34" i="55"/>
  <c r="AB34" i="55"/>
  <c r="V34" i="55"/>
  <c r="DF33" i="55"/>
  <c r="DG33" i="55" s="1"/>
  <c r="BL33" i="55"/>
  <c r="BI33" i="55"/>
  <c r="AI33" i="55"/>
  <c r="AE33" i="55"/>
  <c r="AB33" i="55"/>
  <c r="V33" i="55"/>
  <c r="DF32" i="55"/>
  <c r="DG32" i="55" s="1"/>
  <c r="BL32" i="55"/>
  <c r="BI32" i="55"/>
  <c r="AI32" i="55"/>
  <c r="AE32" i="55"/>
  <c r="AB32" i="55"/>
  <c r="V32" i="55"/>
  <c r="DF31" i="55"/>
  <c r="DG31" i="55" s="1"/>
  <c r="BL31" i="55"/>
  <c r="BI31" i="55"/>
  <c r="AI31" i="55"/>
  <c r="AE31" i="55"/>
  <c r="AB31" i="55"/>
  <c r="V31" i="55"/>
  <c r="DF30" i="55"/>
  <c r="DG30" i="55" s="1"/>
  <c r="BL30" i="55"/>
  <c r="BI30" i="55"/>
  <c r="AI30" i="55"/>
  <c r="AE30" i="55"/>
  <c r="AB30" i="55"/>
  <c r="V30" i="55"/>
  <c r="DF29" i="55"/>
  <c r="DG29" i="55" s="1"/>
  <c r="BL29" i="55"/>
  <c r="BI29" i="55"/>
  <c r="AI29" i="55"/>
  <c r="AE29" i="55"/>
  <c r="AB29" i="55"/>
  <c r="V29" i="55"/>
  <c r="DF28" i="55"/>
  <c r="DG28" i="55" s="1"/>
  <c r="BL28" i="55"/>
  <c r="BI28" i="55"/>
  <c r="AI28" i="55"/>
  <c r="AE28" i="55"/>
  <c r="AB28" i="55"/>
  <c r="V28" i="55"/>
  <c r="DF27" i="55"/>
  <c r="DG27" i="55" s="1"/>
  <c r="BL27" i="55"/>
  <c r="BI27" i="55"/>
  <c r="AI27" i="55"/>
  <c r="AE27" i="55"/>
  <c r="AB27" i="55"/>
  <c r="V27" i="55"/>
  <c r="DF26" i="55"/>
  <c r="DG26" i="55" s="1"/>
  <c r="BL26" i="55"/>
  <c r="BI26" i="55"/>
  <c r="AI26" i="55"/>
  <c r="AE26" i="55"/>
  <c r="AB26" i="55"/>
  <c r="V26" i="55"/>
  <c r="DF25" i="55"/>
  <c r="DG25" i="55" s="1"/>
  <c r="BL25" i="55"/>
  <c r="BI25" i="55"/>
  <c r="AI25" i="55"/>
  <c r="AE25" i="55"/>
  <c r="AB25" i="55"/>
  <c r="V25" i="55"/>
  <c r="DF24" i="55"/>
  <c r="DG24" i="55" s="1"/>
  <c r="BL24" i="55"/>
  <c r="BI24" i="55"/>
  <c r="AI24" i="55"/>
  <c r="AE24" i="55"/>
  <c r="AB24" i="55"/>
  <c r="V24" i="55"/>
  <c r="DF23" i="55"/>
  <c r="DG23" i="55" s="1"/>
  <c r="BL23" i="55"/>
  <c r="BI23" i="55"/>
  <c r="AI23" i="55"/>
  <c r="AE23" i="55"/>
  <c r="AB23" i="55"/>
  <c r="V23" i="55"/>
  <c r="DF22" i="55"/>
  <c r="DG22" i="55" s="1"/>
  <c r="BL22" i="55"/>
  <c r="BI22" i="55"/>
  <c r="AI22" i="55"/>
  <c r="AE22" i="55"/>
  <c r="AB22" i="55"/>
  <c r="V22" i="55"/>
  <c r="DF21" i="55"/>
  <c r="DG21" i="55" s="1"/>
  <c r="BL21" i="55"/>
  <c r="BI21" i="55"/>
  <c r="AI21" i="55"/>
  <c r="AE21" i="55"/>
  <c r="AB21" i="55"/>
  <c r="V21" i="55"/>
  <c r="DF20" i="55"/>
  <c r="DG20" i="55" s="1"/>
  <c r="BL20" i="55"/>
  <c r="BI20" i="55"/>
  <c r="AI20" i="55"/>
  <c r="AE20" i="55"/>
  <c r="AB20" i="55"/>
  <c r="V20" i="55"/>
  <c r="DF19" i="55"/>
  <c r="DG19" i="55" s="1"/>
  <c r="BL19" i="55"/>
  <c r="BI19" i="55"/>
  <c r="AI19" i="55"/>
  <c r="AE19" i="55"/>
  <c r="AB19" i="55"/>
  <c r="V19" i="55"/>
  <c r="DF18" i="55"/>
  <c r="DG18" i="55" s="1"/>
  <c r="BL18" i="55"/>
  <c r="BI18" i="55"/>
  <c r="AI18" i="55"/>
  <c r="AE18" i="55"/>
  <c r="AB18" i="55"/>
  <c r="V18" i="55"/>
  <c r="DF17" i="55"/>
  <c r="DG17" i="55" s="1"/>
  <c r="BL17" i="55"/>
  <c r="BI17" i="55"/>
  <c r="AI17" i="55"/>
  <c r="AE17" i="55"/>
  <c r="AB17" i="55"/>
  <c r="V17" i="55"/>
  <c r="DF16" i="55"/>
  <c r="DG16" i="55" s="1"/>
  <c r="BL16" i="55"/>
  <c r="BI16" i="55"/>
  <c r="AI16" i="55"/>
  <c r="AE16" i="55"/>
  <c r="AB16" i="55"/>
  <c r="V16" i="55"/>
  <c r="DF15" i="55"/>
  <c r="DG15" i="55" s="1"/>
  <c r="BL15" i="55"/>
  <c r="AI15" i="55"/>
  <c r="AE15" i="55"/>
  <c r="AB15" i="55"/>
  <c r="V15" i="55"/>
  <c r="DF14" i="55"/>
  <c r="DG14" i="55" s="1"/>
  <c r="BL14" i="55"/>
  <c r="AI14" i="55"/>
  <c r="AE14" i="55"/>
  <c r="AB14" i="55"/>
  <c r="V14" i="55"/>
  <c r="DF13" i="55"/>
  <c r="DG13" i="55" s="1"/>
  <c r="BL13" i="55"/>
  <c r="AI13" i="55"/>
  <c r="AE13" i="55"/>
  <c r="AB13" i="55"/>
  <c r="V13" i="55"/>
  <c r="DF12" i="55"/>
  <c r="DG12" i="55" s="1"/>
  <c r="BL12" i="55"/>
  <c r="AI12" i="55"/>
  <c r="AE12" i="55"/>
  <c r="AB12" i="55"/>
  <c r="V12" i="55"/>
  <c r="DF11" i="55"/>
  <c r="DG11" i="55" s="1"/>
  <c r="BL11" i="55"/>
  <c r="AI11" i="55"/>
  <c r="AE11" i="55"/>
  <c r="AB11" i="55"/>
  <c r="V11" i="55"/>
  <c r="DF10" i="55"/>
  <c r="DG10" i="55" s="1"/>
  <c r="BL10" i="55"/>
  <c r="AI10" i="55"/>
  <c r="AE10" i="55"/>
  <c r="AB10" i="55"/>
  <c r="V10" i="55"/>
  <c r="DF9" i="55"/>
  <c r="DG9" i="55" s="1"/>
  <c r="BL9" i="55"/>
  <c r="AI9" i="55"/>
  <c r="AE9" i="55"/>
  <c r="AB9" i="55"/>
  <c r="V9" i="55"/>
  <c r="DF8" i="55"/>
  <c r="DG8" i="55" s="1"/>
  <c r="BL8" i="55"/>
  <c r="AI8" i="55"/>
  <c r="AE8" i="55"/>
  <c r="AB8" i="55"/>
  <c r="V8" i="55"/>
  <c r="DF7" i="55"/>
  <c r="DG7" i="55" s="1"/>
  <c r="BL7" i="55"/>
  <c r="AI7" i="55"/>
  <c r="AE7" i="55"/>
  <c r="AB7" i="55"/>
  <c r="V7" i="55"/>
  <c r="DF6" i="55"/>
  <c r="DG6" i="55" s="1"/>
  <c r="BL6" i="55"/>
  <c r="BI6" i="55"/>
  <c r="AI6" i="55"/>
  <c r="AE6" i="55"/>
  <c r="AB6" i="55"/>
  <c r="V6" i="55"/>
  <c r="DF5" i="55"/>
  <c r="DG5" i="55" s="1"/>
  <c r="BL5" i="55"/>
  <c r="BI5" i="55"/>
  <c r="AI5" i="55"/>
  <c r="AE5" i="55"/>
  <c r="AB5" i="55"/>
  <c r="V5" i="55"/>
  <c r="BI4" i="55"/>
  <c r="AI4" i="55"/>
  <c r="AE4" i="55"/>
  <c r="AB4" i="55"/>
  <c r="V4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tc={82BEEF21-C986-414E-B3CA-734194DCE275}</author>
  </authors>
  <commentList>
    <comment ref="A56" authorId="0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tc={18F06078-458F-4E94-B33E-F74CF6325BBE}</author>
    <author>tc={D8CCEAAD-8682-4916-AC0B-7F3CF23E1E76}</author>
    <author>tc={1853286A-AFBF-43FC-BDB7-FF31845B7973}</author>
    <author>tc={65DF7A5F-2FBA-45D2-8EA1-2B44653DF714}</author>
  </authors>
  <commentList>
    <comment ref="D18" authorId="0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19" authorId="1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24" authorId="2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D33" authorId="3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<sst xmlns="http://schemas.openxmlformats.org/spreadsheetml/2006/main" count="756" uniqueCount="446">
  <si>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</si>
  <si>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</si>
  <si>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</si>
  <si>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</si>
  <si>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</si>
  <si>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</si>
  <si>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</si>
  <si>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>Editable cells</t>
  </si>
  <si>
    <t xml:space="preserve">Step 2: </t>
  </si>
  <si>
    <t>Create a duplicate of the Master tab ("Unit xx") and rename with your dwelling reference. The tab naming should match the Sample Schedule tab within "Project Details"</t>
  </si>
  <si>
    <t xml:space="preserve">Step 3: </t>
  </si>
  <si>
    <t>Complete "Unit tab" as needed following the instructions, notes, and Rules (see right) as needed</t>
  </si>
  <si>
    <t>Drop down list</t>
  </si>
  <si>
    <t>Collumns B and P should be used to reference the colours used to mark up the relevant lengths in Bluebeam</t>
  </si>
  <si>
    <t>Insert links to marked up PDF files as indicated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</si>
  <si>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</si>
  <si>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</si>
  <si>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</si>
  <si>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</si>
  <si>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</si>
  <si>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</si>
  <si>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</si>
  <si>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</si>
  <si>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</si>
  <si>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</si>
  <si>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AaBbCc</t>
  </si>
  <si>
    <t>Comment on error found in line with the associated cell (see example to the right)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</si>
  <si>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</si>
  <si>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</si>
  <si>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</si>
  <si>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</si>
  <si>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</si>
  <si>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</si>
  <si>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</si>
  <si>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</si>
  <si>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</si>
  <si>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</si>
  <si>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</si>
  <si>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</si>
  <si>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</si>
  <si>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</si>
  <si>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NOTE: As a minimum, this needs to be first half. This will be used to select the correct SAP region automatically in Design SAP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</si>
  <si>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</si>
  <si>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</si>
  <si>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</si>
  <si>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</si>
  <si>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</si>
  <si>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</si>
  <si>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</si>
  <si>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</si>
  <si>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</si>
  <si>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</si>
  <si>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</si>
  <si>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</si>
  <si>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</si>
  <si>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</si>
  <si>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</si>
  <si>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</si>
  <si>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</si>
  <si>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</si>
  <si>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</si>
  <si>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</si>
  <si>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</si>
  <si>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</si>
  <si>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</si>
  <si>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</si>
  <si>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</si>
  <si>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</si>
  <si>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</si>
  <si>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</si>
  <si>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</si>
  <si>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</si>
  <si>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</si>
  <si>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</si>
  <si>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</si>
  <si>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</si>
  <si>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</si>
  <si>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</si>
  <si>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</si>
  <si>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</si>
  <si>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</si>
  <si>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</si>
  <si>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</si>
  <si>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</si>
  <si>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</si>
  <si>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</si>
  <si>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</si>
  <si>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</si>
  <si>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</si>
  <si>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</si>
  <si>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</si>
  <si>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</si>
  <si>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</si>
  <si>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</si>
  <si>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</si>
  <si>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</si>
  <si>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</si>
  <si>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</si>
  <si>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</si>
  <si>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</si>
  <si>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</si>
  <si>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</si>
  <si>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</si>
  <si>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</si>
  <si>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</si>
  <si>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</si>
  <si>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</si>
  <si>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</si>
  <si>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</si>
  <si>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</si>
  <si>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</si>
  <si>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</si>
  <si>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</si>
  <si>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</si>
  <si>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</si>
  <si>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</si>
  <si>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</si>
  <si>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</si>
  <si>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</si>
  <si>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</si>
  <si>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</si>
  <si>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</si>
  <si>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</si>
  <si>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</si>
  <si>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</si>
  <si>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</si>
  <si>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</si>
  <si>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</si>
  <si>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</si>
  <si>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</si>
  <si>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</si>
  <si>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</si>
  <si>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</si>
  <si>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</si>
  <si>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</si>
  <si>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</si>
  <si>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</si>
  <si>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</si>
  <si>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</si>
  <si>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</si>
  <si>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</si>
  <si>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</si>
  <si>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</si>
  <si>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</si>
  <si>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</si>
  <si>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</si>
  <si>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</si>
  <si>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</si>
  <si>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</si>
  <si>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</si>
  <si>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</si>
  <si>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</si>
  <si>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</si>
  <si>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</si>
  <si>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</si>
  <si>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</si>
  <si>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</si>
  <si>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</si>
  <si>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Length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</si>
  <si>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</si>
  <si>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</si>
  <si>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</si>
  <si>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</si>
  <si>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</si>
  <si>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</si>
  <si>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</si>
  <si>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</si>
  <si>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</si>
  <si>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</si>
  <si>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</si>
  <si>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</si>
  <si>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</si>
  <si>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</si>
  <si>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</si>
  <si>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</si>
  <si>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</si>
  <si>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</si>
  <si>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CHECKS</t>
  </si>
  <si>
    <t>OTHER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</si>
  <si>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</si>
  <si>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</si>
  <si>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</si>
  <si>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</si>
  <si>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</si>
  <si>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</si>
  <si>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</si>
  <si>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</si>
  <si>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</si>
  <si>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</si>
  <si>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</si>
  <si>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</si>
  <si>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</si>
  <si>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</si>
  <si>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ceiling 1</t>
  </si>
  <si>
    <t>Party floor 1</t>
  </si>
  <si>
    <t>Element type</t>
  </si>
  <si>
    <t>Opaque element type</t>
  </si>
  <si>
    <t>External roof</t>
  </si>
  <si>
    <t>Shelter factor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</si>
  <si>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</si>
  <si>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</si>
  <si>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</si>
  <si>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</si>
  <si>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</si>
  <si>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</si>
  <si>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</si>
  <si>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</si>
  <si>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</si>
  <si>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</si>
  <si>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</si>
  <si>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</si>
  <si>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</si>
  <si>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</si>
  <si>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</si>
  <si>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</si>
  <si>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</si>
  <si>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</si>
  <si>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</si>
  <si>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</si>
  <si>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</si>
  <si>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</si>
  <si>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Wall</t>
  </si>
  <si>
    <t>Roof</t>
  </si>
  <si>
    <t>Ground-contact floor</t>
  </si>
  <si>
    <t>Exposed floor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</si>
  <si>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</si>
  <si>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</si>
  <si>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</si>
  <si>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</si>
  <si>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</si>
  <si>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</si>
  <si>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</si>
  <si>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</si>
  <si>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</si>
  <si>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</si>
  <si>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</si>
  <si>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</si>
  <si>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</si>
  <si>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</si>
  <si>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</si>
  <si>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</si>
  <si>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</si>
  <si>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</si>
  <si>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</si>
  <si>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</si>
  <si>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</si>
  <si>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</si>
  <si>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</si>
  <si>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</si>
  <si>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</si>
  <si>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</si>
  <si>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</si>
  <si>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</si>
  <si>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</si>
  <si>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</si>
  <si>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</si>
  <si>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</si>
  <si>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</si>
  <si>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</si>
  <si>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</si>
  <si>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</si>
  <si>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</si>
  <si>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</si>
  <si>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</si>
  <si>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</si>
  <si>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</si>
  <si>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</si>
  <si>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</si>
  <si>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</si>
  <si>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</si>
  <si>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</si>
  <si>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</si>
  <si>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</si>
  <si>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</si>
  <si>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network</t>
  </si>
  <si>
    <t>Space and water combined</t>
  </si>
  <si>
    <t>Heating source 1 - source</t>
  </si>
  <si>
    <t>distribution loss</t>
  </si>
  <si>
    <t>boiler</t>
  </si>
  <si>
    <t>none</t>
  </si>
  <si>
    <t>percentage of heat</t>
  </si>
  <si>
    <t>overall efficiency</t>
  </si>
  <si>
    <t>heat pump</t>
  </si>
  <si>
    <t>fuel type</t>
  </si>
  <si>
    <t>mains gas</t>
  </si>
  <si>
    <t>electricity</t>
  </si>
  <si>
    <t>distribution type space</t>
  </si>
  <si>
    <t>calculated</t>
  </si>
  <si>
    <t>heating controls</t>
  </si>
  <si>
    <t>water heating</t>
  </si>
  <si>
    <t>heat networks</t>
  </si>
  <si>
    <t>cold water source</t>
  </si>
  <si>
    <t>from mains</t>
  </si>
  <si>
    <t>bath count</t>
  </si>
  <si>
    <t>project specific</t>
  </si>
  <si>
    <t>shower count</t>
  </si>
  <si>
    <t>storage type</t>
  </si>
  <si>
    <t>HIU</t>
  </si>
  <si>
    <t>Mech vent present</t>
  </si>
  <si>
    <t>yes</t>
  </si>
  <si>
    <t>ventilation data type</t>
  </si>
  <si>
    <t>DataSheet</t>
  </si>
  <si>
    <t>balanced with heat recovery</t>
  </si>
  <si>
    <t>wet rooms</t>
  </si>
  <si>
    <t>system location</t>
  </si>
  <si>
    <t>inside</t>
  </si>
  <si>
    <t>duct installation specs</t>
  </si>
  <si>
    <t>duct type</t>
  </si>
  <si>
    <t>rigid</t>
  </si>
  <si>
    <t>brand model</t>
  </si>
  <si>
    <t>Lindab</t>
  </si>
  <si>
    <t>LIGHTING</t>
  </si>
  <si>
    <t>VENTILATION</t>
  </si>
  <si>
    <t>THERMAL PERFORMANCE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</si>
  <si>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</si>
  <si>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</si>
  <si>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</si>
  <si>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</si>
  <si>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</si>
  <si>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</si>
  <si>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</si>
  <si>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</si>
  <si>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</si>
  <si>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</si>
  <si>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</si>
  <si>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</si>
  <si>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</si>
  <si>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</si>
  <si>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</si>
  <si>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</si>
  <si>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</si>
  <si>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</si>
  <si>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</si>
  <si>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</si>
  <si>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</si>
  <si>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</si>
  <si>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</si>
  <si>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</si>
  <si>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</si>
  <si>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</si>
  <si>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</si>
  <si>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</si>
  <si>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</si>
  <si>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</si>
  <si>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</si>
  <si>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</si>
  <si>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</si>
  <si>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</si>
  <si>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</si>
  <si>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</si>
  <si>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</si>
  <si>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</si>
  <si>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</si>
  <si>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</si>
  <si>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</si>
  <si>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</si>
  <si>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</si>
  <si>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</si>
  <si>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</si>
  <si>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</si>
  <si>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</si>
  <si>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</si>
  <si>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</si>
  <si>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</si>
  <si>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</si>
  <si>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</si>
  <si>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</si>
  <si>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</si>
  <si>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</si>
  <si>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</si>
  <si>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</si>
  <si>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</si>
  <si>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</si>
  <si>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</si>
  <si>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</si>
  <si>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</si>
  <si>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</si>
  <si>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</si>
  <si>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</si>
  <si>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</si>
  <si>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</si>
  <si>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</si>
  <si>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</si>
  <si>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</si>
  <si>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</si>
  <si>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</si>
  <si>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</si>
  <si>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</si>
  <si>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</si>
  <si>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</si>
  <si>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</si>
  <si>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</si>
  <si>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</si>
  <si>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</si>
  <si>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</si>
  <si>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</si>
  <si>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</si>
  <si>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</si>
  <si>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</si>
  <si>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</si>
  <si>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</si>
  <si>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</si>
  <si>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</si>
  <si>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</si>
  <si>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</si>
  <si>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</si>
  <si>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</si>
  <si>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</si>
  <si>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</si>
  <si>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</si>
  <si>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</si>
  <si>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</si>
  <si>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</si>
  <si>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</si>
  <si>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</si>
  <si>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</si>
  <si>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</si>
  <si>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</si>
  <si>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</si>
  <si>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</si>
  <si>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Connected to meter</t>
  </si>
  <si>
    <t>Bath count</t>
  </si>
  <si>
    <t>Cold water source</t>
  </si>
  <si>
    <t>Shower count</t>
  </si>
  <si>
    <t>Storage type</t>
  </si>
  <si>
    <t>Export meter</t>
  </si>
  <si>
    <t>Diverter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</si>
  <si>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</si>
  <si>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</si>
  <si>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</si>
  <si>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</si>
  <si>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</si>
  <si>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</si>
  <si>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</si>
  <si>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Calculation (non-editable) cells</t>
  </si>
  <si>
    <t>Defaults (can be overwritten in Unit tabs or Performance inputs tab)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</si>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</sst>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0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49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0" fillId="21" borderId="21" xfId="23" applyFont="1" applyFill="1" applyBorder="1">
      <alignment horizontal="left" vertical="center" wrapText="1"/>
    </xf>
    <xf numFmtId="0" fontId="21" fillId="0" borderId="14" xfId="6" applyFont="1" applyBorder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20" fillId="21" borderId="21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0" borderId="20" xfId="23" applyFont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5" fillId="22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5" fillId="4" borderId="20" xfId="23" applyFont="1" applyFill="1" applyBorder="1" applyAlignment="1">
      <alignment horizontal="center" vertical="center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7" borderId="20" xfId="23" applyFill="1" applyBorder="1">
      <alignment horizontal="left" vertical="center" wrapText="1"/>
    </xf>
    <xf numFmtId="0" fontId="3" fillId="27" borderId="20" xfId="23" applyFill="1" applyBorder="1" applyAlignment="1">
      <alignment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3" fillId="21" borderId="20" xfId="23" applyFill="1" applyBorder="1">
      <alignment horizontal="left" vertical="center" wrapText="1"/>
    </xf>
    <xf numFmtId="0" fontId="3" fillId="21" borderId="20" xfId="23" applyFont="1" applyFill="1" applyBorder="1">
      <alignment horizontal="left" vertical="center" wrapText="1"/>
    </xf>
    <xf numFmtId="0" fontId="5" fillId="32" borderId="20" xfId="23" applyFont="1" applyFill="1" applyBorder="1">
      <alignment horizontal="left" vertical="center" wrapText="1"/>
    </xf>
    <xf numFmtId="0" fontId="0" fillId="21" borderId="20" xfId="23" applyFont="1" applyFill="1" applyBorder="1">
      <alignment horizontal="left" vertical="center" wrapText="1"/>
    </xf>
    <xf numFmtId="0" fontId="3" fillId="33" borderId="20" xfId="23" applyFill="1" applyBorder="1" applyAlignment="1" applyProtection="1">
      <alignment horizontal="center" vertical="center"/>
      <protection locked="0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3" borderId="20" xfId="0" applyFill="1" applyBorder="1" applyAlignment="1">
      <alignment horizontal="left" vertical="top"/>
    </xf>
    <xf numFmtId="0" fontId="3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2" fontId="3" fillId="33" borderId="20" xfId="23" applyNumberForma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>
      <alignment horizontal="center" vertical="center" wrapText="1"/>
    </xf>
    <xf numFmtId="43" fontId="3" fillId="33" borderId="20" xfId="26" applyFill="1" applyBorder="1" applyAlignment="1">
      <alignment horizontal="center" vertical="center" wrapText="1"/>
    </xf>
    <xf numFmtId="0" fontId="5" fillId="32" borderId="20" xfId="23" applyFont="1" applyFill="1" applyBorder="1" applyAlignment="1">
      <alignment horizontal="right" vertical="center"/>
    </xf>
    <xf numFmtId="2" fontId="3" fillId="21" borderId="20" xfId="23" applyNumberFormat="1" applyFill="1" applyBorder="1" applyAlignment="1">
      <alignment horizontal="right" vertical="center"/>
    </xf>
    <xf numFmtId="165" fontId="3" fillId="21" borderId="20" xfId="23" applyNumberFormat="1" applyFill="1" applyBorder="1" applyAlignment="1">
      <alignment horizontal="right" vertical="center"/>
    </xf>
    <xf numFmtId="1" fontId="3" fillId="21" borderId="20" xfId="23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2" fontId="3" fillId="33" borderId="20" xfId="23" applyNumberFormat="1" applyFill="1" applyBorder="1" applyAlignment="1" applyProtection="1">
      <alignment horizontal="center" vertical="center"/>
      <protection locked="0"/>
    </xf>
    <xf numFmtId="1" fontId="3" fillId="33" borderId="20" xfId="23" applyNumberFormat="1" applyFill="1" applyBorder="1" applyAlignment="1" applyProtection="1">
      <alignment horizontal="center" vertical="center"/>
      <protection locked="0"/>
    </xf>
    <xf numFmtId="2" fontId="3" fillId="30" borderId="20" xfId="23" applyNumberFormat="1" applyFill="1" applyBorder="1" applyAlignment="1" applyProtection="1">
      <alignment horizontal="center" vertical="center"/>
      <protection locked="0"/>
    </xf>
    <xf numFmtId="0" fontId="25" fillId="4" borderId="25" xfId="23" applyFont="1" applyFill="1" applyBorder="1" applyAlignment="1">
      <alignment vertical="top" wrapText="1"/>
    </xf>
    <xf numFmtId="0" fontId="3" fillId="0" borderId="12" xfId="23" applyAlignment="1">
      <alignment horizontal="left" vertical="center" wrapText="1"/>
    </xf>
    <xf numFmtId="0" fontId="5" fillId="29" borderId="20" xfId="0" applyFont="1" applyFill="1" applyBorder="1" applyAlignment="1">
      <alignment horizontal="left" vertical="top"/>
    </xf>
    <xf numFmtId="0" fontId="3" fillId="21" borderId="22" xfId="23" applyFill="1" applyBorder="1" applyAlignment="1">
      <alignment horizontal="center" vertical="center" wrapText="1"/>
    </xf>
    <xf numFmtId="0" fontId="3" fillId="21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25" fillId="4" borderId="27" xfId="23" applyFont="1" applyFill="1" applyBorder="1" applyAlignment="1">
      <alignment horizontal="left" vertical="top" wrapText="1"/>
    </xf>
    <xf numFmtId="0" fontId="5" fillId="0" borderId="20" xfId="23" applyFont="1" applyFill="1" applyBorder="1" applyAlignment="1">
      <alignment horizontal="center" vertical="center" wrapText="1"/>
    </xf>
    <xf numFmtId="0" fontId="5" fillId="0" borderId="20" xfId="23" applyFont="1" applyBorder="1" applyAlignment="1">
      <alignment horizontal="center" vertical="center" wrapText="1"/>
    </xf>
    <xf numFmtId="0" fontId="5" fillId="0" borderId="22" xfId="23" applyFont="1" applyFill="1" applyBorder="1" applyAlignment="1">
      <alignment horizontal="center" vertical="center" wrapText="1"/>
    </xf>
    <xf numFmtId="0" fontId="5" fillId="0" borderId="28" xfId="23" applyFont="1" applyFill="1" applyBorder="1" applyAlignment="1">
      <alignment horizontal="center" vertical="center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5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128021</xdr:colOff>
      <xdr:row>2</xdr:row>
      <xdr:rowOff>41153</xdr:rowOff>
    </xdr:from>
    <xdr:to>
      <xdr:col>22</xdr:col>
      <xdr:colOff>432236</xdr:colOff>
      <xdr:row>30</xdr:row>
      <xdr:rowOff>124974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6847" y="322762"/>
          <a:ext cx="7659172" cy="4026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6" dT="2023-08-30T16:30:08.83" personId="{00000000-0000-0000-0000-000000000000}" id="{82BEEF21-C986-414E-B3CA-734194DCE275}">
    <text>Reference: Notional Part L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8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19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24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D33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3:E32"/>
  <sheetViews>
    <sheetView workbookViewId="0">
      <selection activeCell="B34" sqref="B34"/>
    </sheetView>
  </sheetViews>
  <sheetFormatPr defaultColWidth="9.109375" defaultRowHeight="11.4" x14ac:dyDescent="0.2"/>
  <cols>
    <col min="1" max="1" width="9.109375" style="14"/>
    <col min="2" max="2" width="130.88671875" style="14" bestFit="1" customWidth="1"/>
    <col min="3" max="16384" width="9.109375" style="14"/>
  </cols>
  <sheetData>
    <row r="3" spans="1:5" ht="32.4" x14ac:dyDescent="0.2">
      <c r="A3" s="3" t="s">
        <v>0</v>
      </c>
    </row>
    <row r="4" spans="1:5" ht="20.399999999999999" x14ac:dyDescent="0.2">
      <c r="A4" s="4" t="s">
        <v>1</v>
      </c>
    </row>
    <row r="5" spans="1:5" ht="20.399999999999999" x14ac:dyDescent="0.2">
      <c r="A5" s="4" t="s">
        <v>2</v>
      </c>
    </row>
    <row r="7" spans="1:5" ht="20.399999999999999" x14ac:dyDescent="0.2">
      <c r="A7" s="17" t="s">
        <v>3</v>
      </c>
      <c r="D7" s="20" t="s">
        <v>4</v>
      </c>
    </row>
    <row r="8" spans="1:5" x14ac:dyDescent="0.2">
      <c r="A8" s="14" t="s">
        <v>5</v>
      </c>
      <c r="B8" s="14" t="s">
        <v>6</v>
      </c>
      <c r="D8" s="107"/>
      <c r="E8" s="14" t="s">
        <v>7</v>
      </c>
    </row>
    <row r="9" spans="1:5" x14ac:dyDescent="0.2">
      <c r="A9" s="14" t="s">
        <v>8</v>
      </c>
      <c r="B9" s="14" t="s">
        <v>9</v>
      </c>
      <c r="D9" s="108"/>
      <c r="E9" s="14" t="s">
        <v>434</v>
      </c>
    </row>
    <row r="10" spans="1:5" x14ac:dyDescent="0.2">
      <c r="A10" s="14" t="s">
        <v>10</v>
      </c>
      <c r="B10" s="14" t="s">
        <v>11</v>
      </c>
      <c r="D10" s="109"/>
      <c r="E10" s="14" t="s">
        <v>12</v>
      </c>
    </row>
    <row r="11" spans="1:5" x14ac:dyDescent="0.2">
      <c r="B11" s="14" t="s">
        <v>13</v>
      </c>
      <c r="D11" s="118"/>
      <c r="E11" s="14" t="s">
        <v>435</v>
      </c>
    </row>
    <row r="12" spans="1:5" x14ac:dyDescent="0.2">
      <c r="B12" s="14" t="s">
        <v>14</v>
      </c>
    </row>
    <row r="13" spans="1:5" x14ac:dyDescent="0.2">
      <c r="A13" s="14" t="s">
        <v>15</v>
      </c>
      <c r="B13" s="14" t="s">
        <v>16</v>
      </c>
    </row>
    <row r="14" spans="1:5" x14ac:dyDescent="0.2">
      <c r="A14" s="14" t="s">
        <v>17</v>
      </c>
      <c r="B14" s="14" t="s">
        <v>18</v>
      </c>
    </row>
    <row r="15" spans="1:5" x14ac:dyDescent="0.2">
      <c r="A15" s="14" t="s">
        <v>19</v>
      </c>
      <c r="B15" s="14" t="s">
        <v>20</v>
      </c>
    </row>
    <row r="17" spans="1:4" ht="20.399999999999999" x14ac:dyDescent="0.2">
      <c r="A17" s="17" t="s">
        <v>21</v>
      </c>
    </row>
    <row r="18" spans="1:4" x14ac:dyDescent="0.2">
      <c r="A18" s="14" t="s">
        <v>22</v>
      </c>
    </row>
    <row r="19" spans="1:4" x14ac:dyDescent="0.2">
      <c r="A19" s="14" t="s">
        <v>23</v>
      </c>
      <c r="D19" s="39"/>
    </row>
    <row r="20" spans="1:4" x14ac:dyDescent="0.2">
      <c r="A20" s="33"/>
      <c r="B20" s="14" t="s">
        <v>24</v>
      </c>
    </row>
    <row r="21" spans="1:4" x14ac:dyDescent="0.2">
      <c r="A21" s="40" t="s">
        <v>25</v>
      </c>
      <c r="B21" s="14" t="s">
        <v>26</v>
      </c>
    </row>
    <row r="22" spans="1:4" x14ac:dyDescent="0.2">
      <c r="A22" s="38"/>
    </row>
    <row r="23" spans="1:4" x14ac:dyDescent="0.2">
      <c r="A23" s="14" t="s">
        <v>27</v>
      </c>
    </row>
    <row r="24" spans="1:4" ht="13.8" x14ac:dyDescent="0.2">
      <c r="A24" s="37" t="s">
        <v>28</v>
      </c>
    </row>
    <row r="25" spans="1:4" x14ac:dyDescent="0.2">
      <c r="A25" s="36"/>
      <c r="B25" s="14" t="s">
        <v>29</v>
      </c>
    </row>
    <row r="26" spans="1:4" x14ac:dyDescent="0.2">
      <c r="A26" s="32"/>
      <c r="B26" s="14" t="s">
        <v>30</v>
      </c>
    </row>
    <row r="27" spans="1:4" x14ac:dyDescent="0.2">
      <c r="A27" s="33"/>
      <c r="B27" s="14" t="s">
        <v>31</v>
      </c>
    </row>
    <row r="28" spans="1:4" x14ac:dyDescent="0.2">
      <c r="A28" s="34"/>
      <c r="B28" s="14" t="s">
        <v>32</v>
      </c>
    </row>
    <row r="29" spans="1:4" x14ac:dyDescent="0.2">
      <c r="A29" s="15"/>
      <c r="B29" s="14" t="s">
        <v>33</v>
      </c>
    </row>
    <row r="30" spans="1:4" x14ac:dyDescent="0.2">
      <c r="A30" s="14" t="s">
        <v>34</v>
      </c>
    </row>
    <row r="31" spans="1:4" x14ac:dyDescent="0.2">
      <c r="A31" s="14" t="s">
        <v>35</v>
      </c>
    </row>
    <row r="32" spans="1:4" x14ac:dyDescent="0.2">
      <c r="A32" s="35" t="s">
        <v>36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45" sqref="B45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2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20.399999999999999" x14ac:dyDescent="0.2">
      <c r="A3" s="4" t="s">
        <v>1</v>
      </c>
      <c r="B3" s="4"/>
      <c r="C3" s="13"/>
      <c r="E3" s="41"/>
      <c r="F3" s="41"/>
      <c r="G3" s="41"/>
      <c r="H3" s="41"/>
      <c r="I3" s="41"/>
      <c r="J3" s="41"/>
      <c r="K3" s="41"/>
      <c r="L3" s="41"/>
      <c r="M3" s="41"/>
    </row>
    <row r="4" spans="1:13" ht="15" x14ac:dyDescent="0.2">
      <c r="A4" s="6"/>
      <c r="B4" s="5"/>
      <c r="C4" s="41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">
      <c r="A5" s="41"/>
      <c r="B5" s="2"/>
      <c r="C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1.4" customHeight="1" x14ac:dyDescent="0.2">
      <c r="A6" s="25" t="s">
        <v>37</v>
      </c>
      <c r="B6" s="19"/>
      <c r="C6" s="13"/>
      <c r="E6" s="41"/>
      <c r="F6" s="41"/>
      <c r="G6" s="41"/>
      <c r="H6" s="41"/>
      <c r="I6" s="41"/>
      <c r="J6" s="41"/>
      <c r="K6" s="41"/>
      <c r="L6" s="41"/>
      <c r="M6" s="41"/>
    </row>
    <row r="7" spans="1:13" ht="11.4" customHeight="1" x14ac:dyDescent="0.2">
      <c r="A7" s="26" t="s">
        <v>38</v>
      </c>
      <c r="B7" s="28"/>
      <c r="C7" s="13"/>
      <c r="E7" s="41"/>
      <c r="F7" s="41"/>
      <c r="G7" s="41"/>
      <c r="H7" s="41"/>
      <c r="I7" s="41"/>
      <c r="J7" s="41"/>
      <c r="K7" s="41"/>
      <c r="L7" s="41"/>
      <c r="M7" s="41"/>
    </row>
    <row r="8" spans="1:13" ht="11.4" customHeight="1" x14ac:dyDescent="0.2">
      <c r="A8" s="11"/>
      <c r="B8" s="7"/>
      <c r="C8" s="41"/>
      <c r="E8" s="41"/>
      <c r="F8" s="41"/>
      <c r="G8" s="41"/>
      <c r="H8" s="41"/>
      <c r="I8" s="41"/>
      <c r="J8" s="133"/>
      <c r="K8" s="41"/>
      <c r="L8" s="133"/>
      <c r="M8" s="133"/>
    </row>
    <row r="9" spans="1:13" ht="11.4" customHeight="1" x14ac:dyDescent="0.2">
      <c r="A9" s="26" t="s">
        <v>39</v>
      </c>
      <c r="B9" s="28"/>
      <c r="C9" s="13"/>
      <c r="E9" s="41"/>
      <c r="F9" s="41"/>
      <c r="G9" s="41"/>
      <c r="H9" s="41"/>
      <c r="I9" s="41"/>
      <c r="J9" s="133"/>
      <c r="K9" s="41"/>
      <c r="L9" s="133"/>
      <c r="M9" s="133"/>
    </row>
    <row r="10" spans="1:13" ht="11.4" customHeight="1" x14ac:dyDescent="0.2">
      <c r="A10" s="26" t="s">
        <v>40</v>
      </c>
      <c r="B10" s="28"/>
      <c r="C10" s="27" t="s">
        <v>41</v>
      </c>
      <c r="E10" s="41"/>
      <c r="F10" s="41"/>
      <c r="G10" s="41"/>
      <c r="H10" s="41"/>
      <c r="I10" s="41"/>
      <c r="J10" s="133"/>
      <c r="K10" s="41"/>
      <c r="L10" s="133"/>
      <c r="M10" s="133"/>
    </row>
    <row r="11" spans="1:13" ht="11.4" customHeight="1" x14ac:dyDescent="0.2">
      <c r="A11" s="41"/>
      <c r="B11" s="1"/>
      <c r="C11" s="41"/>
      <c r="E11" s="41"/>
      <c r="F11" s="41"/>
      <c r="G11" s="41"/>
      <c r="H11" s="41"/>
      <c r="I11" s="41"/>
      <c r="J11" s="133"/>
      <c r="K11" s="41"/>
      <c r="L11" s="133"/>
      <c r="M11" s="133"/>
    </row>
    <row r="12" spans="1:13" ht="11.4" customHeight="1" x14ac:dyDescent="0.2">
      <c r="A12" s="41"/>
      <c r="B12" s="41"/>
      <c r="C12" s="41"/>
      <c r="E12" s="41"/>
      <c r="F12" s="41"/>
      <c r="G12" s="41"/>
      <c r="H12" s="41"/>
      <c r="I12" s="41"/>
      <c r="J12" s="133"/>
      <c r="K12" s="41"/>
      <c r="L12" s="133"/>
      <c r="M12" s="133"/>
    </row>
    <row r="13" spans="1:13" s="12" customFormat="1" ht="11.4" customHeight="1" x14ac:dyDescent="0.2">
      <c r="A13" s="41"/>
      <c r="B13" s="41"/>
      <c r="C13" s="41"/>
      <c r="D13" s="42"/>
      <c r="E13" s="41"/>
      <c r="F13" s="41"/>
      <c r="G13" s="41"/>
      <c r="H13" s="41"/>
      <c r="I13" s="41"/>
      <c r="J13" s="133"/>
      <c r="K13" s="41"/>
      <c r="L13" s="41"/>
      <c r="M13" s="41"/>
    </row>
    <row r="14" spans="1:13" ht="11.4" customHeight="1" x14ac:dyDescent="0.2">
      <c r="A14" s="41"/>
      <c r="B14" s="41"/>
      <c r="C14" s="41"/>
      <c r="E14" s="41"/>
      <c r="F14" s="41"/>
      <c r="G14" s="41"/>
      <c r="H14" s="41"/>
      <c r="I14" s="41"/>
      <c r="J14" s="133"/>
      <c r="K14" s="41"/>
      <c r="L14" s="133"/>
      <c r="M14" s="133"/>
    </row>
    <row r="15" spans="1:13" ht="15" x14ac:dyDescent="0.2">
      <c r="A15" s="18" t="s">
        <v>42</v>
      </c>
      <c r="B15" s="41"/>
      <c r="C15" s="41"/>
      <c r="E15" s="41"/>
      <c r="F15" s="41"/>
      <c r="G15" s="41"/>
      <c r="H15" s="41"/>
      <c r="I15" s="41"/>
      <c r="J15" s="133"/>
      <c r="K15" s="41"/>
      <c r="L15" s="133"/>
      <c r="M15" s="133"/>
    </row>
    <row r="16" spans="1:13" ht="11.4" customHeight="1" x14ac:dyDescent="0.2">
      <c r="A16" s="2"/>
      <c r="B16" s="2"/>
      <c r="C16" s="2"/>
      <c r="D16" s="43"/>
      <c r="E16" s="2"/>
      <c r="F16" s="41"/>
      <c r="G16" s="41"/>
      <c r="H16" s="41"/>
      <c r="I16" s="41"/>
      <c r="J16" s="133"/>
      <c r="K16" s="41"/>
      <c r="L16" s="133"/>
      <c r="M16" s="133"/>
    </row>
    <row r="17" spans="1:13" ht="11.4" customHeight="1" x14ac:dyDescent="0.2">
      <c r="A17" s="21" t="s">
        <v>43</v>
      </c>
      <c r="B17" s="21" t="s">
        <v>44</v>
      </c>
      <c r="C17" s="21" t="s">
        <v>45</v>
      </c>
      <c r="D17" s="44" t="s">
        <v>46</v>
      </c>
      <c r="E17" s="21" t="s">
        <v>47</v>
      </c>
      <c r="F17" s="41"/>
      <c r="G17" s="41"/>
      <c r="H17" s="41"/>
      <c r="I17" s="41"/>
      <c r="J17" s="133"/>
      <c r="K17" s="41"/>
      <c r="L17" s="133"/>
      <c r="M17" s="133"/>
    </row>
    <row r="18" spans="1:13" ht="11.4" customHeight="1" x14ac:dyDescent="0.2">
      <c r="A18" s="28"/>
      <c r="B18" s="28"/>
      <c r="C18" s="22"/>
      <c r="D18" s="50"/>
      <c r="E18" s="28"/>
      <c r="F18" s="13"/>
      <c r="G18" s="41"/>
      <c r="H18" s="41"/>
      <c r="I18" s="41"/>
      <c r="J18" s="133"/>
      <c r="K18" s="41"/>
      <c r="L18" s="133"/>
      <c r="M18" s="133"/>
    </row>
    <row r="19" spans="1:13" s="12" customFormat="1" ht="11.4" customHeight="1" x14ac:dyDescent="0.2">
      <c r="A19" s="28"/>
      <c r="B19" s="28"/>
      <c r="C19" s="22"/>
      <c r="D19" s="50"/>
      <c r="E19" s="28"/>
      <c r="F19" s="13"/>
      <c r="G19" s="41"/>
      <c r="H19" s="41"/>
      <c r="I19" s="41"/>
      <c r="J19" s="133"/>
      <c r="K19" s="41"/>
      <c r="L19" s="41"/>
      <c r="M19" s="41"/>
    </row>
    <row r="20" spans="1:13" s="41" customFormat="1" ht="11.4" customHeight="1" x14ac:dyDescent="0.2">
      <c r="A20" s="28"/>
      <c r="B20" s="28"/>
      <c r="C20" s="22"/>
      <c r="D20" s="50"/>
      <c r="E20" s="28"/>
      <c r="F20" s="13"/>
      <c r="J20" s="133"/>
    </row>
    <row r="21" spans="1:13" s="41" customFormat="1" ht="11.4" customHeight="1" x14ac:dyDescent="0.2">
      <c r="A21" s="28"/>
      <c r="B21" s="28"/>
      <c r="C21" s="22"/>
      <c r="D21" s="50"/>
      <c r="E21" s="28"/>
      <c r="F21" s="13"/>
      <c r="J21" s="133"/>
    </row>
    <row r="22" spans="1:13" s="41" customFormat="1" ht="11.4" customHeight="1" x14ac:dyDescent="0.2">
      <c r="A22" s="28"/>
      <c r="B22" s="28"/>
      <c r="C22" s="22"/>
      <c r="D22" s="50"/>
      <c r="E22" s="28"/>
      <c r="F22" s="13"/>
      <c r="J22" s="133"/>
    </row>
    <row r="23" spans="1:13" s="41" customFormat="1" ht="11.4" customHeight="1" x14ac:dyDescent="0.2">
      <c r="A23" s="28"/>
      <c r="B23" s="28"/>
      <c r="C23" s="22"/>
      <c r="D23" s="50"/>
      <c r="E23" s="28"/>
      <c r="F23" s="13"/>
      <c r="J23" s="133"/>
    </row>
    <row r="24" spans="1:13" s="41" customFormat="1" ht="11.4" customHeight="1" x14ac:dyDescent="0.2">
      <c r="A24" s="28"/>
      <c r="B24" s="28"/>
      <c r="C24" s="22"/>
      <c r="D24" s="50"/>
      <c r="E24" s="28"/>
      <c r="F24" s="13"/>
      <c r="J24" s="133"/>
    </row>
    <row r="25" spans="1:13" s="41" customFormat="1" ht="11.4" customHeight="1" x14ac:dyDescent="0.2">
      <c r="A25" s="28"/>
      <c r="B25" s="28"/>
      <c r="C25" s="22"/>
      <c r="D25" s="50"/>
      <c r="E25" s="28"/>
      <c r="F25" s="13"/>
      <c r="J25" s="133"/>
    </row>
    <row r="26" spans="1:13" s="41" customFormat="1" ht="11.4" customHeight="1" x14ac:dyDescent="0.2">
      <c r="A26" s="28"/>
      <c r="B26" s="28"/>
      <c r="C26" s="22"/>
      <c r="D26" s="50"/>
      <c r="E26" s="28"/>
      <c r="F26" s="13"/>
      <c r="J26" s="133"/>
    </row>
    <row r="27" spans="1:13" s="41" customFormat="1" ht="11.4" customHeight="1" x14ac:dyDescent="0.2">
      <c r="A27" s="28"/>
      <c r="B27" s="28"/>
      <c r="C27" s="22"/>
      <c r="D27" s="50"/>
      <c r="E27" s="28"/>
      <c r="F27" s="13"/>
      <c r="J27" s="133"/>
    </row>
    <row r="28" spans="1:13" s="41" customFormat="1" ht="11.4" customHeight="1" x14ac:dyDescent="0.2">
      <c r="A28" s="28"/>
      <c r="B28" s="28"/>
      <c r="C28" s="22"/>
      <c r="D28" s="50"/>
      <c r="E28" s="28"/>
      <c r="F28" s="13"/>
      <c r="J28" s="133"/>
    </row>
    <row r="29" spans="1:13" s="41" customFormat="1" ht="11.4" customHeight="1" x14ac:dyDescent="0.2">
      <c r="A29" s="28"/>
      <c r="B29" s="28"/>
      <c r="C29" s="22"/>
      <c r="D29" s="50"/>
      <c r="E29" s="28"/>
      <c r="F29" s="13"/>
      <c r="J29" s="133"/>
    </row>
    <row r="30" spans="1:13" s="41" customFormat="1" ht="11.4" customHeight="1" x14ac:dyDescent="0.2">
      <c r="A30" s="28"/>
      <c r="B30" s="28"/>
      <c r="C30" s="22"/>
      <c r="D30" s="50"/>
      <c r="E30" s="28"/>
      <c r="F30" s="13"/>
      <c r="J30" s="133"/>
    </row>
    <row r="31" spans="1:13" s="41" customFormat="1" ht="11.4" customHeight="1" x14ac:dyDescent="0.2">
      <c r="A31" s="28"/>
      <c r="B31" s="28"/>
      <c r="C31" s="22"/>
      <c r="D31" s="50"/>
      <c r="E31" s="28"/>
      <c r="F31" s="13"/>
      <c r="J31" s="133"/>
    </row>
    <row r="32" spans="1:13" s="41" customFormat="1" ht="11.4" customHeight="1" x14ac:dyDescent="0.2">
      <c r="A32" s="28"/>
      <c r="B32" s="28"/>
      <c r="C32" s="22"/>
      <c r="D32" s="50"/>
      <c r="E32" s="28"/>
      <c r="F32" s="13"/>
      <c r="J32" s="133"/>
    </row>
    <row r="33" spans="1:13" s="41" customFormat="1" ht="11.4" customHeight="1" x14ac:dyDescent="0.2">
      <c r="A33" s="28"/>
      <c r="B33" s="28"/>
      <c r="C33" s="22"/>
      <c r="D33" s="50"/>
      <c r="E33" s="28"/>
      <c r="F33" s="13"/>
      <c r="J33" s="133"/>
    </row>
    <row r="34" spans="1:13" s="41" customFormat="1" ht="11.4" customHeight="1" x14ac:dyDescent="0.2">
      <c r="A34" s="28"/>
      <c r="B34" s="28"/>
      <c r="C34" s="22"/>
      <c r="D34" s="50"/>
      <c r="E34" s="28"/>
      <c r="F34" s="13"/>
      <c r="J34" s="133"/>
    </row>
    <row r="35" spans="1:13" s="41" customFormat="1" ht="11.4" customHeight="1" x14ac:dyDescent="0.2">
      <c r="A35" s="28"/>
      <c r="B35" s="28"/>
      <c r="C35" s="22"/>
      <c r="D35" s="50"/>
      <c r="E35" s="28"/>
      <c r="F35" s="13"/>
      <c r="J35" s="133"/>
    </row>
    <row r="36" spans="1:13" s="41" customFormat="1" ht="11.4" customHeight="1" x14ac:dyDescent="0.2">
      <c r="A36" s="28"/>
      <c r="B36" s="28"/>
      <c r="C36" s="22"/>
      <c r="D36" s="50"/>
      <c r="E36" s="28"/>
      <c r="F36" s="13"/>
      <c r="J36" s="133"/>
    </row>
    <row r="37" spans="1:13" s="41" customFormat="1" ht="11.4" customHeight="1" x14ac:dyDescent="0.2">
      <c r="A37" s="28"/>
      <c r="B37" s="28"/>
      <c r="C37" s="22"/>
      <c r="D37" s="50"/>
      <c r="E37" s="28"/>
      <c r="F37" s="13"/>
      <c r="J37" s="133"/>
    </row>
    <row r="38" spans="1:13" s="41" customFormat="1" ht="11.4" customHeight="1" x14ac:dyDescent="0.2">
      <c r="A38" s="28"/>
      <c r="B38" s="28"/>
      <c r="C38" s="22"/>
      <c r="D38" s="50"/>
      <c r="E38" s="28"/>
      <c r="F38" s="13"/>
      <c r="J38" s="133"/>
    </row>
    <row r="39" spans="1:13" s="41" customFormat="1" ht="11.4" customHeight="1" x14ac:dyDescent="0.2">
      <c r="A39" s="28"/>
      <c r="B39" s="28"/>
      <c r="C39" s="22"/>
      <c r="D39" s="50"/>
      <c r="E39" s="28"/>
      <c r="F39" s="13"/>
      <c r="J39" s="133"/>
    </row>
    <row r="40" spans="1:13" s="41" customFormat="1" ht="11.4" customHeight="1" x14ac:dyDescent="0.2">
      <c r="A40" s="28"/>
      <c r="B40" s="28"/>
      <c r="C40" s="22"/>
      <c r="D40" s="50"/>
      <c r="E40" s="28"/>
      <c r="F40" s="13"/>
      <c r="J40" s="133"/>
    </row>
    <row r="41" spans="1:13" s="41" customFormat="1" ht="11.4" customHeight="1" x14ac:dyDescent="0.2">
      <c r="A41" s="28"/>
      <c r="B41" s="28"/>
      <c r="C41" s="22"/>
      <c r="D41" s="50"/>
      <c r="E41" s="28"/>
      <c r="F41" s="13"/>
      <c r="J41" s="133"/>
    </row>
    <row r="42" spans="1:13" s="41" customFormat="1" ht="11.4" customHeight="1" x14ac:dyDescent="0.2">
      <c r="A42" s="51"/>
      <c r="B42" s="28"/>
      <c r="C42" s="22"/>
      <c r="D42" s="50"/>
      <c r="E42" s="28"/>
      <c r="F42" s="13"/>
      <c r="J42" s="133"/>
    </row>
    <row r="43" spans="1:13" s="41" customFormat="1" ht="11.4" customHeight="1" x14ac:dyDescent="0.2">
      <c r="A43" s="51"/>
      <c r="B43" s="28"/>
      <c r="C43" s="22"/>
      <c r="D43" s="50"/>
      <c r="E43" s="28"/>
      <c r="F43" s="13"/>
      <c r="J43" s="133"/>
    </row>
    <row r="44" spans="1:13" ht="11.4" customHeight="1" x14ac:dyDescent="0.2">
      <c r="A44" s="23" t="s">
        <v>49</v>
      </c>
      <c r="B44" s="24"/>
      <c r="C44" s="24"/>
      <c r="D44" s="45"/>
      <c r="E44" s="24"/>
      <c r="F44" s="41"/>
      <c r="G44" s="41"/>
      <c r="H44" s="41"/>
      <c r="I44" s="41"/>
      <c r="J44" s="133"/>
      <c r="K44" s="41"/>
      <c r="L44" s="133"/>
      <c r="M44" s="133"/>
    </row>
    <row r="45" spans="1:13" ht="11.4" customHeight="1" x14ac:dyDescent="0.2">
      <c r="A45" s="1"/>
      <c r="B45" s="1"/>
      <c r="C45" s="1"/>
      <c r="D45" s="46"/>
      <c r="E45" s="1"/>
      <c r="F45" s="41"/>
      <c r="G45" s="41"/>
      <c r="H45" s="41"/>
      <c r="I45" s="41"/>
      <c r="J45" s="133"/>
      <c r="K45" s="41"/>
      <c r="L45" s="133"/>
      <c r="M45" s="133"/>
    </row>
    <row r="46" spans="1:13" x14ac:dyDescent="0.2">
      <c r="A46" s="41"/>
      <c r="B46" s="41"/>
      <c r="C46" s="41"/>
      <c r="E46" s="41"/>
      <c r="F46" s="41"/>
      <c r="G46" s="41"/>
      <c r="H46" s="41"/>
      <c r="I46" s="41"/>
      <c r="J46" s="133"/>
      <c r="K46" s="41"/>
      <c r="L46" s="133"/>
      <c r="M46" s="133"/>
    </row>
    <row r="47" spans="1:13" s="12" customFormat="1" ht="11.4" customHeight="1" x14ac:dyDescent="0.2">
      <c r="A47" s="41"/>
      <c r="B47" s="41"/>
      <c r="C47" s="41"/>
      <c r="D47" s="42"/>
      <c r="E47" s="41"/>
      <c r="F47" s="41"/>
      <c r="G47" s="41"/>
      <c r="H47" s="41"/>
      <c r="I47" s="41"/>
      <c r="J47" s="133"/>
      <c r="K47" s="41"/>
      <c r="L47" s="41"/>
      <c r="M47" s="41"/>
    </row>
    <row r="48" spans="1:13" ht="11.4" customHeight="1" x14ac:dyDescent="0.2">
      <c r="A48" s="41"/>
      <c r="B48" s="41"/>
      <c r="C48" s="41"/>
      <c r="E48" s="41"/>
      <c r="F48" s="41"/>
      <c r="G48" s="41"/>
      <c r="H48" s="41"/>
      <c r="I48" s="41"/>
      <c r="J48" s="133"/>
      <c r="K48" s="41"/>
      <c r="L48" s="133"/>
      <c r="M48" s="133"/>
    </row>
    <row r="49" spans="1:13" ht="11.4" customHeight="1" x14ac:dyDescent="0.2">
      <c r="A49" s="41"/>
      <c r="B49" s="41"/>
      <c r="C49" s="41"/>
      <c r="E49" s="41"/>
      <c r="F49" s="41"/>
      <c r="G49" s="41"/>
      <c r="H49" s="41"/>
      <c r="I49" s="41"/>
      <c r="J49" s="133"/>
      <c r="K49" s="41"/>
      <c r="L49" s="133"/>
      <c r="M49" s="133"/>
    </row>
    <row r="50" spans="1:13" ht="15" x14ac:dyDescent="0.2">
      <c r="A50" s="18" t="s">
        <v>50</v>
      </c>
      <c r="B50" s="2"/>
      <c r="C50" s="2"/>
      <c r="D50" s="43"/>
      <c r="E50" s="41"/>
      <c r="F50" s="41"/>
      <c r="G50" s="41"/>
      <c r="H50" s="41"/>
      <c r="I50" s="41"/>
      <c r="J50" s="133"/>
      <c r="K50" s="41"/>
      <c r="L50" s="133"/>
      <c r="M50" s="133"/>
    </row>
    <row r="51" spans="1:13" ht="11.4" customHeight="1" x14ac:dyDescent="0.2">
      <c r="A51" s="30"/>
      <c r="B51" s="31"/>
      <c r="C51" s="31"/>
      <c r="D51" s="47"/>
      <c r="E51" s="41"/>
      <c r="F51" s="41"/>
      <c r="G51" s="41"/>
      <c r="H51" s="41"/>
      <c r="I51" s="41"/>
      <c r="J51" s="133"/>
      <c r="K51" s="41"/>
      <c r="L51" s="133"/>
      <c r="M51" s="133"/>
    </row>
    <row r="52" spans="1:13" ht="11.4" customHeight="1" x14ac:dyDescent="0.2">
      <c r="A52" s="16" t="s">
        <v>51</v>
      </c>
      <c r="B52" s="16" t="s">
        <v>52</v>
      </c>
      <c r="C52" s="16" t="s">
        <v>53</v>
      </c>
      <c r="D52" s="48" t="s">
        <v>54</v>
      </c>
      <c r="E52" s="13"/>
      <c r="F52" s="41"/>
      <c r="G52" s="41"/>
      <c r="H52" s="41"/>
      <c r="I52" s="41"/>
      <c r="J52" s="133"/>
      <c r="K52" s="41"/>
      <c r="L52" s="133"/>
      <c r="M52" s="133"/>
    </row>
    <row r="53" spans="1:13" ht="11.4" customHeight="1" x14ac:dyDescent="0.2">
      <c r="A53" s="29"/>
      <c r="B53" s="29"/>
      <c r="C53" s="29"/>
      <c r="D53" s="49"/>
      <c r="E53" s="13"/>
      <c r="H53" s="41"/>
      <c r="I53" s="41"/>
      <c r="J53" s="133"/>
      <c r="K53" s="41"/>
      <c r="L53" s="133"/>
      <c r="M53" s="133"/>
    </row>
    <row r="54" spans="1:13" ht="11.4" customHeight="1" x14ac:dyDescent="0.2">
      <c r="A54" s="1"/>
      <c r="B54" s="1"/>
      <c r="C54" s="1"/>
      <c r="D54" s="46"/>
      <c r="E54" s="41"/>
      <c r="H54" s="133"/>
      <c r="I54" s="41"/>
      <c r="J54" s="133"/>
      <c r="K54" s="41"/>
      <c r="L54" s="133"/>
      <c r="M54" s="133"/>
    </row>
    <row r="55" spans="1:13" ht="11.4" customHeight="1" x14ac:dyDescent="0.2">
      <c r="A55" s="41"/>
      <c r="B55" s="41"/>
      <c r="C55" s="41"/>
      <c r="E55" s="41"/>
      <c r="H55" s="133"/>
      <c r="I55" s="41"/>
      <c r="J55" s="133"/>
      <c r="K55" s="41"/>
      <c r="L55" s="133"/>
      <c r="M55" s="133"/>
    </row>
    <row r="56" spans="1:13" ht="11.4" customHeight="1" x14ac:dyDescent="0.2">
      <c r="A56" s="41"/>
      <c r="B56" s="41"/>
      <c r="C56" s="41"/>
      <c r="E56" s="41"/>
      <c r="H56" s="133"/>
      <c r="I56" s="41"/>
      <c r="J56" s="133"/>
      <c r="K56" s="41"/>
      <c r="L56" s="133"/>
      <c r="M56" s="133"/>
    </row>
    <row r="57" spans="1:13" ht="11.4" customHeight="1" x14ac:dyDescent="0.2">
      <c r="H57" s="133"/>
      <c r="I57" s="41"/>
      <c r="J57" s="133"/>
      <c r="K57" s="41"/>
      <c r="L57" s="133"/>
      <c r="M57" s="133"/>
    </row>
    <row r="58" spans="1:13" ht="11.4" customHeight="1" x14ac:dyDescent="0.2">
      <c r="H58" s="133"/>
      <c r="I58" s="41"/>
      <c r="J58" s="133"/>
      <c r="K58" s="41"/>
      <c r="L58" s="133"/>
      <c r="M58" s="133"/>
    </row>
    <row r="59" spans="1:13" ht="11.4" customHeight="1" x14ac:dyDescent="0.2">
      <c r="H59" s="133"/>
      <c r="I59" s="41"/>
      <c r="J59" s="133"/>
      <c r="K59" s="41"/>
      <c r="L59" s="133"/>
      <c r="M59" s="133"/>
    </row>
    <row r="60" spans="1:13" ht="11.4" customHeight="1" x14ac:dyDescent="0.2">
      <c r="H60" s="41"/>
      <c r="I60" s="41"/>
      <c r="J60" s="133"/>
      <c r="K60" s="41"/>
      <c r="L60" s="133"/>
      <c r="M60" s="133"/>
    </row>
    <row r="61" spans="1:13" ht="11.4" customHeight="1" x14ac:dyDescent="0.2">
      <c r="H61" s="41"/>
      <c r="I61" s="41"/>
      <c r="J61" s="133"/>
      <c r="K61" s="41"/>
      <c r="L61" s="133"/>
      <c r="M61" s="133"/>
    </row>
    <row r="62" spans="1:13" ht="11.4" customHeight="1" x14ac:dyDescent="0.2">
      <c r="H62" s="41"/>
      <c r="I62" s="41"/>
      <c r="J62" s="133"/>
      <c r="K62" s="41"/>
      <c r="L62" s="133"/>
      <c r="M62" s="133"/>
    </row>
    <row r="63" spans="1:13" ht="11.4" customHeight="1" x14ac:dyDescent="0.2">
      <c r="H63" s="41"/>
      <c r="I63" s="41"/>
      <c r="J63" s="133"/>
      <c r="K63" s="41"/>
      <c r="L63" s="133"/>
      <c r="M63" s="133"/>
    </row>
    <row r="64" spans="1:13" ht="11.4" customHeight="1" x14ac:dyDescent="0.2">
      <c r="H64" s="41"/>
      <c r="I64" s="41"/>
      <c r="J64" s="133"/>
      <c r="K64" s="41"/>
      <c r="L64" s="133"/>
      <c r="M64" s="133"/>
    </row>
    <row r="65" spans="8:18" ht="11.4" customHeight="1" x14ac:dyDescent="0.2">
      <c r="H65" s="41"/>
      <c r="I65" s="41"/>
      <c r="J65" s="133"/>
      <c r="K65" s="41"/>
      <c r="L65" s="133"/>
      <c r="M65" s="133"/>
    </row>
    <row r="66" spans="8:18" ht="11.4" customHeight="1" x14ac:dyDescent="0.2">
      <c r="H66" s="41"/>
      <c r="I66" s="41"/>
      <c r="J66" s="133"/>
      <c r="K66" s="41"/>
      <c r="L66" s="133"/>
      <c r="M66" s="133"/>
    </row>
    <row r="67" spans="8:18" x14ac:dyDescent="0.2">
      <c r="H67" s="41"/>
      <c r="I67" s="41"/>
      <c r="J67" s="133"/>
      <c r="K67" s="41"/>
      <c r="L67" s="133"/>
      <c r="M67" s="133"/>
    </row>
    <row r="68" spans="8:18" x14ac:dyDescent="0.2">
      <c r="H68" s="41"/>
      <c r="I68" s="41"/>
      <c r="J68" s="133"/>
      <c r="K68" s="41"/>
      <c r="L68" s="133"/>
      <c r="M68" s="133"/>
    </row>
    <row r="69" spans="8:18" ht="11.4" customHeight="1" x14ac:dyDescent="0.2">
      <c r="I69" s="41"/>
      <c r="J69" s="133"/>
      <c r="K69" s="41"/>
      <c r="L69" s="133"/>
      <c r="M69" s="133"/>
      <c r="N69" s="41"/>
      <c r="O69" s="41"/>
      <c r="P69" s="41"/>
      <c r="Q69" s="41"/>
      <c r="R69" s="41"/>
    </row>
    <row r="70" spans="8:18" x14ac:dyDescent="0.2">
      <c r="I70" s="41"/>
      <c r="J70" s="133"/>
      <c r="K70" s="41"/>
      <c r="L70" s="133"/>
      <c r="M70" s="133"/>
      <c r="N70" s="41"/>
      <c r="O70" s="41"/>
      <c r="P70" s="41"/>
      <c r="Q70" s="41"/>
      <c r="R70" s="41"/>
    </row>
    <row r="71" spans="8:18" x14ac:dyDescent="0.2"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8:18" x14ac:dyDescent="0.2"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8:18" x14ac:dyDescent="0.2"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8:18" x14ac:dyDescent="0.2"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8:18" x14ac:dyDescent="0.2">
      <c r="I75" s="41"/>
      <c r="J75" s="41"/>
      <c r="M75" s="41"/>
      <c r="N75" s="41"/>
      <c r="O75" s="41"/>
      <c r="P75" s="41"/>
      <c r="Q75" s="41"/>
      <c r="R75" s="13"/>
    </row>
    <row r="76" spans="8:18" x14ac:dyDescent="0.2">
      <c r="I76" s="41"/>
      <c r="J76" s="41"/>
      <c r="M76" s="41"/>
      <c r="N76" s="41"/>
      <c r="O76" s="41"/>
      <c r="P76" s="41"/>
      <c r="Q76" s="41"/>
      <c r="R76" s="13"/>
    </row>
    <row r="77" spans="8:18" x14ac:dyDescent="0.2">
      <c r="I77" s="41"/>
      <c r="J77" s="41"/>
      <c r="M77" s="41"/>
      <c r="N77" s="41"/>
      <c r="O77" s="41"/>
      <c r="P77" s="41"/>
      <c r="Q77" s="41"/>
      <c r="R77" s="13"/>
    </row>
    <row r="78" spans="8:18" x14ac:dyDescent="0.2">
      <c r="I78" s="41"/>
      <c r="J78" s="41"/>
      <c r="M78" s="41"/>
      <c r="N78" s="41"/>
      <c r="O78" s="41"/>
      <c r="P78" s="41"/>
      <c r="Q78" s="41"/>
      <c r="R78" s="13"/>
    </row>
    <row r="79" spans="8:18" x14ac:dyDescent="0.2">
      <c r="I79" s="41"/>
      <c r="J79" s="41"/>
      <c r="M79" s="41"/>
      <c r="N79" s="41"/>
      <c r="O79" s="41"/>
      <c r="P79" s="41"/>
      <c r="Q79" s="41"/>
      <c r="R79" s="13"/>
    </row>
    <row r="80" spans="8:18" x14ac:dyDescent="0.2">
      <c r="I80" s="41"/>
      <c r="J80" s="41"/>
      <c r="M80" s="41"/>
      <c r="N80" s="41"/>
      <c r="O80" s="41"/>
      <c r="P80" s="41"/>
      <c r="Q80" s="41"/>
      <c r="R80" s="13"/>
    </row>
    <row r="81" spans="9:18" x14ac:dyDescent="0.2">
      <c r="I81" s="1"/>
      <c r="J81" s="1"/>
      <c r="K81" s="9"/>
      <c r="L81" s="9"/>
      <c r="M81" s="41"/>
      <c r="N81" s="1"/>
      <c r="O81" s="1"/>
      <c r="P81" s="1"/>
      <c r="Q81" s="1"/>
      <c r="R81" s="41"/>
    </row>
  </sheetData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57" priority="11">
      <formula>($E$17="-")</formula>
    </cfRule>
  </conditionalFormatting>
  <conditionalFormatting sqref="O8:O20 O23:O24 O36:O70">
    <cfRule type="expression" dxfId="56" priority="10">
      <formula>$O$6="-"</formula>
    </cfRule>
  </conditionalFormatting>
  <conditionalFormatting sqref="E45 E47:E54 E58:E61 E63 E67:E71 P8:P20 P23:P24 P36:P70">
    <cfRule type="expression" dxfId="55" priority="59">
      <formula>(#REF!="-")</formula>
    </cfRule>
  </conditionalFormatting>
  <conditionalFormatting sqref="O21:O22">
    <cfRule type="expression" dxfId="54" priority="7">
      <formula>$O$6="-"</formula>
    </cfRule>
  </conditionalFormatting>
  <conditionalFormatting sqref="P21:P22">
    <cfRule type="expression" dxfId="53" priority="8">
      <formula>(#REF!="-")</formula>
    </cfRule>
  </conditionalFormatting>
  <conditionalFormatting sqref="O25 O33:O35">
    <cfRule type="expression" dxfId="52" priority="5">
      <formula>$O$6="-"</formula>
    </cfRule>
  </conditionalFormatting>
  <conditionalFormatting sqref="P25 P33:P35">
    <cfRule type="expression" dxfId="51" priority="6">
      <formula>(#REF!="-")</formula>
    </cfRule>
  </conditionalFormatting>
  <conditionalFormatting sqref="O29:O32">
    <cfRule type="expression" dxfId="50" priority="3">
      <formula>$O$6="-"</formula>
    </cfRule>
  </conditionalFormatting>
  <conditionalFormatting sqref="P29:P32">
    <cfRule type="expression" dxfId="49" priority="4">
      <formula>(#REF!="-")</formula>
    </cfRule>
  </conditionalFormatting>
  <conditionalFormatting sqref="O26:O28">
    <cfRule type="expression" dxfId="48" priority="1">
      <formula>$O$6="-"</formula>
    </cfRule>
  </conditionalFormatting>
  <conditionalFormatting sqref="P26:P28">
    <cfRule type="expression" dxfId="4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100"/>
  <sheetViews>
    <sheetView zoomScale="160" zoomScaleNormal="160" workbookViewId="0">
      <selection activeCell="E5" sqref="E5"/>
    </sheetView>
  </sheetViews>
  <sheetFormatPr defaultRowHeight="11.4" x14ac:dyDescent="0.2"/>
  <cols>
    <col min="1" max="1" width="67.33203125" bestFit="1" customWidth="1"/>
    <col min="2" max="2" width="30.21875" style="128" bestFit="1" customWidth="1"/>
    <col min="3" max="3" width="13.109375" customWidth="1"/>
  </cols>
  <sheetData>
    <row r="1" spans="1:3" x14ac:dyDescent="0.2">
      <c r="A1" s="112" t="s">
        <v>443</v>
      </c>
      <c r="B1" s="124" t="s">
        <v>444</v>
      </c>
      <c r="C1" s="112" t="s">
        <v>445</v>
      </c>
    </row>
    <row r="2" spans="1:3" x14ac:dyDescent="0.2">
      <c r="A2" s="134" t="s">
        <v>354</v>
      </c>
      <c r="B2" s="134"/>
      <c r="C2" s="134"/>
    </row>
    <row r="3" spans="1:3" ht="12.6" x14ac:dyDescent="0.2">
      <c r="A3" s="110" t="s">
        <v>205</v>
      </c>
      <c r="B3" s="125">
        <v>0.18</v>
      </c>
      <c r="C3" s="113" t="s">
        <v>357</v>
      </c>
    </row>
    <row r="4" spans="1:3" ht="12.6" x14ac:dyDescent="0.2">
      <c r="A4" s="110" t="s">
        <v>338</v>
      </c>
      <c r="B4" s="125">
        <v>0.11</v>
      </c>
      <c r="C4" s="113" t="s">
        <v>357</v>
      </c>
    </row>
    <row r="5" spans="1:3" x14ac:dyDescent="0.2">
      <c r="A5" s="110" t="s">
        <v>350</v>
      </c>
      <c r="B5" s="125">
        <v>0</v>
      </c>
      <c r="C5" s="110" t="s">
        <v>352</v>
      </c>
    </row>
    <row r="6" spans="1:3" ht="12.6" x14ac:dyDescent="0.2">
      <c r="A6" s="110" t="s">
        <v>209</v>
      </c>
      <c r="B6" s="125">
        <v>0.13</v>
      </c>
      <c r="C6" s="113" t="s">
        <v>357</v>
      </c>
    </row>
    <row r="7" spans="1:3" x14ac:dyDescent="0.2">
      <c r="A7" s="110" t="s">
        <v>349</v>
      </c>
      <c r="B7" s="125">
        <v>0</v>
      </c>
      <c r="C7" s="110" t="s">
        <v>352</v>
      </c>
    </row>
    <row r="8" spans="1:3" ht="12.6" x14ac:dyDescent="0.2">
      <c r="A8" s="110" t="s">
        <v>206</v>
      </c>
      <c r="B8" s="125">
        <v>0.2</v>
      </c>
      <c r="C8" s="113" t="s">
        <v>357</v>
      </c>
    </row>
    <row r="9" spans="1:3" x14ac:dyDescent="0.2">
      <c r="A9" s="110" t="s">
        <v>366</v>
      </c>
      <c r="B9" s="125">
        <v>0.6</v>
      </c>
      <c r="C9" s="110" t="s">
        <v>352</v>
      </c>
    </row>
    <row r="10" spans="1:3" ht="12.6" x14ac:dyDescent="0.2">
      <c r="A10" s="110" t="s">
        <v>329</v>
      </c>
      <c r="B10" s="125">
        <v>1.2</v>
      </c>
      <c r="C10" s="113" t="s">
        <v>357</v>
      </c>
    </row>
    <row r="11" spans="1:3" x14ac:dyDescent="0.2">
      <c r="A11" s="110" t="s">
        <v>330</v>
      </c>
      <c r="B11" s="125">
        <v>0.45</v>
      </c>
      <c r="C11" s="110" t="s">
        <v>352</v>
      </c>
    </row>
    <row r="12" spans="1:3" x14ac:dyDescent="0.2">
      <c r="A12" s="110" t="s">
        <v>331</v>
      </c>
      <c r="B12" s="125">
        <v>0.8</v>
      </c>
      <c r="C12" s="110" t="s">
        <v>352</v>
      </c>
    </row>
    <row r="13" spans="1:3" ht="12.6" x14ac:dyDescent="0.2">
      <c r="A13" s="111" t="s">
        <v>353</v>
      </c>
      <c r="B13" s="125">
        <v>1</v>
      </c>
      <c r="C13" s="113" t="s">
        <v>357</v>
      </c>
    </row>
    <row r="14" spans="1:3" x14ac:dyDescent="0.2">
      <c r="A14" s="134" t="s">
        <v>312</v>
      </c>
      <c r="B14" s="134"/>
      <c r="C14" s="134"/>
    </row>
    <row r="15" spans="1:3" x14ac:dyDescent="0.2">
      <c r="A15" s="110" t="s">
        <v>298</v>
      </c>
      <c r="B15" s="125" t="s">
        <v>98</v>
      </c>
      <c r="C15" s="110" t="s">
        <v>352</v>
      </c>
    </row>
    <row r="16" spans="1:3" x14ac:dyDescent="0.2">
      <c r="A16" s="110" t="s">
        <v>418</v>
      </c>
      <c r="B16" s="125" t="s">
        <v>301</v>
      </c>
      <c r="C16" s="110" t="s">
        <v>352</v>
      </c>
    </row>
    <row r="17" spans="1:3" x14ac:dyDescent="0.2">
      <c r="A17" s="110" t="s">
        <v>109</v>
      </c>
      <c r="B17" s="125" t="s">
        <v>428</v>
      </c>
      <c r="C17" s="110" t="s">
        <v>352</v>
      </c>
    </row>
    <row r="18" spans="1:3" x14ac:dyDescent="0.2">
      <c r="A18" s="110" t="s">
        <v>363</v>
      </c>
      <c r="B18" s="125" t="s">
        <v>310</v>
      </c>
      <c r="C18" s="110" t="s">
        <v>352</v>
      </c>
    </row>
    <row r="19" spans="1:3" x14ac:dyDescent="0.2">
      <c r="A19" s="110" t="s">
        <v>225</v>
      </c>
      <c r="B19" s="125">
        <v>0.65</v>
      </c>
      <c r="C19" s="110" t="s">
        <v>355</v>
      </c>
    </row>
    <row r="20" spans="1:3" x14ac:dyDescent="0.2">
      <c r="A20" s="110" t="s">
        <v>226</v>
      </c>
      <c r="B20" s="126">
        <v>85</v>
      </c>
      <c r="C20" s="110" t="s">
        <v>356</v>
      </c>
    </row>
    <row r="21" spans="1:3" x14ac:dyDescent="0.2">
      <c r="A21" s="110" t="s">
        <v>359</v>
      </c>
      <c r="B21" s="127">
        <v>1</v>
      </c>
      <c r="C21" s="110" t="s">
        <v>352</v>
      </c>
    </row>
    <row r="22" spans="1:3" x14ac:dyDescent="0.2">
      <c r="A22" s="110" t="s">
        <v>360</v>
      </c>
      <c r="B22" s="125" t="s">
        <v>430</v>
      </c>
      <c r="C22" s="110" t="s">
        <v>352</v>
      </c>
    </row>
    <row r="23" spans="1:3" x14ac:dyDescent="0.2">
      <c r="A23" s="110" t="s">
        <v>427</v>
      </c>
      <c r="B23" s="125" t="s">
        <v>429</v>
      </c>
      <c r="C23" s="110" t="s">
        <v>352</v>
      </c>
    </row>
    <row r="24" spans="1:3" x14ac:dyDescent="0.2">
      <c r="A24" s="110" t="s">
        <v>362</v>
      </c>
      <c r="B24" s="125" t="s">
        <v>364</v>
      </c>
      <c r="C24" s="110" t="s">
        <v>352</v>
      </c>
    </row>
    <row r="25" spans="1:3" ht="12.6" x14ac:dyDescent="0.2">
      <c r="A25" s="110" t="s">
        <v>230</v>
      </c>
      <c r="B25" s="125">
        <v>3</v>
      </c>
      <c r="C25" s="113" t="s">
        <v>358</v>
      </c>
    </row>
    <row r="26" spans="1:3" x14ac:dyDescent="0.2">
      <c r="A26" s="134" t="s">
        <v>311</v>
      </c>
      <c r="B26" s="134"/>
      <c r="C26" s="134"/>
    </row>
    <row r="27" spans="1:3" x14ac:dyDescent="0.2">
      <c r="A27" s="110" t="s">
        <v>227</v>
      </c>
      <c r="B27" s="126">
        <v>7</v>
      </c>
      <c r="C27" s="110" t="s">
        <v>352</v>
      </c>
    </row>
    <row r="28" spans="1:3" x14ac:dyDescent="0.2">
      <c r="A28" s="110" t="s">
        <v>228</v>
      </c>
      <c r="B28" s="126">
        <v>90</v>
      </c>
      <c r="C28" s="110" t="s">
        <v>365</v>
      </c>
    </row>
    <row r="29" spans="1:3" x14ac:dyDescent="0.2">
      <c r="A29" s="110" t="s">
        <v>229</v>
      </c>
      <c r="B29" s="127">
        <v>10</v>
      </c>
      <c r="C29" s="110" t="s">
        <v>352</v>
      </c>
    </row>
    <row r="30" spans="1:3" x14ac:dyDescent="0.2">
      <c r="A30" s="134" t="s">
        <v>314</v>
      </c>
      <c r="B30" s="134"/>
      <c r="C30" s="134"/>
    </row>
    <row r="31" spans="1:3" x14ac:dyDescent="0.2">
      <c r="A31" s="110" t="s">
        <v>442</v>
      </c>
      <c r="B31" s="125" t="s">
        <v>220</v>
      </c>
      <c r="C31" s="110" t="s">
        <v>352</v>
      </c>
    </row>
    <row r="32" spans="1:3" x14ac:dyDescent="0.2">
      <c r="A32" s="110" t="s">
        <v>274</v>
      </c>
      <c r="B32" s="125" t="s">
        <v>275</v>
      </c>
      <c r="C32" s="110" t="s">
        <v>352</v>
      </c>
    </row>
    <row r="33" spans="1:3" x14ac:dyDescent="0.2">
      <c r="A33" s="110" t="s">
        <v>417</v>
      </c>
      <c r="B33" s="125" t="s">
        <v>287</v>
      </c>
      <c r="C33" s="110" t="s">
        <v>352</v>
      </c>
    </row>
    <row r="34" spans="1:3" x14ac:dyDescent="0.2">
      <c r="A34" s="110" t="s">
        <v>412</v>
      </c>
      <c r="B34" s="126">
        <v>1</v>
      </c>
      <c r="C34" s="110" t="s">
        <v>352</v>
      </c>
    </row>
    <row r="35" spans="1:3" x14ac:dyDescent="0.2">
      <c r="A35" s="110" t="s">
        <v>413</v>
      </c>
      <c r="B35" s="126">
        <v>2306</v>
      </c>
      <c r="C35" s="110" t="s">
        <v>352</v>
      </c>
    </row>
    <row r="36" spans="1:3" x14ac:dyDescent="0.2">
      <c r="A36" s="110" t="s">
        <v>276</v>
      </c>
      <c r="B36" s="125" t="s">
        <v>278</v>
      </c>
      <c r="C36" s="110" t="s">
        <v>352</v>
      </c>
    </row>
    <row r="37" spans="1:3" x14ac:dyDescent="0.2">
      <c r="A37" s="110" t="s">
        <v>414</v>
      </c>
      <c r="B37" s="125" t="s">
        <v>284</v>
      </c>
      <c r="C37" s="110" t="s">
        <v>352</v>
      </c>
    </row>
    <row r="38" spans="1:3" x14ac:dyDescent="0.2">
      <c r="A38" s="110" t="s">
        <v>415</v>
      </c>
      <c r="B38" s="126">
        <v>100</v>
      </c>
      <c r="C38" s="110" t="s">
        <v>356</v>
      </c>
    </row>
    <row r="39" spans="1:3" x14ac:dyDescent="0.2">
      <c r="A39" s="110" t="s">
        <v>416</v>
      </c>
      <c r="B39" s="126">
        <v>92</v>
      </c>
      <c r="C39" s="110" t="s">
        <v>356</v>
      </c>
    </row>
    <row r="40" spans="1:3" x14ac:dyDescent="0.2">
      <c r="A40" s="110" t="s">
        <v>419</v>
      </c>
      <c r="B40" s="125" t="s">
        <v>290</v>
      </c>
      <c r="C40" s="110" t="s">
        <v>352</v>
      </c>
    </row>
    <row r="41" spans="1:3" x14ac:dyDescent="0.2">
      <c r="A41" s="110" t="s">
        <v>422</v>
      </c>
      <c r="B41" s="125" t="s">
        <v>292</v>
      </c>
      <c r="C41" s="110" t="s">
        <v>352</v>
      </c>
    </row>
    <row r="42" spans="1:3" x14ac:dyDescent="0.2">
      <c r="A42" s="110" t="s">
        <v>421</v>
      </c>
      <c r="B42" s="127">
        <v>1</v>
      </c>
      <c r="C42" s="110" t="s">
        <v>352</v>
      </c>
    </row>
    <row r="43" spans="1:3" x14ac:dyDescent="0.2">
      <c r="A43" s="110" t="s">
        <v>423</v>
      </c>
      <c r="B43" s="127">
        <v>1</v>
      </c>
      <c r="C43" s="110" t="s">
        <v>352</v>
      </c>
    </row>
    <row r="44" spans="1:3" x14ac:dyDescent="0.2">
      <c r="A44" s="110" t="s">
        <v>424</v>
      </c>
      <c r="B44" s="125" t="s">
        <v>297</v>
      </c>
      <c r="C44" s="110" t="s">
        <v>352</v>
      </c>
    </row>
    <row r="45" spans="1:3" x14ac:dyDescent="0.2">
      <c r="A45" s="134" t="s">
        <v>315</v>
      </c>
      <c r="B45" s="134"/>
      <c r="C45" s="134"/>
    </row>
    <row r="46" spans="1:3" x14ac:dyDescent="0.2">
      <c r="A46" s="110" t="s">
        <v>316</v>
      </c>
      <c r="B46" s="125" t="s">
        <v>317</v>
      </c>
      <c r="C46" s="110" t="s">
        <v>352</v>
      </c>
    </row>
    <row r="47" spans="1:3" x14ac:dyDescent="0.2">
      <c r="A47" s="110" t="s">
        <v>425</v>
      </c>
      <c r="B47" s="125" t="s">
        <v>299</v>
      </c>
      <c r="C47" s="110" t="s">
        <v>352</v>
      </c>
    </row>
    <row r="48" spans="1:3" x14ac:dyDescent="0.2">
      <c r="A48" s="110" t="s">
        <v>420</v>
      </c>
      <c r="B48" s="125" t="s">
        <v>321</v>
      </c>
      <c r="C48" s="110" t="s">
        <v>352</v>
      </c>
    </row>
    <row r="49" spans="1:3" x14ac:dyDescent="0.2">
      <c r="A49" s="110" t="s">
        <v>426</v>
      </c>
      <c r="B49" s="125" t="s">
        <v>321</v>
      </c>
      <c r="C49" s="110" t="s">
        <v>352</v>
      </c>
    </row>
    <row r="50" spans="1:3" x14ac:dyDescent="0.2">
      <c r="A50" s="110" t="s">
        <v>323</v>
      </c>
      <c r="B50" s="125">
        <v>0</v>
      </c>
      <c r="C50" s="110" t="s">
        <v>352</v>
      </c>
    </row>
    <row r="51" spans="1:3" x14ac:dyDescent="0.2">
      <c r="A51" s="110" t="s">
        <v>324</v>
      </c>
      <c r="B51" s="125" t="s">
        <v>294</v>
      </c>
      <c r="C51" s="110" t="s">
        <v>352</v>
      </c>
    </row>
    <row r="52" spans="1:3" x14ac:dyDescent="0.2">
      <c r="A52" s="110" t="s">
        <v>79</v>
      </c>
      <c r="B52" s="125" t="s">
        <v>294</v>
      </c>
      <c r="C52" s="110" t="s">
        <v>352</v>
      </c>
    </row>
    <row r="53" spans="1:3" x14ac:dyDescent="0.2">
      <c r="A53" s="110" t="s">
        <v>325</v>
      </c>
      <c r="B53" s="125" t="s">
        <v>294</v>
      </c>
      <c r="C53" s="110" t="s">
        <v>352</v>
      </c>
    </row>
    <row r="54" spans="1:3" x14ac:dyDescent="0.2">
      <c r="A54" s="110" t="s">
        <v>326</v>
      </c>
      <c r="B54" s="125" t="s">
        <v>294</v>
      </c>
      <c r="C54" s="110" t="s">
        <v>352</v>
      </c>
    </row>
    <row r="55" spans="1:3" x14ac:dyDescent="0.2">
      <c r="A55" s="110" t="s">
        <v>327</v>
      </c>
      <c r="B55" s="125" t="s">
        <v>328</v>
      </c>
      <c r="C55" s="110" t="s">
        <v>352</v>
      </c>
    </row>
    <row r="56" spans="1:3" x14ac:dyDescent="0.2">
      <c r="A56" s="134" t="s">
        <v>332</v>
      </c>
      <c r="B56" s="134"/>
      <c r="C56" s="134"/>
    </row>
    <row r="57" spans="1:3" x14ac:dyDescent="0.2">
      <c r="A57" s="110" t="s">
        <v>368</v>
      </c>
      <c r="B57" s="125">
        <v>0.05</v>
      </c>
      <c r="C57" s="110" t="s">
        <v>367</v>
      </c>
    </row>
    <row r="58" spans="1:3" x14ac:dyDescent="0.2">
      <c r="A58" s="110" t="s">
        <v>369</v>
      </c>
      <c r="B58" s="125">
        <v>0.05</v>
      </c>
      <c r="C58" s="110" t="s">
        <v>367</v>
      </c>
    </row>
    <row r="59" spans="1:3" x14ac:dyDescent="0.2">
      <c r="A59" s="110" t="s">
        <v>370</v>
      </c>
      <c r="B59" s="125">
        <v>0.05</v>
      </c>
      <c r="C59" s="110" t="s">
        <v>367</v>
      </c>
    </row>
    <row r="60" spans="1:3" x14ac:dyDescent="0.2">
      <c r="A60" s="110" t="s">
        <v>371</v>
      </c>
      <c r="B60" s="125">
        <v>0.05</v>
      </c>
      <c r="C60" s="110" t="s">
        <v>367</v>
      </c>
    </row>
    <row r="61" spans="1:3" x14ac:dyDescent="0.2">
      <c r="A61" s="110" t="s">
        <v>372</v>
      </c>
      <c r="B61" s="125">
        <v>0.16</v>
      </c>
      <c r="C61" s="110" t="s">
        <v>367</v>
      </c>
    </row>
    <row r="62" spans="1:3" x14ac:dyDescent="0.2">
      <c r="A62" s="110" t="s">
        <v>373</v>
      </c>
      <c r="B62" s="125">
        <v>7.0000000000000007E-2</v>
      </c>
      <c r="C62" s="110" t="s">
        <v>367</v>
      </c>
    </row>
    <row r="63" spans="1:3" x14ac:dyDescent="0.2">
      <c r="A63" s="110" t="s">
        <v>374</v>
      </c>
      <c r="B63" s="125">
        <v>0.32</v>
      </c>
      <c r="C63" s="110" t="s">
        <v>367</v>
      </c>
    </row>
    <row r="64" spans="1:3" x14ac:dyDescent="0.2">
      <c r="A64" s="110" t="s">
        <v>375</v>
      </c>
      <c r="B64" s="125">
        <v>0.32</v>
      </c>
      <c r="C64" s="110" t="s">
        <v>367</v>
      </c>
    </row>
    <row r="65" spans="1:3" x14ac:dyDescent="0.2">
      <c r="A65" s="110" t="s">
        <v>376</v>
      </c>
      <c r="B65" s="125">
        <v>7.0000000000000007E-2</v>
      </c>
      <c r="C65" s="110" t="s">
        <v>367</v>
      </c>
    </row>
    <row r="66" spans="1:3" x14ac:dyDescent="0.2">
      <c r="A66" s="110" t="s">
        <v>377</v>
      </c>
      <c r="B66" s="125">
        <v>0</v>
      </c>
      <c r="C66" s="110" t="s">
        <v>367</v>
      </c>
    </row>
    <row r="67" spans="1:3" x14ac:dyDescent="0.2">
      <c r="A67" s="110" t="s">
        <v>378</v>
      </c>
      <c r="B67" s="125">
        <v>7.0000000000000007E-2</v>
      </c>
      <c r="C67" s="110" t="s">
        <v>367</v>
      </c>
    </row>
    <row r="68" spans="1:3" x14ac:dyDescent="0.2">
      <c r="A68" s="110" t="s">
        <v>379</v>
      </c>
      <c r="B68" s="125">
        <v>0</v>
      </c>
      <c r="C68" s="110" t="s">
        <v>367</v>
      </c>
    </row>
    <row r="69" spans="1:3" x14ac:dyDescent="0.2">
      <c r="A69" s="110" t="s">
        <v>380</v>
      </c>
      <c r="B69" s="125">
        <v>0.02</v>
      </c>
      <c r="C69" s="110" t="s">
        <v>367</v>
      </c>
    </row>
    <row r="70" spans="1:3" x14ac:dyDescent="0.2">
      <c r="A70" s="110" t="s">
        <v>381</v>
      </c>
      <c r="B70" s="125">
        <v>0.02</v>
      </c>
      <c r="C70" s="110" t="s">
        <v>367</v>
      </c>
    </row>
    <row r="71" spans="1:3" x14ac:dyDescent="0.2">
      <c r="A71" s="110" t="s">
        <v>382</v>
      </c>
      <c r="B71" s="125">
        <v>0.06</v>
      </c>
      <c r="C71" s="110" t="s">
        <v>367</v>
      </c>
    </row>
    <row r="72" spans="1:3" x14ac:dyDescent="0.2">
      <c r="A72" s="110" t="s">
        <v>383</v>
      </c>
      <c r="B72" s="125">
        <v>0.24</v>
      </c>
      <c r="C72" s="110" t="s">
        <v>367</v>
      </c>
    </row>
    <row r="73" spans="1:3" x14ac:dyDescent="0.2">
      <c r="A73" s="110" t="s">
        <v>384</v>
      </c>
      <c r="B73" s="125">
        <v>0.04</v>
      </c>
      <c r="C73" s="110" t="s">
        <v>367</v>
      </c>
    </row>
    <row r="74" spans="1:3" x14ac:dyDescent="0.2">
      <c r="A74" s="110" t="s">
        <v>385</v>
      </c>
      <c r="B74" s="125">
        <v>0.06</v>
      </c>
      <c r="C74" s="110" t="s">
        <v>367</v>
      </c>
    </row>
    <row r="75" spans="1:3" x14ac:dyDescent="0.2">
      <c r="A75" s="110" t="s">
        <v>386</v>
      </c>
      <c r="B75" s="125">
        <v>0.08</v>
      </c>
      <c r="C75" s="110" t="s">
        <v>367</v>
      </c>
    </row>
    <row r="76" spans="1:3" x14ac:dyDescent="0.2">
      <c r="A76" s="110" t="s">
        <v>387</v>
      </c>
      <c r="B76" s="125">
        <v>0.08</v>
      </c>
      <c r="C76" s="110" t="s">
        <v>367</v>
      </c>
    </row>
    <row r="77" spans="1:3" x14ac:dyDescent="0.2">
      <c r="A77" s="110" t="s">
        <v>388</v>
      </c>
      <c r="B77" s="125">
        <v>0.56000000000000005</v>
      </c>
      <c r="C77" s="110" t="s">
        <v>367</v>
      </c>
    </row>
    <row r="78" spans="1:3" x14ac:dyDescent="0.2">
      <c r="A78" s="110" t="s">
        <v>389</v>
      </c>
      <c r="B78" s="125">
        <v>0.09</v>
      </c>
      <c r="C78" s="110" t="s">
        <v>367</v>
      </c>
    </row>
    <row r="79" spans="1:3" x14ac:dyDescent="0.2">
      <c r="A79" s="110" t="s">
        <v>390</v>
      </c>
      <c r="B79" s="125">
        <v>-0.09</v>
      </c>
      <c r="C79" s="110" t="s">
        <v>367</v>
      </c>
    </row>
    <row r="80" spans="1:3" x14ac:dyDescent="0.2">
      <c r="A80" s="110" t="s">
        <v>391</v>
      </c>
      <c r="B80" s="125">
        <v>0.06</v>
      </c>
      <c r="C80" s="110" t="s">
        <v>367</v>
      </c>
    </row>
    <row r="81" spans="1:3" x14ac:dyDescent="0.2">
      <c r="A81" s="110" t="s">
        <v>392</v>
      </c>
      <c r="B81" s="125">
        <v>0.06</v>
      </c>
      <c r="C81" s="110" t="s">
        <v>367</v>
      </c>
    </row>
    <row r="82" spans="1:3" x14ac:dyDescent="0.2">
      <c r="A82" s="110" t="s">
        <v>393</v>
      </c>
      <c r="B82" s="125">
        <v>0.08</v>
      </c>
      <c r="C82" s="110" t="s">
        <v>367</v>
      </c>
    </row>
    <row r="83" spans="1:3" x14ac:dyDescent="0.2">
      <c r="A83" s="110" t="s">
        <v>394</v>
      </c>
      <c r="B83" s="125">
        <v>7.0000000000000007E-2</v>
      </c>
      <c r="C83" s="110" t="s">
        <v>367</v>
      </c>
    </row>
    <row r="84" spans="1:3" x14ac:dyDescent="0.2">
      <c r="A84" s="110" t="s">
        <v>395</v>
      </c>
      <c r="B84" s="125">
        <v>0</v>
      </c>
      <c r="C84" s="110" t="s">
        <v>367</v>
      </c>
    </row>
    <row r="85" spans="1:3" x14ac:dyDescent="0.2">
      <c r="A85" s="110" t="s">
        <v>396</v>
      </c>
      <c r="B85" s="125">
        <v>0</v>
      </c>
      <c r="C85" s="110" t="s">
        <v>367</v>
      </c>
    </row>
    <row r="86" spans="1:3" x14ac:dyDescent="0.2">
      <c r="A86" s="110" t="s">
        <v>397</v>
      </c>
      <c r="B86" s="125">
        <v>0.16</v>
      </c>
      <c r="C86" s="110" t="s">
        <v>367</v>
      </c>
    </row>
    <row r="87" spans="1:3" x14ac:dyDescent="0.2">
      <c r="A87" s="110" t="s">
        <v>398</v>
      </c>
      <c r="B87" s="125">
        <v>0.24</v>
      </c>
      <c r="C87" s="110" t="s">
        <v>367</v>
      </c>
    </row>
    <row r="88" spans="1:3" x14ac:dyDescent="0.2">
      <c r="A88" s="110" t="s">
        <v>399</v>
      </c>
      <c r="B88" s="125">
        <v>0.12</v>
      </c>
      <c r="C88" s="110" t="s">
        <v>367</v>
      </c>
    </row>
    <row r="89" spans="1:3" x14ac:dyDescent="0.2">
      <c r="A89" s="110" t="s">
        <v>400</v>
      </c>
      <c r="B89" s="125">
        <v>0.08</v>
      </c>
      <c r="C89" s="110" t="s">
        <v>367</v>
      </c>
    </row>
    <row r="90" spans="1:3" x14ac:dyDescent="0.2">
      <c r="A90" s="110" t="s">
        <v>401</v>
      </c>
      <c r="B90" s="125">
        <v>0.08</v>
      </c>
      <c r="C90" s="110" t="s">
        <v>367</v>
      </c>
    </row>
    <row r="91" spans="1:3" x14ac:dyDescent="0.2">
      <c r="A91" s="110" t="s">
        <v>402</v>
      </c>
      <c r="B91" s="125">
        <v>0.06</v>
      </c>
      <c r="C91" s="110" t="s">
        <v>367</v>
      </c>
    </row>
    <row r="92" spans="1:3" x14ac:dyDescent="0.2">
      <c r="A92" s="110" t="s">
        <v>403</v>
      </c>
      <c r="B92" s="125">
        <v>0.08</v>
      </c>
      <c r="C92" s="110" t="s">
        <v>367</v>
      </c>
    </row>
    <row r="93" spans="1:3" x14ac:dyDescent="0.2">
      <c r="A93" s="110" t="s">
        <v>404</v>
      </c>
      <c r="B93" s="125">
        <v>0.08</v>
      </c>
      <c r="C93" s="110" t="s">
        <v>367</v>
      </c>
    </row>
    <row r="94" spans="1:3" x14ac:dyDescent="0.2">
      <c r="A94" s="110" t="s">
        <v>405</v>
      </c>
      <c r="B94" s="125">
        <v>0.04</v>
      </c>
      <c r="C94" s="110" t="s">
        <v>367</v>
      </c>
    </row>
    <row r="95" spans="1:3" x14ac:dyDescent="0.2">
      <c r="A95" s="110" t="s">
        <v>406</v>
      </c>
      <c r="B95" s="125">
        <v>0.06</v>
      </c>
      <c r="C95" s="110" t="s">
        <v>367</v>
      </c>
    </row>
    <row r="96" spans="1:3" x14ac:dyDescent="0.2">
      <c r="A96" s="110" t="s">
        <v>407</v>
      </c>
      <c r="B96" s="125">
        <v>0.04</v>
      </c>
      <c r="C96" s="110" t="s">
        <v>367</v>
      </c>
    </row>
    <row r="97" spans="1:3" x14ac:dyDescent="0.2">
      <c r="A97" s="110" t="s">
        <v>408</v>
      </c>
      <c r="B97" s="125">
        <v>0.06</v>
      </c>
      <c r="C97" s="110" t="s">
        <v>367</v>
      </c>
    </row>
    <row r="98" spans="1:3" x14ac:dyDescent="0.2">
      <c r="A98" s="110" t="s">
        <v>409</v>
      </c>
      <c r="B98" s="125">
        <v>0.04</v>
      </c>
      <c r="C98" s="110" t="s">
        <v>367</v>
      </c>
    </row>
    <row r="99" spans="1:3" x14ac:dyDescent="0.2">
      <c r="A99" s="110" t="s">
        <v>410</v>
      </c>
      <c r="B99" s="125">
        <v>0.08</v>
      </c>
      <c r="C99" s="110" t="s">
        <v>367</v>
      </c>
    </row>
    <row r="100" spans="1:3" x14ac:dyDescent="0.2">
      <c r="A100" s="110" t="s">
        <v>411</v>
      </c>
      <c r="B100" s="125">
        <v>0.08</v>
      </c>
      <c r="C100" s="110" t="s">
        <v>367</v>
      </c>
    </row>
  </sheetData>
  <dataConsolidate/>
  <mergeCells count="6">
    <mergeCell ref="A56:C56"/>
    <mergeCell ref="A2:C2"/>
    <mergeCell ref="A14:C14"/>
    <mergeCell ref="A26:C26"/>
    <mergeCell ref="A30:C30"/>
    <mergeCell ref="A45:C45"/>
  </mergeCells>
  <dataValidations count="1">
    <dataValidation type="list" allowBlank="1" showInputMessage="1" showErrorMessage="1" sqref="B31" xr:uid="{1F7A446C-5D7A-4B50-9048-B28A7F00708E}">
      <formula1>"Be Lean, Be Green"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BA03-1DE9-4453-9894-37B0A4CBCF3E}">
          <x14:formula1>
            <xm:f>'Drop down list'!$N$2:$N$3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EO83"/>
  <sheetViews>
    <sheetView showGridLines="0" tabSelected="1" topLeftCell="EA1" zoomScale="115" zoomScaleNormal="115" workbookViewId="0">
      <selection activeCell="EB8" sqref="EB8"/>
    </sheetView>
  </sheetViews>
  <sheetFormatPr defaultColWidth="8.88671875" defaultRowHeight="11.4" outlineLevelCol="1" x14ac:dyDescent="0.2"/>
  <cols>
    <col min="1" max="1" width="22" style="73" customWidth="1"/>
    <col min="2" max="2" width="13" style="73" customWidth="1" outlineLevel="1"/>
    <col min="3" max="3" width="18.109375" style="73" customWidth="1" outlineLevel="1"/>
    <col min="4" max="4" width="7.77734375" style="73" customWidth="1" outlineLevel="1"/>
    <col min="5" max="5" width="10.33203125" style="78" customWidth="1" outlineLevel="1"/>
    <col min="6" max="6" width="12.88671875" style="73" customWidth="1" outlineLevel="1"/>
    <col min="7" max="7" width="14.44140625" style="73" customWidth="1" outlineLevel="1"/>
    <col min="8" max="8" width="7.6640625" style="73" customWidth="1" outlineLevel="1"/>
    <col min="9" max="9" width="12.77734375" style="73" customWidth="1" outlineLevel="1"/>
    <col min="10" max="10" width="8.21875" style="78" customWidth="1" outlineLevel="1"/>
    <col min="11" max="11" width="6.88671875" style="73" customWidth="1" outlineLevel="1"/>
    <col min="12" max="12" width="9.5546875" style="73" customWidth="1" outlineLevel="1"/>
    <col min="13" max="13" width="16.109375" style="73" customWidth="1" outlineLevel="1"/>
    <col min="14" max="14" width="13.109375" style="73" customWidth="1" outlineLevel="1"/>
    <col min="15" max="15" width="7.77734375" style="77" customWidth="1" outlineLevel="1"/>
    <col min="16" max="16" width="3.6640625" style="74" customWidth="1"/>
    <col min="17" max="17" width="11.21875" style="69" customWidth="1"/>
    <col min="18" max="18" width="11.21875" style="69" customWidth="1" outlineLevel="1"/>
    <col min="19" max="19" width="10.6640625" style="69" customWidth="1" outlineLevel="1"/>
    <col min="20" max="20" width="16.44140625" style="69" customWidth="1" outlineLevel="1"/>
    <col min="21" max="21" width="21" style="69" customWidth="1" outlineLevel="1"/>
    <col min="22" max="22" width="16.33203125" style="98" customWidth="1" outlineLevel="1"/>
    <col min="23" max="23" width="3.6640625" style="74" customWidth="1"/>
    <col min="24" max="24" width="21.21875" style="70" customWidth="1"/>
    <col min="25" max="25" width="12.33203125" style="70" customWidth="1" outlineLevel="1"/>
    <col min="26" max="26" width="13.21875" style="69" customWidth="1" outlineLevel="1"/>
    <col min="27" max="27" width="9.6640625" style="69" customWidth="1" outlineLevel="1"/>
    <col min="28" max="28" width="9.6640625" style="98" customWidth="1" outlineLevel="1"/>
    <col min="29" max="29" width="11.21875" style="69" customWidth="1" outlineLevel="1"/>
    <col min="30" max="30" width="9.6640625" style="69" customWidth="1" outlineLevel="1"/>
    <col min="31" max="31" width="9.6640625" style="98" customWidth="1" outlineLevel="1"/>
    <col min="32" max="32" width="11.21875" style="69" customWidth="1" outlineLevel="1"/>
    <col min="33" max="33" width="12.5546875" style="69" customWidth="1" outlineLevel="1"/>
    <col min="34" max="34" width="11.21875" style="69" customWidth="1" outlineLevel="1"/>
    <col min="35" max="35" width="9.6640625" style="98" customWidth="1" outlineLevel="1"/>
    <col min="36" max="36" width="8" style="69" customWidth="1" outlineLevel="1"/>
    <col min="37" max="39" width="11.21875" style="69" customWidth="1" outlineLevel="1"/>
    <col min="40" max="40" width="10.33203125" style="69" customWidth="1" outlineLevel="1"/>
    <col min="41" max="43" width="13" style="69" customWidth="1" outlineLevel="1"/>
    <col min="44" max="44" width="8.109375" style="69" customWidth="1" outlineLevel="1"/>
    <col min="45" max="45" width="8.88671875" style="69" customWidth="1" outlineLevel="1"/>
    <col min="46" max="46" width="3.6640625" style="74" customWidth="1"/>
    <col min="47" max="47" width="16.6640625" style="69" customWidth="1"/>
    <col min="48" max="49" width="7.33203125" style="70" customWidth="1" outlineLevel="1"/>
    <col min="50" max="52" width="23.109375" style="69" customWidth="1" outlineLevel="1"/>
    <col min="53" max="53" width="3.6640625" style="74" customWidth="1"/>
    <col min="54" max="54" width="16.44140625" style="70" customWidth="1"/>
    <col min="55" max="55" width="18.109375" style="69" customWidth="1" outlineLevel="1"/>
    <col min="56" max="56" width="10.44140625" style="70" customWidth="1" outlineLevel="1"/>
    <col min="57" max="57" width="13.77734375" style="70" customWidth="1" outlineLevel="1"/>
    <col min="58" max="58" width="10.88671875" style="70" customWidth="1" outlineLevel="1"/>
    <col min="59" max="60" width="14.44140625" style="69" customWidth="1" outlineLevel="1"/>
    <col min="61" max="61" width="8.44140625" style="98" customWidth="1" outlineLevel="1"/>
    <col min="62" max="62" width="12.6640625" style="69" customWidth="1" outlineLevel="1"/>
    <col min="63" max="63" width="17.33203125" style="74" customWidth="1"/>
    <col min="64" max="64" width="15" style="101" customWidth="1"/>
    <col min="65" max="108" width="9.44140625" style="69" customWidth="1" outlineLevel="1"/>
    <col min="109" max="109" width="3.6640625" style="74" customWidth="1"/>
    <col min="110" max="110" width="12.44140625" style="101" customWidth="1"/>
    <col min="111" max="111" width="10.109375" style="101" customWidth="1" outlineLevel="1"/>
    <col min="112" max="112" width="8.88671875" style="71" customWidth="1" outlineLevel="1"/>
    <col min="113" max="113" width="3.6640625" style="74" customWidth="1"/>
    <col min="114" max="114" width="20.6640625" style="73" bestFit="1" customWidth="1"/>
    <col min="115" max="115" width="16.5546875" style="73" customWidth="1" outlineLevel="1"/>
    <col min="116" max="116" width="22.33203125" style="73" bestFit="1" customWidth="1" outlineLevel="1"/>
    <col min="117" max="117" width="14.109375" style="73" customWidth="1" outlineLevel="1"/>
    <col min="118" max="118" width="10.33203125" style="78" customWidth="1" outlineLevel="1"/>
    <col min="119" max="119" width="12.88671875" style="73" customWidth="1" outlineLevel="1"/>
    <col min="120" max="120" width="14.44140625" style="73" customWidth="1" outlineLevel="1"/>
    <col min="121" max="121" width="13.44140625" style="73" customWidth="1" outlineLevel="1"/>
    <col min="122" max="122" width="19" style="73" customWidth="1" outlineLevel="1"/>
    <col min="123" max="123" width="8.21875" style="78" customWidth="1" outlineLevel="1"/>
    <col min="124" max="124" width="20.44140625" style="73" customWidth="1" outlineLevel="1"/>
    <col min="125" max="125" width="3.6640625" style="74" customWidth="1"/>
    <col min="126" max="126" width="14.6640625" style="73" customWidth="1"/>
    <col min="127" max="130" width="14.6640625" style="73" customWidth="1" outlineLevel="1"/>
    <col min="131" max="131" width="3.6640625" style="74" customWidth="1"/>
    <col min="132" max="132" width="18.109375" style="73" customWidth="1"/>
    <col min="133" max="133" width="21.5546875" style="73" bestFit="1" customWidth="1"/>
    <col min="134" max="134" width="18" style="73" customWidth="1"/>
    <col min="135" max="145" width="14.6640625" style="73" customWidth="1"/>
    <col min="146" max="16384" width="8.88671875" style="41"/>
  </cols>
  <sheetData>
    <row r="1" spans="1:145" ht="43.8" customHeight="1" x14ac:dyDescent="0.2">
      <c r="A1" s="137" t="s">
        <v>106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40"/>
      <c r="P1" s="99"/>
      <c r="Q1" s="137" t="s">
        <v>165</v>
      </c>
      <c r="R1" s="138"/>
      <c r="S1" s="138"/>
      <c r="T1" s="138"/>
      <c r="U1" s="138"/>
      <c r="V1" s="138"/>
      <c r="W1" s="99"/>
      <c r="X1" s="146" t="s">
        <v>107</v>
      </c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99"/>
      <c r="AU1" s="137" t="s">
        <v>108</v>
      </c>
      <c r="AV1" s="138"/>
      <c r="AW1" s="138"/>
      <c r="AX1" s="138"/>
      <c r="AY1" s="138"/>
      <c r="AZ1" s="138"/>
      <c r="BA1" s="99"/>
      <c r="BB1" s="137" t="s">
        <v>105</v>
      </c>
      <c r="BC1" s="138"/>
      <c r="BD1" s="138"/>
      <c r="BE1" s="138"/>
      <c r="BF1" s="138"/>
      <c r="BG1" s="138"/>
      <c r="BH1" s="138"/>
      <c r="BI1" s="138"/>
      <c r="BJ1" s="138"/>
      <c r="BK1" s="100"/>
      <c r="BL1" s="137" t="s">
        <v>114</v>
      </c>
      <c r="BM1" s="138"/>
      <c r="BN1" s="138"/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40"/>
      <c r="DE1" s="99"/>
      <c r="DF1" s="145" t="s">
        <v>177</v>
      </c>
      <c r="DG1" s="145"/>
      <c r="DH1" s="145"/>
      <c r="DI1" s="99"/>
      <c r="DJ1" s="137" t="s">
        <v>312</v>
      </c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99"/>
      <c r="DV1" s="137" t="s">
        <v>311</v>
      </c>
      <c r="DW1" s="138"/>
      <c r="DX1" s="138"/>
      <c r="DY1" s="138"/>
      <c r="DZ1" s="139"/>
      <c r="EA1" s="99"/>
      <c r="EB1" s="132" t="s">
        <v>314</v>
      </c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</row>
    <row r="2" spans="1:145" ht="11.4" customHeight="1" x14ac:dyDescent="0.2">
      <c r="A2" s="141" t="s">
        <v>155</v>
      </c>
      <c r="B2" s="141" t="s">
        <v>185</v>
      </c>
      <c r="C2" s="143" t="s">
        <v>125</v>
      </c>
      <c r="D2" s="141" t="s">
        <v>131</v>
      </c>
      <c r="E2" s="141" t="s">
        <v>135</v>
      </c>
      <c r="F2" s="141" t="s">
        <v>136</v>
      </c>
      <c r="G2" s="141" t="s">
        <v>144</v>
      </c>
      <c r="H2" s="141" t="s">
        <v>145</v>
      </c>
      <c r="I2" s="141" t="s">
        <v>181</v>
      </c>
      <c r="J2" s="141" t="s">
        <v>182</v>
      </c>
      <c r="K2" s="141" t="s">
        <v>137</v>
      </c>
      <c r="L2" s="141" t="s">
        <v>55</v>
      </c>
      <c r="M2" s="141" t="s">
        <v>143</v>
      </c>
      <c r="N2" s="141" t="s">
        <v>154</v>
      </c>
      <c r="O2" s="141" t="s">
        <v>62</v>
      </c>
      <c r="P2" s="73"/>
      <c r="Q2" s="141" t="s">
        <v>160</v>
      </c>
      <c r="R2" s="141" t="s">
        <v>187</v>
      </c>
      <c r="S2" s="141" t="s">
        <v>186</v>
      </c>
      <c r="T2" s="141" t="s">
        <v>188</v>
      </c>
      <c r="U2" s="141" t="s">
        <v>159</v>
      </c>
      <c r="V2" s="141" t="s">
        <v>75</v>
      </c>
      <c r="W2" s="73"/>
      <c r="X2" s="143" t="s">
        <v>218</v>
      </c>
      <c r="Y2" s="141" t="s">
        <v>195</v>
      </c>
      <c r="Z2" s="141" t="s">
        <v>164</v>
      </c>
      <c r="AA2" s="141" t="s">
        <v>200</v>
      </c>
      <c r="AB2" s="141" t="s">
        <v>199</v>
      </c>
      <c r="AC2" s="141" t="s">
        <v>205</v>
      </c>
      <c r="AD2" s="141" t="s">
        <v>201</v>
      </c>
      <c r="AE2" s="141" t="s">
        <v>202</v>
      </c>
      <c r="AF2" s="141" t="s">
        <v>206</v>
      </c>
      <c r="AG2" s="141" t="s">
        <v>348</v>
      </c>
      <c r="AH2" s="141" t="s">
        <v>203</v>
      </c>
      <c r="AI2" s="141" t="s">
        <v>204</v>
      </c>
      <c r="AJ2" s="142" t="s">
        <v>337</v>
      </c>
      <c r="AK2" s="142" t="s">
        <v>338</v>
      </c>
      <c r="AL2" s="142" t="s">
        <v>333</v>
      </c>
      <c r="AM2" s="141" t="s">
        <v>350</v>
      </c>
      <c r="AN2" s="141" t="s">
        <v>208</v>
      </c>
      <c r="AO2" s="141" t="s">
        <v>209</v>
      </c>
      <c r="AP2" s="141" t="s">
        <v>342</v>
      </c>
      <c r="AQ2" s="141" t="s">
        <v>349</v>
      </c>
      <c r="AR2" s="141" t="s">
        <v>351</v>
      </c>
      <c r="AS2" s="141" t="s">
        <v>183</v>
      </c>
      <c r="AT2" s="73"/>
      <c r="AU2" s="143" t="s">
        <v>161</v>
      </c>
      <c r="AV2" s="143" t="s">
        <v>109</v>
      </c>
      <c r="AW2" s="143" t="s">
        <v>172</v>
      </c>
      <c r="AX2" s="143" t="s">
        <v>113</v>
      </c>
      <c r="AY2" s="143" t="s">
        <v>110</v>
      </c>
      <c r="AZ2" s="143" t="s">
        <v>112</v>
      </c>
      <c r="BA2" s="73"/>
      <c r="BB2" s="143" t="s">
        <v>180</v>
      </c>
      <c r="BC2" s="143" t="s">
        <v>101</v>
      </c>
      <c r="BD2" s="143" t="s">
        <v>111</v>
      </c>
      <c r="BE2" s="143" t="s">
        <v>176</v>
      </c>
      <c r="BF2" s="143" t="s">
        <v>79</v>
      </c>
      <c r="BG2" s="143" t="s">
        <v>102</v>
      </c>
      <c r="BH2" s="143" t="s">
        <v>103</v>
      </c>
      <c r="BI2" s="143" t="s">
        <v>104</v>
      </c>
      <c r="BJ2" s="143" t="s">
        <v>96</v>
      </c>
      <c r="BK2" s="73"/>
      <c r="BL2" s="67"/>
      <c r="BM2" s="52" t="s">
        <v>56</v>
      </c>
      <c r="BN2" s="52" t="s">
        <v>57</v>
      </c>
      <c r="BO2" s="66" t="s">
        <v>58</v>
      </c>
      <c r="BP2" s="52" t="s">
        <v>59</v>
      </c>
      <c r="BQ2" s="52" t="s">
        <v>60</v>
      </c>
      <c r="BR2" s="54" t="s">
        <v>61</v>
      </c>
      <c r="BS2" s="55" t="s">
        <v>63</v>
      </c>
      <c r="BT2" s="53" t="s">
        <v>64</v>
      </c>
      <c r="BU2" s="53" t="s">
        <v>65</v>
      </c>
      <c r="BV2" s="56" t="s">
        <v>66</v>
      </c>
      <c r="BW2" s="57" t="s">
        <v>67</v>
      </c>
      <c r="BX2" s="53" t="s">
        <v>68</v>
      </c>
      <c r="BY2" s="58" t="s">
        <v>69</v>
      </c>
      <c r="BZ2" s="53" t="s">
        <v>70</v>
      </c>
      <c r="CA2" s="53" t="s">
        <v>93</v>
      </c>
      <c r="CB2" s="59" t="s">
        <v>71</v>
      </c>
      <c r="CC2" s="53" t="s">
        <v>72</v>
      </c>
      <c r="CD2" s="53" t="s">
        <v>73</v>
      </c>
      <c r="CE2" s="53" t="s">
        <v>74</v>
      </c>
      <c r="CF2" s="60" t="s">
        <v>76</v>
      </c>
      <c r="CG2" s="60" t="s">
        <v>77</v>
      </c>
      <c r="CH2" s="61" t="s">
        <v>78</v>
      </c>
      <c r="CI2" s="53" t="s">
        <v>80</v>
      </c>
      <c r="CJ2" s="52" t="s">
        <v>81</v>
      </c>
      <c r="CK2" s="52" t="s">
        <v>82</v>
      </c>
      <c r="CL2" s="52" t="s">
        <v>83</v>
      </c>
      <c r="CM2" s="52" t="s">
        <v>84</v>
      </c>
      <c r="CN2" s="52" t="s">
        <v>85</v>
      </c>
      <c r="CO2" s="52" t="s">
        <v>86</v>
      </c>
      <c r="CP2" s="52" t="s">
        <v>216</v>
      </c>
      <c r="CQ2" s="52" t="s">
        <v>217</v>
      </c>
      <c r="CR2" s="62" t="s">
        <v>87</v>
      </c>
      <c r="CS2" s="63" t="s">
        <v>88</v>
      </c>
      <c r="CT2" s="64" t="s">
        <v>89</v>
      </c>
      <c r="CU2" s="55" t="s">
        <v>90</v>
      </c>
      <c r="CV2" s="53" t="s">
        <v>215</v>
      </c>
      <c r="CW2" s="53" t="s">
        <v>214</v>
      </c>
      <c r="CX2" s="53" t="s">
        <v>91</v>
      </c>
      <c r="CY2" s="53" t="s">
        <v>92</v>
      </c>
      <c r="CZ2" s="65" t="s">
        <v>213</v>
      </c>
      <c r="DA2" s="65" t="s">
        <v>212</v>
      </c>
      <c r="DB2" s="52" t="s">
        <v>94</v>
      </c>
      <c r="DC2" s="52" t="s">
        <v>95</v>
      </c>
      <c r="DD2" s="52" t="s">
        <v>97</v>
      </c>
      <c r="DE2" s="73"/>
      <c r="DF2" s="148" t="s">
        <v>160</v>
      </c>
      <c r="DG2" s="148" t="s">
        <v>179</v>
      </c>
      <c r="DH2" s="148" t="s">
        <v>178</v>
      </c>
      <c r="DI2" s="73"/>
      <c r="DJ2" s="135" t="s">
        <v>298</v>
      </c>
      <c r="DK2" s="135" t="s">
        <v>418</v>
      </c>
      <c r="DL2" s="135" t="s">
        <v>432</v>
      </c>
      <c r="DM2" s="135" t="s">
        <v>433</v>
      </c>
      <c r="DN2" s="135" t="s">
        <v>225</v>
      </c>
      <c r="DO2" s="135" t="s">
        <v>226</v>
      </c>
      <c r="DP2" s="135" t="s">
        <v>359</v>
      </c>
      <c r="DQ2" s="135" t="s">
        <v>360</v>
      </c>
      <c r="DR2" s="135" t="s">
        <v>361</v>
      </c>
      <c r="DS2" s="135" t="s">
        <v>362</v>
      </c>
      <c r="DT2" s="135" t="s">
        <v>230</v>
      </c>
      <c r="DU2" s="73"/>
      <c r="DV2" s="135" t="s">
        <v>441</v>
      </c>
      <c r="DW2" s="135" t="s">
        <v>437</v>
      </c>
      <c r="DX2" s="135" t="s">
        <v>438</v>
      </c>
      <c r="DY2" s="135" t="s">
        <v>439</v>
      </c>
      <c r="DZ2" s="135" t="s">
        <v>440</v>
      </c>
      <c r="EA2" s="73"/>
      <c r="EB2" s="135" t="s">
        <v>442</v>
      </c>
      <c r="EC2" s="135" t="s">
        <v>274</v>
      </c>
      <c r="ED2" s="135" t="s">
        <v>417</v>
      </c>
      <c r="EE2" s="135" t="s">
        <v>412</v>
      </c>
      <c r="EF2" s="135" t="s">
        <v>413</v>
      </c>
      <c r="EG2" s="135" t="s">
        <v>276</v>
      </c>
      <c r="EH2" s="135" t="s">
        <v>414</v>
      </c>
      <c r="EI2" s="135" t="s">
        <v>415</v>
      </c>
      <c r="EJ2" s="135" t="s">
        <v>416</v>
      </c>
      <c r="EK2" s="135" t="s">
        <v>419</v>
      </c>
      <c r="EL2" s="135" t="s">
        <v>422</v>
      </c>
      <c r="EM2" s="135" t="s">
        <v>421</v>
      </c>
      <c r="EN2" s="135" t="s">
        <v>423</v>
      </c>
      <c r="EO2" s="135" t="s">
        <v>424</v>
      </c>
    </row>
    <row r="3" spans="1:145" x14ac:dyDescent="0.2">
      <c r="A3" s="141"/>
      <c r="B3" s="141"/>
      <c r="C3" s="144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73"/>
      <c r="Q3" s="141"/>
      <c r="R3" s="141"/>
      <c r="S3" s="141"/>
      <c r="T3" s="141"/>
      <c r="U3" s="141"/>
      <c r="V3" s="141"/>
      <c r="W3" s="73"/>
      <c r="X3" s="144"/>
      <c r="Y3" s="141"/>
      <c r="Z3" s="141"/>
      <c r="AA3" s="141" t="s">
        <v>158</v>
      </c>
      <c r="AB3" s="141" t="s">
        <v>158</v>
      </c>
      <c r="AC3" s="141" t="s">
        <v>158</v>
      </c>
      <c r="AD3" s="141" t="s">
        <v>158</v>
      </c>
      <c r="AE3" s="141" t="s">
        <v>158</v>
      </c>
      <c r="AF3" s="141" t="s">
        <v>158</v>
      </c>
      <c r="AG3" s="141"/>
      <c r="AH3" s="141" t="s">
        <v>158</v>
      </c>
      <c r="AI3" s="141" t="s">
        <v>158</v>
      </c>
      <c r="AJ3" s="142"/>
      <c r="AK3" s="142" t="s">
        <v>158</v>
      </c>
      <c r="AL3" s="142" t="s">
        <v>158</v>
      </c>
      <c r="AM3" s="141" t="s">
        <v>158</v>
      </c>
      <c r="AN3" s="141"/>
      <c r="AO3" s="141" t="s">
        <v>158</v>
      </c>
      <c r="AP3" s="141" t="s">
        <v>158</v>
      </c>
      <c r="AQ3" s="141" t="s">
        <v>158</v>
      </c>
      <c r="AR3" s="141"/>
      <c r="AS3" s="141"/>
      <c r="AT3" s="73"/>
      <c r="AU3" s="144"/>
      <c r="AV3" s="144"/>
      <c r="AW3" s="144"/>
      <c r="AX3" s="144"/>
      <c r="AY3" s="144"/>
      <c r="AZ3" s="144"/>
      <c r="BA3" s="73"/>
      <c r="BB3" s="144"/>
      <c r="BC3" s="144"/>
      <c r="BD3" s="144"/>
      <c r="BE3" s="144"/>
      <c r="BF3" s="144"/>
      <c r="BG3" s="144"/>
      <c r="BH3" s="144"/>
      <c r="BI3" s="144"/>
      <c r="BJ3" s="144"/>
      <c r="BK3" s="96" t="s">
        <v>116</v>
      </c>
      <c r="BL3" s="97"/>
      <c r="BM3" s="121">
        <f>'Performance inputs'!B61</f>
        <v>0.16</v>
      </c>
      <c r="BN3" s="121">
        <f>'Performance inputs'!B62</f>
        <v>7.0000000000000007E-2</v>
      </c>
      <c r="BO3" s="121">
        <f>'Performance inputs'!B63</f>
        <v>0.32</v>
      </c>
      <c r="BP3" s="121">
        <f>'Performance inputs'!B64</f>
        <v>0.32</v>
      </c>
      <c r="BQ3" s="121">
        <f>'Performance inputs'!B65</f>
        <v>7.0000000000000007E-2</v>
      </c>
      <c r="BR3" s="121">
        <f>'Performance inputs'!B66</f>
        <v>0</v>
      </c>
      <c r="BS3" s="121">
        <f>'Performance inputs'!B67</f>
        <v>7.0000000000000007E-2</v>
      </c>
      <c r="BT3" s="121">
        <f>'Performance inputs'!B82</f>
        <v>0.08</v>
      </c>
      <c r="BU3" s="121">
        <f>'Performance inputs'!B83</f>
        <v>7.0000000000000007E-2</v>
      </c>
      <c r="BV3" s="121">
        <f>'Performance inputs'!B86</f>
        <v>0.16</v>
      </c>
      <c r="BW3" s="121">
        <f>'Performance inputs'!B87</f>
        <v>0.24</v>
      </c>
      <c r="BX3" s="121">
        <f>'Performance inputs'!B84</f>
        <v>0</v>
      </c>
      <c r="BY3" s="121">
        <f>'Performance inputs'!B85</f>
        <v>0</v>
      </c>
      <c r="BZ3" s="121">
        <f>'Performance inputs'!B71</f>
        <v>0.06</v>
      </c>
      <c r="CA3" s="121">
        <f>'Performance inputs'!B70</f>
        <v>0.02</v>
      </c>
      <c r="CB3" s="121">
        <f>'Performance inputs'!B72</f>
        <v>0.24</v>
      </c>
      <c r="CC3" s="121">
        <f>'Performance inputs'!B73</f>
        <v>0.04</v>
      </c>
      <c r="CD3" s="121">
        <f>'Performance inputs'!B74</f>
        <v>0.06</v>
      </c>
      <c r="CE3" s="121">
        <f>'Performance inputs'!B75</f>
        <v>0.08</v>
      </c>
      <c r="CF3" s="121">
        <f>'Performance inputs'!B76</f>
        <v>0.08</v>
      </c>
      <c r="CG3" s="121">
        <f>'Performance inputs'!B77</f>
        <v>0.56000000000000005</v>
      </c>
      <c r="CH3" s="121">
        <f>'Performance inputs'!B88</f>
        <v>0.12</v>
      </c>
      <c r="CI3" s="121">
        <f>'Performance inputs'!B89</f>
        <v>0.08</v>
      </c>
      <c r="CJ3" s="121">
        <f>'Performance inputs'!B93</f>
        <v>0.08</v>
      </c>
      <c r="CK3" s="121">
        <f>'Performance inputs'!B94</f>
        <v>0.04</v>
      </c>
      <c r="CL3" s="121">
        <f>'Performance inputs'!B95</f>
        <v>0.06</v>
      </c>
      <c r="CM3" s="121">
        <f>'Performance inputs'!B96</f>
        <v>0.04</v>
      </c>
      <c r="CN3" s="121">
        <f>'Performance inputs'!B97</f>
        <v>0.06</v>
      </c>
      <c r="CO3" s="121">
        <f>'Performance inputs'!B98</f>
        <v>0.04</v>
      </c>
      <c r="CP3" s="121">
        <f>'Performance inputs'!B99</f>
        <v>0.08</v>
      </c>
      <c r="CQ3" s="121">
        <f>'Performance inputs'!B100</f>
        <v>0.08</v>
      </c>
      <c r="CR3" s="121">
        <f>'Performance inputs'!B78</f>
        <v>0.09</v>
      </c>
      <c r="CS3" s="121">
        <f>'Performance inputs'!B79</f>
        <v>-0.09</v>
      </c>
      <c r="CT3" s="121">
        <f>'Performance inputs'!B80</f>
        <v>0.06</v>
      </c>
      <c r="CU3" s="121">
        <f>'Performance inputs'!B81</f>
        <v>0.06</v>
      </c>
      <c r="CV3" s="121">
        <f>'Performance inputs'!B57</f>
        <v>0.05</v>
      </c>
      <c r="CW3" s="121">
        <f>'Performance inputs'!B58</f>
        <v>0.05</v>
      </c>
      <c r="CX3" s="121">
        <f>'Performance inputs'!B59</f>
        <v>0.05</v>
      </c>
      <c r="CY3" s="121">
        <f>'Performance inputs'!B60</f>
        <v>0.05</v>
      </c>
      <c r="CZ3" s="121">
        <f>'Performance inputs'!B68</f>
        <v>0</v>
      </c>
      <c r="DA3" s="121">
        <f>'Performance inputs'!B69</f>
        <v>0.02</v>
      </c>
      <c r="DB3" s="121">
        <f>'Performance inputs'!B90</f>
        <v>0.08</v>
      </c>
      <c r="DC3" s="121">
        <f>'Performance inputs'!B91</f>
        <v>0.06</v>
      </c>
      <c r="DD3" s="121">
        <f>'Performance inputs'!B92</f>
        <v>0.08</v>
      </c>
      <c r="DE3" s="73"/>
      <c r="DF3" s="148"/>
      <c r="DG3" s="148"/>
      <c r="DH3" s="148"/>
      <c r="DI3" s="73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73"/>
      <c r="DV3" s="136"/>
      <c r="DW3" s="136"/>
      <c r="DX3" s="136"/>
      <c r="DY3" s="136"/>
      <c r="DZ3" s="136"/>
      <c r="EA3" s="73"/>
      <c r="EB3" s="136"/>
      <c r="EC3" s="136"/>
      <c r="ED3" s="136"/>
      <c r="EE3" s="136"/>
      <c r="EF3" s="136"/>
      <c r="EG3" s="136"/>
      <c r="EH3" s="136"/>
      <c r="EI3" s="136"/>
      <c r="EJ3" s="136"/>
      <c r="EK3" s="136"/>
      <c r="EL3" s="136"/>
      <c r="EM3" s="136"/>
      <c r="EN3" s="136"/>
      <c r="EO3" s="136"/>
    </row>
    <row r="4" spans="1:145" ht="11.4" customHeight="1" x14ac:dyDescent="0.2">
      <c r="A4" s="98" t="str" cm="1">
        <f t="array" aca="1" ref="A4" ca="1">MID(CELL("filename",A1),FIND("]",CELL("filename",A1))+1,256)</f>
        <v>Unit 1</v>
      </c>
      <c r="B4" s="115" t="s">
        <v>117</v>
      </c>
      <c r="C4" s="116" t="s">
        <v>126</v>
      </c>
      <c r="D4" s="115" t="s">
        <v>132</v>
      </c>
      <c r="E4" s="115" t="s">
        <v>341</v>
      </c>
      <c r="F4" s="117" t="s">
        <v>148</v>
      </c>
      <c r="G4" s="117" t="s">
        <v>153</v>
      </c>
      <c r="H4" s="102">
        <v>1</v>
      </c>
      <c r="I4" s="102">
        <v>3</v>
      </c>
      <c r="J4" s="103">
        <v>1</v>
      </c>
      <c r="K4" s="103">
        <v>2023</v>
      </c>
      <c r="L4" s="103">
        <v>2</v>
      </c>
      <c r="M4" s="115" t="s">
        <v>140</v>
      </c>
      <c r="N4" s="103">
        <v>250</v>
      </c>
      <c r="O4" s="103">
        <v>50</v>
      </c>
      <c r="Q4" s="103">
        <v>1</v>
      </c>
      <c r="R4" s="103">
        <v>3.1</v>
      </c>
      <c r="S4" s="103">
        <v>2.8</v>
      </c>
      <c r="T4" s="103">
        <v>2.5</v>
      </c>
      <c r="U4" s="103">
        <v>25</v>
      </c>
      <c r="V4" s="98">
        <f>IF(SUMIF($X$4:$X$50,Q4,$AA$4:$AA$50)+SUMIF($X$4:$X$50,Q4,$AD$4:$AD$50)=0,"",SUMIF($X$4:$X$50,Q4,$AA$4:$AA$50)+SUMIF($X$4:$X$50,Q4,$AD$4:$AD$50))</f>
        <v>31</v>
      </c>
      <c r="X4" s="120">
        <v>1</v>
      </c>
      <c r="Y4" s="120" t="s">
        <v>184</v>
      </c>
      <c r="Z4" s="103" t="s">
        <v>192</v>
      </c>
      <c r="AA4" s="103">
        <v>15</v>
      </c>
      <c r="AB4" s="98">
        <f>_xlfn.IFNA(AA4*VLOOKUP($X4,$Q$4:$T$50,3,FALSE),"")</f>
        <v>42</v>
      </c>
      <c r="AC4" s="123">
        <f>IF($Y4="External wall",'Performance inputs'!$B$3,0)</f>
        <v>0.18</v>
      </c>
      <c r="AD4" s="103"/>
      <c r="AE4" s="98">
        <f>_xlfn.IFNA(AD4*VLOOKUP($X4,$Q$4:$T$50,3,FALSE),"")</f>
        <v>0</v>
      </c>
      <c r="AF4" s="123">
        <f>IF($Y4="Sheltered wall",'Performance inputs'!$B$8,0)</f>
        <v>0</v>
      </c>
      <c r="AG4" s="123">
        <f>IF($Y4="Sheltered wall",'Performance inputs'!$B$9,0)</f>
        <v>0</v>
      </c>
      <c r="AH4" s="103"/>
      <c r="AI4" s="98">
        <f>_xlfn.IFNA(AH4*VLOOKUP($X4,$Q$4:$T$50,3,FALSE),"")</f>
        <v>0</v>
      </c>
      <c r="AJ4" s="103"/>
      <c r="AK4" s="123">
        <f>IF($Y4="External roof",'Performance inputs'!$B$4,0)</f>
        <v>0</v>
      </c>
      <c r="AL4" s="122"/>
      <c r="AM4" s="123">
        <f>IF($Y4="External roof",'Performance inputs'!$B$5,0)</f>
        <v>0</v>
      </c>
      <c r="AN4" s="103"/>
      <c r="AO4" s="123">
        <f>IF($Y4="Heat loss floor",'Performance inputs'!$B$6,0)</f>
        <v>0</v>
      </c>
      <c r="AP4" s="120"/>
      <c r="AQ4" s="123">
        <f>IF($Y4="Heat loss floor",'Performance inputs'!$B$7,0)</f>
        <v>0</v>
      </c>
      <c r="AR4" s="103"/>
      <c r="AS4" s="103"/>
      <c r="AU4" s="103" t="s">
        <v>162</v>
      </c>
      <c r="AV4" s="120" t="s">
        <v>162</v>
      </c>
      <c r="AW4" s="120" t="s">
        <v>174</v>
      </c>
      <c r="AX4" s="123">
        <f>IF(OR($AV4="Window",$AV4="RoofWindow"),'Performance inputs'!$B$10,IF($AV4="SolidDoor",'Performance inputs'!$B$13,0))</f>
        <v>1.2</v>
      </c>
      <c r="AY4" s="123">
        <f>IF(OR($AV4="Window",$AV4="RoofWindow"),'Performance inputs'!$B$11,0)</f>
        <v>0.45</v>
      </c>
      <c r="AZ4" s="123">
        <f>IF(OR($AV4="Window",$AV4="RoofWindow"),'Performance inputs'!$B$12,0)</f>
        <v>0.8</v>
      </c>
      <c r="BB4" s="120">
        <v>1</v>
      </c>
      <c r="BC4" s="104" t="s">
        <v>170</v>
      </c>
      <c r="BD4" s="119" t="s">
        <v>162</v>
      </c>
      <c r="BE4" s="119" t="s">
        <v>192</v>
      </c>
      <c r="BF4" s="119" t="s">
        <v>117</v>
      </c>
      <c r="BG4" s="104">
        <v>1</v>
      </c>
      <c r="BH4" s="104">
        <v>1.5</v>
      </c>
      <c r="BI4" s="98">
        <f t="shared" ref="BI4:BI50" si="0">IF(AND(BG4&gt;0,BH4&gt;0),BG4*BH4,"")</f>
        <v>1.5</v>
      </c>
      <c r="BJ4" s="104" t="s">
        <v>99</v>
      </c>
      <c r="BK4" s="96" t="s">
        <v>115</v>
      </c>
      <c r="BL4" s="68" t="s">
        <v>180</v>
      </c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F4" s="148"/>
      <c r="DG4" s="148"/>
      <c r="DH4" s="148"/>
      <c r="DJ4" s="129" t="str">
        <f>'Performance inputs'!B15</f>
        <v>Yes</v>
      </c>
      <c r="DK4" s="129" t="str">
        <f>'Performance inputs'!B16</f>
        <v>DataSheet</v>
      </c>
      <c r="DL4" s="129" t="str">
        <f>'Performance inputs'!B17</f>
        <v>BalancedWithHeatRecovery</v>
      </c>
      <c r="DM4" s="129" t="str">
        <f>'Performance inputs'!B18</f>
        <v>Lindab</v>
      </c>
      <c r="DN4" s="129">
        <f>'Performance inputs'!B19</f>
        <v>0.65</v>
      </c>
      <c r="DO4" s="114">
        <f>'Performance inputs'!B20</f>
        <v>85</v>
      </c>
      <c r="DP4" s="130">
        <f>'Performance inputs'!B21</f>
        <v>1</v>
      </c>
      <c r="DQ4" s="129" t="str">
        <f>'Performance inputs'!B22</f>
        <v>Inside</v>
      </c>
      <c r="DR4" s="129" t="str">
        <f>'Performance inputs'!B23</f>
        <v>Level1</v>
      </c>
      <c r="DS4" s="129" t="str">
        <f>'Performance inputs'!B24</f>
        <v>Rigid</v>
      </c>
      <c r="DT4" s="129">
        <f>'Performance inputs'!B25</f>
        <v>3</v>
      </c>
      <c r="DV4" s="129" t="s">
        <v>436</v>
      </c>
      <c r="DW4" s="129">
        <f>'Performance inputs'!B28</f>
        <v>90</v>
      </c>
      <c r="DX4" s="129">
        <f>'Performance inputs'!B27</f>
        <v>7</v>
      </c>
      <c r="DY4" s="131">
        <f>DX4*DW4</f>
        <v>630</v>
      </c>
      <c r="DZ4" s="129">
        <f>'Performance inputs'!B29</f>
        <v>10</v>
      </c>
      <c r="EB4" s="129" t="str">
        <f>'Performance inputs'!B31</f>
        <v>Be Green</v>
      </c>
      <c r="EC4" s="129" t="str">
        <f>'Performance inputs'!B32</f>
        <v>Space and water combined</v>
      </c>
      <c r="ED4" s="129" t="str">
        <f>'Performance inputs'!B33</f>
        <v>calculated</v>
      </c>
      <c r="EE4" s="129">
        <f>'Performance inputs'!B34</f>
        <v>1</v>
      </c>
      <c r="EF4" s="129">
        <f>'Performance inputs'!B35</f>
        <v>2306</v>
      </c>
      <c r="EG4" s="129" t="str">
        <f>'Performance inputs'!B36</f>
        <v>boiler</v>
      </c>
      <c r="EH4" s="129" t="str">
        <f>'Performance inputs'!B37</f>
        <v>mains gas</v>
      </c>
      <c r="EI4" s="129">
        <f>'Performance inputs'!B38</f>
        <v>100</v>
      </c>
      <c r="EJ4" s="129">
        <f>'Performance inputs'!B39</f>
        <v>92</v>
      </c>
      <c r="EK4" s="129" t="str">
        <f>'Performance inputs'!B40</f>
        <v>heat networks</v>
      </c>
      <c r="EL4" s="129" t="str">
        <f>'Performance inputs'!B41</f>
        <v>from mains</v>
      </c>
      <c r="EM4" s="129">
        <f>'Performance inputs'!B42</f>
        <v>1</v>
      </c>
      <c r="EN4" s="129">
        <f>'Performance inputs'!B43</f>
        <v>1</v>
      </c>
      <c r="EO4" s="129" t="str">
        <f>'Performance inputs'!B44</f>
        <v>HIU</v>
      </c>
    </row>
    <row r="5" spans="1:145" ht="11.4" customHeight="1" x14ac:dyDescent="0.2">
      <c r="B5" s="75"/>
      <c r="D5" s="75"/>
      <c r="E5" s="76"/>
      <c r="J5" s="76"/>
      <c r="N5" s="75"/>
      <c r="Q5" s="103"/>
      <c r="R5" s="103"/>
      <c r="S5" s="103"/>
      <c r="T5" s="103"/>
      <c r="U5" s="103"/>
      <c r="V5" s="98" t="str">
        <f>IF(SUMIF($X$4:$X$50,Q5,$AA$4:$AA$50)+SUMIF($X$4:$X$50,Q5,$AD$4:$AD$50)=0,"",SUMIF($X$4:$X$50,Q5,$AA$4:$AA$50)+SUMIF($X$4:$X$50,Q5,$AD$4:$AD$50))</f>
        <v/>
      </c>
      <c r="X5" s="120">
        <v>1</v>
      </c>
      <c r="Y5" s="120" t="s">
        <v>184</v>
      </c>
      <c r="Z5" s="103" t="s">
        <v>191</v>
      </c>
      <c r="AA5" s="103">
        <v>11</v>
      </c>
      <c r="AB5" s="98">
        <f t="shared" ref="AB5:AB50" si="1">_xlfn.IFNA(AA5*VLOOKUP($X5,$Q$4:$T$50,3,FALSE),"")</f>
        <v>30.799999999999997</v>
      </c>
      <c r="AC5" s="123">
        <f>IF($Y5="External wall",'Performance inputs'!$B$3,0)</f>
        <v>0.18</v>
      </c>
      <c r="AD5" s="103"/>
      <c r="AE5" s="98">
        <f t="shared" ref="AE5:AE50" si="2">_xlfn.IFNA(AD5*VLOOKUP($X5,$Q$4:$T$50,3,FALSE),"")</f>
        <v>0</v>
      </c>
      <c r="AF5" s="123">
        <f>IF($Y5="Sheltered wall",'Performance inputs'!$B$8,0)</f>
        <v>0</v>
      </c>
      <c r="AG5" s="123">
        <f>IF($Y5="Sheltered wall",'Performance inputs'!$B$9,0)</f>
        <v>0</v>
      </c>
      <c r="AH5" s="103"/>
      <c r="AI5" s="98">
        <f t="shared" ref="AI5:AI50" si="3">_xlfn.IFNA(AH5*VLOOKUP($X5,$Q$4:$T$50,3,FALSE),"")</f>
        <v>0</v>
      </c>
      <c r="AJ5" s="103"/>
      <c r="AK5" s="123">
        <f>IF($Y5="External roof",'Performance inputs'!$B$4,0)</f>
        <v>0</v>
      </c>
      <c r="AL5" s="122"/>
      <c r="AM5" s="123">
        <f>IF($Y5="External roof",'Performance inputs'!$B$5,0)</f>
        <v>0</v>
      </c>
      <c r="AN5" s="103"/>
      <c r="AO5" s="123">
        <f>IF($Y5="Heat loss floor",'Performance inputs'!$B$6,0)</f>
        <v>0</v>
      </c>
      <c r="AP5" s="120"/>
      <c r="AQ5" s="123">
        <f>IF($Y5="Heat loss floor",'Performance inputs'!$B$7,0)</f>
        <v>0</v>
      </c>
      <c r="AR5" s="103"/>
      <c r="AS5" s="103"/>
      <c r="AU5" s="103" t="s">
        <v>163</v>
      </c>
      <c r="AV5" s="120" t="s">
        <v>210</v>
      </c>
      <c r="AW5" s="120"/>
      <c r="AX5" s="123">
        <f>IF(OR($AV5="Window",$AV5="RoofWindow"),'Performance inputs'!$B$10,IF($AV5="SolidDoor",'Performance inputs'!$B$13,0))</f>
        <v>1</v>
      </c>
      <c r="AY5" s="123">
        <f>IF(OR($AV5="Window",$AV5="RoofWindow"),'Performance inputs'!$B$11,0)</f>
        <v>0</v>
      </c>
      <c r="AZ5" s="123">
        <f>IF(OR($AV5="Window",$AV5="RoofWindow"),'Performance inputs'!$B$12,0)</f>
        <v>0</v>
      </c>
      <c r="BB5" s="120">
        <v>1</v>
      </c>
      <c r="BC5" s="103" t="s">
        <v>171</v>
      </c>
      <c r="BD5" s="120" t="s">
        <v>162</v>
      </c>
      <c r="BE5" s="120" t="s">
        <v>192</v>
      </c>
      <c r="BF5" s="120" t="s">
        <v>119</v>
      </c>
      <c r="BG5" s="103">
        <v>1</v>
      </c>
      <c r="BH5" s="103">
        <v>1.5</v>
      </c>
      <c r="BI5" s="98">
        <f t="shared" si="0"/>
        <v>1.5</v>
      </c>
      <c r="BJ5" s="103" t="s">
        <v>99</v>
      </c>
      <c r="BL5" s="101">
        <f t="shared" ref="BL5:BL50" si="4">IF($Q4="","",$Q4)</f>
        <v>1</v>
      </c>
      <c r="BM5" s="103">
        <v>2</v>
      </c>
      <c r="BN5" s="103"/>
      <c r="BO5" s="103">
        <v>5.5</v>
      </c>
      <c r="BP5" s="103"/>
      <c r="BQ5" s="103"/>
      <c r="BR5" s="103">
        <v>6</v>
      </c>
      <c r="BS5" s="103"/>
      <c r="BT5" s="103"/>
      <c r="BU5" s="103"/>
      <c r="BV5" s="103">
        <v>2</v>
      </c>
      <c r="BW5" s="103"/>
      <c r="BX5" s="103"/>
      <c r="BY5" s="103">
        <v>2</v>
      </c>
      <c r="BZ5" s="103"/>
      <c r="CA5" s="103"/>
      <c r="CB5" s="103">
        <v>2</v>
      </c>
      <c r="CC5" s="103"/>
      <c r="CD5" s="103"/>
      <c r="CE5" s="103"/>
      <c r="CF5" s="103">
        <v>3</v>
      </c>
      <c r="CG5" s="103">
        <v>5</v>
      </c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>
        <v>5</v>
      </c>
      <c r="CS5" s="103">
        <v>5</v>
      </c>
      <c r="CT5" s="103">
        <v>6</v>
      </c>
      <c r="CU5" s="103">
        <v>2</v>
      </c>
      <c r="CV5" s="103"/>
      <c r="CW5" s="103"/>
      <c r="CX5" s="103"/>
      <c r="CY5" s="103"/>
      <c r="CZ5" s="103"/>
      <c r="DA5" s="103"/>
      <c r="DB5" s="103"/>
      <c r="DC5" s="103"/>
      <c r="DD5" s="103"/>
      <c r="DF5" s="101">
        <f>IF($Q4="","",$Q4)</f>
        <v>1</v>
      </c>
      <c r="DG5" s="101" t="str">
        <f>IF(DF5="","",IF(SUMIF($X$4:$X$50,DF5,$AA$4:$AA$50)+SUMIF($X$4:$X$50,DF5,$AD$4:$AD$50)+SUMIF($X$4:$X$50,DF5,$AH$4:$AH$50)=SUM(BM5:CO5)+SUM(CZ5:DA5),"CORRECT","ERROR"))</f>
        <v>ERROR</v>
      </c>
      <c r="DH5" s="72"/>
      <c r="DK5" s="75"/>
      <c r="DM5" s="75"/>
      <c r="DN5" s="76"/>
      <c r="DS5" s="76"/>
    </row>
    <row r="6" spans="1:145" ht="11.4" customHeight="1" x14ac:dyDescent="0.2">
      <c r="Q6" s="103"/>
      <c r="R6" s="103"/>
      <c r="S6" s="103"/>
      <c r="T6" s="103"/>
      <c r="U6" s="103"/>
      <c r="V6" s="98" t="str">
        <f t="shared" ref="V6:V50" si="5">IF(SUMIF($X$4:$X$50,Q6,$AA$4:$AA$50)+SUMIF($X$4:$X$50,Q6,$AD$4:$AD$50)=0,"",SUMIF($X$4:$X$50,Q6,$AA$4:$AA$50)+SUMIF($X$4:$X$50,Q6,$AD$4:$AD$50))</f>
        <v/>
      </c>
      <c r="X6" s="120">
        <v>1</v>
      </c>
      <c r="Y6" s="120" t="s">
        <v>168</v>
      </c>
      <c r="Z6" s="103" t="s">
        <v>190</v>
      </c>
      <c r="AA6" s="103"/>
      <c r="AB6" s="98">
        <f t="shared" si="1"/>
        <v>0</v>
      </c>
      <c r="AC6" s="123">
        <f>IF($Y6="External wall",'Performance inputs'!$B$3,0)</f>
        <v>0</v>
      </c>
      <c r="AD6" s="103">
        <v>5</v>
      </c>
      <c r="AE6" s="98">
        <f t="shared" si="2"/>
        <v>14</v>
      </c>
      <c r="AF6" s="123">
        <f>IF($Y6="Sheltered wall",'Performance inputs'!$B$8,0)</f>
        <v>0.2</v>
      </c>
      <c r="AG6" s="123">
        <f>IF($Y6="Sheltered wall",'Performance inputs'!$B$9,0)</f>
        <v>0.6</v>
      </c>
      <c r="AH6" s="103"/>
      <c r="AI6" s="98">
        <f t="shared" si="3"/>
        <v>0</v>
      </c>
      <c r="AJ6" s="103"/>
      <c r="AK6" s="123">
        <f>IF($Y6="External roof",'Performance inputs'!$B$4,0)</f>
        <v>0</v>
      </c>
      <c r="AL6" s="122"/>
      <c r="AM6" s="123">
        <f>IF($Y6="External roof",'Performance inputs'!$B$5,0)</f>
        <v>0</v>
      </c>
      <c r="AN6" s="103"/>
      <c r="AO6" s="123">
        <f>IF($Y6="Heat loss floor",'Performance inputs'!$B$6,0)</f>
        <v>0</v>
      </c>
      <c r="AP6" s="120"/>
      <c r="AQ6" s="123">
        <f>IF($Y6="Heat loss floor",'Performance inputs'!$B$7,0)</f>
        <v>0</v>
      </c>
      <c r="AR6" s="103"/>
      <c r="AS6" s="103"/>
      <c r="AU6" s="103"/>
      <c r="AV6" s="120"/>
      <c r="AW6" s="120"/>
      <c r="AX6" s="123">
        <f>IF(OR($AV6="Window",$AV6="RoofWindow"),'Performance inputs'!$B$10,IF($AV6="SolidDoor",'Performance inputs'!$B$13,0))</f>
        <v>0</v>
      </c>
      <c r="AY6" s="123">
        <f>IF(OR($AV6="Window",$AV6="RoofWindow"),'Performance inputs'!$B$11,0)</f>
        <v>0</v>
      </c>
      <c r="AZ6" s="123">
        <f>IF(OR($AV6="Window",$AV6="RoofWindow"),'Performance inputs'!$B$12,0)</f>
        <v>0</v>
      </c>
      <c r="BB6" s="120">
        <v>1</v>
      </c>
      <c r="BC6" s="103" t="s">
        <v>163</v>
      </c>
      <c r="BD6" s="120" t="s">
        <v>163</v>
      </c>
      <c r="BE6" s="120" t="s">
        <v>191</v>
      </c>
      <c r="BF6" s="120" t="s">
        <v>119</v>
      </c>
      <c r="BG6" s="103">
        <v>1</v>
      </c>
      <c r="BH6" s="103">
        <v>2.2000000000000002</v>
      </c>
      <c r="BI6" s="98">
        <f t="shared" si="0"/>
        <v>2.2000000000000002</v>
      </c>
      <c r="BJ6" s="103" t="s">
        <v>99</v>
      </c>
      <c r="BL6" s="101" t="str">
        <f t="shared" si="4"/>
        <v/>
      </c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F6" s="101" t="str">
        <f t="shared" ref="DF6:DF50" si="6">IF($Q5="","",$Q5)</f>
        <v/>
      </c>
      <c r="DG6" s="101" t="str">
        <f t="shared" ref="DG6:DG50" si="7">IF(DF6="","",IF(SUMIF($X$4:$X$50,DF6,$AA$4:$AA$50)+SUMIF($X$4:$X$50,DF6,$AD$4:$AD$50)+SUMIF($X$4:$X$50,DF6,$AH$4:$AH$50)=SUM(BM6:CO6)+SUM(CZ6:DA6),"CORRECT","ERROR"))</f>
        <v/>
      </c>
      <c r="DK6" s="75"/>
      <c r="DM6" s="75"/>
      <c r="DN6" s="76"/>
      <c r="DS6" s="76"/>
    </row>
    <row r="7" spans="1:145" ht="11.4" customHeight="1" x14ac:dyDescent="0.2">
      <c r="E7" s="76"/>
      <c r="J7" s="76"/>
      <c r="L7" s="75"/>
      <c r="Q7" s="103"/>
      <c r="R7" s="103"/>
      <c r="S7" s="103"/>
      <c r="T7" s="103"/>
      <c r="U7" s="103"/>
      <c r="V7" s="98" t="str">
        <f t="shared" si="5"/>
        <v/>
      </c>
      <c r="X7" s="120">
        <v>1</v>
      </c>
      <c r="Y7" s="120" t="s">
        <v>169</v>
      </c>
      <c r="Z7" s="103" t="s">
        <v>189</v>
      </c>
      <c r="AA7" s="103"/>
      <c r="AB7" s="98">
        <f t="shared" si="1"/>
        <v>0</v>
      </c>
      <c r="AC7" s="123">
        <f>IF($Y7="External wall",'Performance inputs'!$B$3,0)</f>
        <v>0</v>
      </c>
      <c r="AD7" s="103"/>
      <c r="AE7" s="98">
        <f t="shared" si="2"/>
        <v>0</v>
      </c>
      <c r="AF7" s="123">
        <f>IF($Y7="Sheltered wall",'Performance inputs'!$B$8,0)</f>
        <v>0</v>
      </c>
      <c r="AG7" s="123">
        <f>IF($Y7="Sheltered wall",'Performance inputs'!$B$9,0)</f>
        <v>0</v>
      </c>
      <c r="AH7" s="103">
        <v>14</v>
      </c>
      <c r="AI7" s="98">
        <f t="shared" si="3"/>
        <v>39.199999999999996</v>
      </c>
      <c r="AJ7" s="103"/>
      <c r="AK7" s="123">
        <f>IF($Y7="External roof",'Performance inputs'!$B$4,0)</f>
        <v>0</v>
      </c>
      <c r="AL7" s="122"/>
      <c r="AM7" s="123">
        <f>IF($Y7="External roof",'Performance inputs'!$B$5,0)</f>
        <v>0</v>
      </c>
      <c r="AN7" s="103"/>
      <c r="AO7" s="123">
        <f>IF($Y7="Heat loss floor",'Performance inputs'!$B$6,0)</f>
        <v>0</v>
      </c>
      <c r="AP7" s="120"/>
      <c r="AQ7" s="123">
        <f>IF($Y7="Heat loss floor",'Performance inputs'!$B$7,0)</f>
        <v>0</v>
      </c>
      <c r="AR7" s="103"/>
      <c r="AS7" s="103"/>
      <c r="AU7" s="103"/>
      <c r="AV7" s="120"/>
      <c r="AW7" s="120"/>
      <c r="AX7" s="123">
        <f>IF(OR($AV7="Window",$AV7="RoofWindow"),'Performance inputs'!$B$10,IF($AV7="SolidDoor",'Performance inputs'!$B$13,0))</f>
        <v>0</v>
      </c>
      <c r="AY7" s="123">
        <f>IF(OR($AV7="Window",$AV7="RoofWindow"),'Performance inputs'!$B$11,0)</f>
        <v>0</v>
      </c>
      <c r="AZ7" s="123">
        <f>IF(OR($AV7="Window",$AV7="RoofWindow"),'Performance inputs'!$B$12,0)</f>
        <v>0</v>
      </c>
      <c r="BB7" s="120"/>
      <c r="BC7" s="103"/>
      <c r="BD7" s="120"/>
      <c r="BE7" s="120"/>
      <c r="BF7" s="120"/>
      <c r="BG7" s="103"/>
      <c r="BH7" s="103"/>
      <c r="BJ7" s="103"/>
      <c r="BL7" s="101" t="str">
        <f t="shared" si="4"/>
        <v/>
      </c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F7" s="101" t="str">
        <f t="shared" si="6"/>
        <v/>
      </c>
      <c r="DG7" s="101" t="str">
        <f t="shared" si="7"/>
        <v/>
      </c>
      <c r="DK7" s="75"/>
      <c r="DM7" s="75"/>
      <c r="DN7" s="76"/>
      <c r="DS7" s="76"/>
    </row>
    <row r="8" spans="1:145" ht="11.4" customHeight="1" x14ac:dyDescent="0.2">
      <c r="B8" s="75"/>
      <c r="D8" s="75"/>
      <c r="E8" s="76"/>
      <c r="J8" s="76"/>
      <c r="L8" s="75"/>
      <c r="M8" s="75"/>
      <c r="N8" s="75"/>
      <c r="Q8" s="103"/>
      <c r="R8" s="103"/>
      <c r="S8" s="103"/>
      <c r="T8" s="103"/>
      <c r="U8" s="103"/>
      <c r="V8" s="98" t="str">
        <f t="shared" si="5"/>
        <v/>
      </c>
      <c r="X8" s="120">
        <v>1</v>
      </c>
      <c r="Y8" s="120" t="s">
        <v>166</v>
      </c>
      <c r="Z8" s="103" t="s">
        <v>193</v>
      </c>
      <c r="AA8" s="103"/>
      <c r="AB8" s="98">
        <f t="shared" si="1"/>
        <v>0</v>
      </c>
      <c r="AC8" s="123">
        <f>IF($Y8="External wall",'Performance inputs'!$B$3,0)</f>
        <v>0</v>
      </c>
      <c r="AD8" s="103"/>
      <c r="AE8" s="98">
        <f t="shared" si="2"/>
        <v>0</v>
      </c>
      <c r="AF8" s="123">
        <f>IF($Y8="Sheltered wall",'Performance inputs'!$B$8,0)</f>
        <v>0</v>
      </c>
      <c r="AG8" s="123">
        <f>IF($Y8="Sheltered wall",'Performance inputs'!$B$9,0)</f>
        <v>0</v>
      </c>
      <c r="AH8" s="103"/>
      <c r="AI8" s="98">
        <f t="shared" si="3"/>
        <v>0</v>
      </c>
      <c r="AJ8" s="103"/>
      <c r="AK8" s="123">
        <f>IF($Y8="External roof",'Performance inputs'!$B$4,0)</f>
        <v>0</v>
      </c>
      <c r="AL8" s="122"/>
      <c r="AM8" s="123">
        <f>IF($Y8="External roof",'Performance inputs'!$B$5,0)</f>
        <v>0</v>
      </c>
      <c r="AN8" s="103"/>
      <c r="AO8" s="123">
        <f>IF($Y8="Heat loss floor",'Performance inputs'!$B$6,0)</f>
        <v>0</v>
      </c>
      <c r="AP8" s="120"/>
      <c r="AQ8" s="123">
        <f>IF($Y8="Heat loss floor",'Performance inputs'!$B$7,0)</f>
        <v>0</v>
      </c>
      <c r="AR8" s="103">
        <v>20</v>
      </c>
      <c r="AS8" s="103"/>
      <c r="AU8" s="103"/>
      <c r="AV8" s="120"/>
      <c r="AW8" s="120"/>
      <c r="AX8" s="123">
        <f>IF(OR($AV8="Window",$AV8="RoofWindow"),'Performance inputs'!$B$10,IF($AV8="SolidDoor",'Performance inputs'!$B$13,0))</f>
        <v>0</v>
      </c>
      <c r="AY8" s="123">
        <f>IF(OR($AV8="Window",$AV8="RoofWindow"),'Performance inputs'!$B$11,0)</f>
        <v>0</v>
      </c>
      <c r="AZ8" s="123">
        <f>IF(OR($AV8="Window",$AV8="RoofWindow"),'Performance inputs'!$B$12,0)</f>
        <v>0</v>
      </c>
      <c r="BB8" s="120"/>
      <c r="BC8" s="103"/>
      <c r="BD8" s="120"/>
      <c r="BE8" s="120"/>
      <c r="BF8" s="120"/>
      <c r="BG8" s="103"/>
      <c r="BH8" s="103"/>
      <c r="BJ8" s="103"/>
      <c r="BL8" s="101" t="str">
        <f t="shared" si="4"/>
        <v/>
      </c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F8" s="101" t="str">
        <f t="shared" si="6"/>
        <v/>
      </c>
      <c r="DG8" s="101" t="str">
        <f t="shared" si="7"/>
        <v/>
      </c>
      <c r="DK8" s="75"/>
      <c r="DM8" s="75"/>
      <c r="DN8" s="76"/>
      <c r="DS8" s="76"/>
    </row>
    <row r="9" spans="1:145" ht="11.4" customHeight="1" x14ac:dyDescent="0.2">
      <c r="B9" s="75"/>
      <c r="D9" s="75"/>
      <c r="E9" s="76"/>
      <c r="J9" s="76"/>
      <c r="L9" s="75"/>
      <c r="M9" s="75"/>
      <c r="N9" s="75"/>
      <c r="Q9" s="103"/>
      <c r="R9" s="103"/>
      <c r="S9" s="103"/>
      <c r="T9" s="103"/>
      <c r="U9" s="103"/>
      <c r="V9" s="98" t="str">
        <f t="shared" si="5"/>
        <v/>
      </c>
      <c r="X9" s="120">
        <v>1</v>
      </c>
      <c r="Y9" s="120" t="s">
        <v>167</v>
      </c>
      <c r="Z9" s="103" t="s">
        <v>194</v>
      </c>
      <c r="AA9" s="103"/>
      <c r="AB9" s="98">
        <f t="shared" si="1"/>
        <v>0</v>
      </c>
      <c r="AC9" s="123">
        <f>IF($Y9="External wall",'Performance inputs'!$B$3,0)</f>
        <v>0</v>
      </c>
      <c r="AD9" s="103"/>
      <c r="AE9" s="98">
        <f t="shared" si="2"/>
        <v>0</v>
      </c>
      <c r="AF9" s="123">
        <f>IF($Y9="Sheltered wall",'Performance inputs'!$B$8,0)</f>
        <v>0</v>
      </c>
      <c r="AG9" s="123">
        <f>IF($Y9="Sheltered wall",'Performance inputs'!$B$9,0)</f>
        <v>0</v>
      </c>
      <c r="AH9" s="103"/>
      <c r="AI9" s="98">
        <f t="shared" si="3"/>
        <v>0</v>
      </c>
      <c r="AJ9" s="103"/>
      <c r="AK9" s="123">
        <f>IF($Y9="External roof",'Performance inputs'!$B$4,0)</f>
        <v>0</v>
      </c>
      <c r="AL9" s="122"/>
      <c r="AM9" s="123">
        <f>IF($Y9="External roof",'Performance inputs'!$B$5,0)</f>
        <v>0</v>
      </c>
      <c r="AN9" s="103"/>
      <c r="AO9" s="123">
        <f>IF($Y9="Heat loss floor",'Performance inputs'!$B$6,0)</f>
        <v>0</v>
      </c>
      <c r="AP9" s="120"/>
      <c r="AQ9" s="123">
        <f>IF($Y9="Heat loss floor",'Performance inputs'!$B$7,0)</f>
        <v>0</v>
      </c>
      <c r="AR9" s="103"/>
      <c r="AS9" s="103">
        <v>20</v>
      </c>
      <c r="AU9" s="103"/>
      <c r="AV9" s="120"/>
      <c r="AW9" s="120"/>
      <c r="AX9" s="123">
        <f>IF(OR($AV9="Window",$AV9="RoofWindow"),'Performance inputs'!$B$10,IF($AV9="SolidDoor",'Performance inputs'!$B$13,0))</f>
        <v>0</v>
      </c>
      <c r="AY9" s="123">
        <f>IF(OR($AV9="Window",$AV9="RoofWindow"),'Performance inputs'!$B$11,0)</f>
        <v>0</v>
      </c>
      <c r="AZ9" s="123">
        <f>IF(OR($AV9="Window",$AV9="RoofWindow"),'Performance inputs'!$B$12,0)</f>
        <v>0</v>
      </c>
      <c r="BB9" s="120"/>
      <c r="BC9" s="103"/>
      <c r="BD9" s="120"/>
      <c r="BE9" s="120"/>
      <c r="BF9" s="120"/>
      <c r="BG9" s="103"/>
      <c r="BH9" s="103"/>
      <c r="BJ9" s="103"/>
      <c r="BL9" s="101" t="str">
        <f t="shared" si="4"/>
        <v/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F9" s="101" t="str">
        <f t="shared" si="6"/>
        <v/>
      </c>
      <c r="DG9" s="101" t="str">
        <f t="shared" si="7"/>
        <v/>
      </c>
      <c r="DK9" s="75"/>
      <c r="DM9" s="75"/>
      <c r="DN9" s="76"/>
      <c r="DS9" s="76"/>
    </row>
    <row r="10" spans="1:145" ht="11.4" customHeight="1" x14ac:dyDescent="0.2">
      <c r="B10" s="75"/>
      <c r="D10" s="75"/>
      <c r="E10" s="76"/>
      <c r="J10" s="76"/>
      <c r="L10" s="75"/>
      <c r="M10" s="75"/>
      <c r="N10" s="75"/>
      <c r="Q10" s="103"/>
      <c r="R10" s="103"/>
      <c r="S10" s="103"/>
      <c r="T10" s="103"/>
      <c r="U10" s="103"/>
      <c r="V10" s="98" t="str">
        <f t="shared" si="5"/>
        <v/>
      </c>
      <c r="X10" s="120">
        <v>1</v>
      </c>
      <c r="Y10" s="120" t="s">
        <v>197</v>
      </c>
      <c r="Z10" s="103" t="s">
        <v>339</v>
      </c>
      <c r="AA10" s="103"/>
      <c r="AB10" s="98">
        <f t="shared" si="1"/>
        <v>0</v>
      </c>
      <c r="AC10" s="123">
        <f>IF($Y10="External wall",'Performance inputs'!$B$3,0)</f>
        <v>0</v>
      </c>
      <c r="AD10" s="103"/>
      <c r="AE10" s="98">
        <f t="shared" si="2"/>
        <v>0</v>
      </c>
      <c r="AF10" s="123">
        <f>IF($Y10="Sheltered wall",'Performance inputs'!$B$8,0)</f>
        <v>0</v>
      </c>
      <c r="AG10" s="123">
        <f>IF($Y10="Sheltered wall",'Performance inputs'!$B$9,0)</f>
        <v>0</v>
      </c>
      <c r="AH10" s="103"/>
      <c r="AI10" s="98">
        <f t="shared" si="3"/>
        <v>0</v>
      </c>
      <c r="AJ10" s="103">
        <v>10</v>
      </c>
      <c r="AK10" s="123">
        <f>IF($Y10="External roof",'Performance inputs'!$B$4,0)</f>
        <v>0.11</v>
      </c>
      <c r="AL10" s="122" t="s">
        <v>334</v>
      </c>
      <c r="AM10" s="123">
        <f>IF($Y10="External roof",'Performance inputs'!$B$5,0)</f>
        <v>0</v>
      </c>
      <c r="AN10" s="103"/>
      <c r="AO10" s="123">
        <f>IF($Y10="Heat loss floor",'Performance inputs'!$B$6,0)</f>
        <v>0</v>
      </c>
      <c r="AP10" s="120"/>
      <c r="AQ10" s="123">
        <f>IF($Y10="Heat loss floor",'Performance inputs'!$B$7,0)</f>
        <v>0</v>
      </c>
      <c r="AR10" s="103"/>
      <c r="AS10" s="103"/>
      <c r="AU10" s="103"/>
      <c r="AV10" s="120"/>
      <c r="AW10" s="120"/>
      <c r="AX10" s="123">
        <f>IF(OR($AV10="Window",$AV10="RoofWindow"),'Performance inputs'!$B$10,IF($AV10="SolidDoor",'Performance inputs'!$B$13,0))</f>
        <v>0</v>
      </c>
      <c r="AY10" s="123">
        <f>IF(OR($AV10="Window",$AV10="RoofWindow"),'Performance inputs'!$B$11,0)</f>
        <v>0</v>
      </c>
      <c r="AZ10" s="123">
        <f>IF(OR($AV10="Window",$AV10="RoofWindow"),'Performance inputs'!$B$12,0)</f>
        <v>0</v>
      </c>
      <c r="BB10" s="120"/>
      <c r="BC10" s="103"/>
      <c r="BD10" s="120"/>
      <c r="BE10" s="120"/>
      <c r="BF10" s="120"/>
      <c r="BG10" s="103"/>
      <c r="BH10" s="103"/>
      <c r="BJ10" s="103"/>
      <c r="BL10" s="101" t="str">
        <f t="shared" si="4"/>
        <v/>
      </c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F10" s="101" t="str">
        <f t="shared" si="6"/>
        <v/>
      </c>
      <c r="DG10" s="101" t="str">
        <f t="shared" si="7"/>
        <v/>
      </c>
      <c r="DK10" s="75"/>
      <c r="DM10" s="75"/>
      <c r="DN10" s="76"/>
      <c r="DS10" s="76"/>
    </row>
    <row r="11" spans="1:145" ht="11.4" customHeight="1" x14ac:dyDescent="0.2">
      <c r="Q11" s="103"/>
      <c r="R11" s="103"/>
      <c r="S11" s="103"/>
      <c r="T11" s="103"/>
      <c r="U11" s="103"/>
      <c r="V11" s="98" t="str">
        <f t="shared" si="5"/>
        <v/>
      </c>
      <c r="X11" s="120">
        <v>1</v>
      </c>
      <c r="Y11" s="120" t="s">
        <v>207</v>
      </c>
      <c r="Z11" s="103" t="s">
        <v>340</v>
      </c>
      <c r="AA11" s="103"/>
      <c r="AB11" s="98">
        <f t="shared" si="1"/>
        <v>0</v>
      </c>
      <c r="AC11" s="123">
        <f>IF($Y11="External wall",'Performance inputs'!$B$3,0)</f>
        <v>0</v>
      </c>
      <c r="AD11" s="103"/>
      <c r="AE11" s="98">
        <f t="shared" si="2"/>
        <v>0</v>
      </c>
      <c r="AF11" s="123">
        <f>IF($Y11="Sheltered wall",'Performance inputs'!$B$8,0)</f>
        <v>0</v>
      </c>
      <c r="AG11" s="123">
        <f>IF($Y11="Sheltered wall",'Performance inputs'!$B$9,0)</f>
        <v>0</v>
      </c>
      <c r="AH11" s="103"/>
      <c r="AI11" s="98">
        <f t="shared" si="3"/>
        <v>0</v>
      </c>
      <c r="AJ11" s="103"/>
      <c r="AK11" s="123">
        <f>IF($Y11="External roof",'Performance inputs'!$B$4,0)</f>
        <v>0</v>
      </c>
      <c r="AL11" s="122"/>
      <c r="AM11" s="123">
        <f>IF($Y11="External roof",'Performance inputs'!$B$5,0)</f>
        <v>0</v>
      </c>
      <c r="AN11" s="103">
        <v>10</v>
      </c>
      <c r="AO11" s="123">
        <f>IF($Y11="Heat loss floor",'Performance inputs'!$B$6,0)</f>
        <v>0.13</v>
      </c>
      <c r="AP11" s="120" t="s">
        <v>343</v>
      </c>
      <c r="AQ11" s="123">
        <f>IF($Y11="Heat loss floor",'Performance inputs'!$B$7,0)</f>
        <v>0</v>
      </c>
      <c r="AR11" s="103"/>
      <c r="AS11" s="103"/>
      <c r="AU11" s="103"/>
      <c r="AV11" s="120"/>
      <c r="AW11" s="120"/>
      <c r="AX11" s="123">
        <f>IF(OR($AV11="Window",$AV11="RoofWindow"),'Performance inputs'!$B$10,IF($AV11="SolidDoor",'Performance inputs'!$B$13,0))</f>
        <v>0</v>
      </c>
      <c r="AY11" s="123">
        <f>IF(OR($AV11="Window",$AV11="RoofWindow"),'Performance inputs'!$B$11,0)</f>
        <v>0</v>
      </c>
      <c r="AZ11" s="123">
        <f>IF(OR($AV11="Window",$AV11="RoofWindow"),'Performance inputs'!$B$12,0)</f>
        <v>0</v>
      </c>
      <c r="BB11" s="120"/>
      <c r="BC11" s="103"/>
      <c r="BD11" s="120"/>
      <c r="BE11" s="120"/>
      <c r="BF11" s="120"/>
      <c r="BG11" s="103"/>
      <c r="BH11" s="103"/>
      <c r="BJ11" s="103"/>
      <c r="BL11" s="101" t="str">
        <f t="shared" si="4"/>
        <v/>
      </c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F11" s="101" t="str">
        <f t="shared" si="6"/>
        <v/>
      </c>
      <c r="DG11" s="101" t="str">
        <f t="shared" si="7"/>
        <v/>
      </c>
    </row>
    <row r="12" spans="1:145" ht="11.4" customHeight="1" x14ac:dyDescent="0.2">
      <c r="B12" s="79"/>
      <c r="D12" s="79"/>
      <c r="F12" s="79"/>
      <c r="G12" s="79"/>
      <c r="H12" s="79"/>
      <c r="I12" s="79"/>
      <c r="L12" s="75"/>
      <c r="M12" s="79"/>
      <c r="N12" s="79"/>
      <c r="Q12" s="103"/>
      <c r="R12" s="103"/>
      <c r="S12" s="103"/>
      <c r="T12" s="103"/>
      <c r="U12" s="103"/>
      <c r="V12" s="98" t="str">
        <f t="shared" si="5"/>
        <v/>
      </c>
      <c r="X12" s="120"/>
      <c r="Y12" s="120"/>
      <c r="Z12" s="103"/>
      <c r="AA12" s="103"/>
      <c r="AB12" s="98" t="str">
        <f t="shared" si="1"/>
        <v/>
      </c>
      <c r="AC12" s="123">
        <f>IF($Y12="External wall",'Performance inputs'!$B$3,0)</f>
        <v>0</v>
      </c>
      <c r="AD12" s="103"/>
      <c r="AE12" s="98" t="str">
        <f t="shared" si="2"/>
        <v/>
      </c>
      <c r="AF12" s="123">
        <f>IF($Y12="Sheltered wall",'Performance inputs'!$B$8,0)</f>
        <v>0</v>
      </c>
      <c r="AG12" s="123">
        <f>IF($Y12="Sheltered wall",'Performance inputs'!$B$9,0)</f>
        <v>0</v>
      </c>
      <c r="AH12" s="103"/>
      <c r="AI12" s="98" t="str">
        <f t="shared" si="3"/>
        <v/>
      </c>
      <c r="AJ12" s="103"/>
      <c r="AK12" s="123">
        <f>IF($Y12="External roof",'Performance inputs'!$B$4,0)</f>
        <v>0</v>
      </c>
      <c r="AL12" s="122"/>
      <c r="AM12" s="123">
        <f>IF($Y12="External roof",'Performance inputs'!$B$5,0)</f>
        <v>0</v>
      </c>
      <c r="AN12" s="103"/>
      <c r="AO12" s="123">
        <f>IF($Y12="Heat loss floor",'Performance inputs'!$B$6,0)</f>
        <v>0</v>
      </c>
      <c r="AP12" s="120"/>
      <c r="AQ12" s="123">
        <f>IF($Y12="Heat loss floor",'Performance inputs'!$B$7,0)</f>
        <v>0</v>
      </c>
      <c r="AR12" s="103"/>
      <c r="AS12" s="103"/>
      <c r="AU12" s="103"/>
      <c r="AV12" s="120"/>
      <c r="AW12" s="120"/>
      <c r="AX12" s="123">
        <f>IF(OR($AV12="Window",$AV12="RoofWindow"),'Performance inputs'!$B$10,IF($AV12="SolidDoor",'Performance inputs'!$B$13,0))</f>
        <v>0</v>
      </c>
      <c r="AY12" s="123">
        <f>IF(OR($AV12="Window",$AV12="RoofWindow"),'Performance inputs'!$B$11,0)</f>
        <v>0</v>
      </c>
      <c r="AZ12" s="123">
        <f>IF(OR($AV12="Window",$AV12="RoofWindow"),'Performance inputs'!$B$12,0)</f>
        <v>0</v>
      </c>
      <c r="BB12" s="120"/>
      <c r="BC12" s="103"/>
      <c r="BD12" s="120"/>
      <c r="BE12" s="120"/>
      <c r="BF12" s="120"/>
      <c r="BG12" s="103"/>
      <c r="BH12" s="103"/>
      <c r="BJ12" s="103"/>
      <c r="BL12" s="101" t="str">
        <f t="shared" si="4"/>
        <v/>
      </c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F12" s="101" t="str">
        <f t="shared" si="6"/>
        <v/>
      </c>
      <c r="DG12" s="101" t="str">
        <f t="shared" si="7"/>
        <v/>
      </c>
      <c r="DK12" s="79"/>
      <c r="DM12" s="79"/>
      <c r="DO12" s="79"/>
      <c r="DP12" s="79"/>
      <c r="DQ12" s="79"/>
      <c r="DR12" s="79"/>
    </row>
    <row r="13" spans="1:145" ht="11.4" customHeight="1" x14ac:dyDescent="0.2">
      <c r="B13" s="80"/>
      <c r="D13" s="80"/>
      <c r="F13" s="80"/>
      <c r="G13" s="80"/>
      <c r="H13" s="80"/>
      <c r="I13" s="80"/>
      <c r="M13" s="80"/>
      <c r="N13" s="80"/>
      <c r="Q13" s="103"/>
      <c r="R13" s="103"/>
      <c r="S13" s="103"/>
      <c r="T13" s="103"/>
      <c r="U13" s="103"/>
      <c r="V13" s="98" t="str">
        <f t="shared" si="5"/>
        <v/>
      </c>
      <c r="X13" s="120"/>
      <c r="Y13" s="120"/>
      <c r="Z13" s="103"/>
      <c r="AA13" s="103"/>
      <c r="AB13" s="98" t="str">
        <f t="shared" si="1"/>
        <v/>
      </c>
      <c r="AC13" s="123">
        <f>IF($Y13="External wall",'Performance inputs'!$B$3,0)</f>
        <v>0</v>
      </c>
      <c r="AD13" s="103"/>
      <c r="AE13" s="98" t="str">
        <f t="shared" si="2"/>
        <v/>
      </c>
      <c r="AF13" s="123">
        <f>IF($Y13="Sheltered wall",'Performance inputs'!$B$8,0)</f>
        <v>0</v>
      </c>
      <c r="AG13" s="123">
        <f>IF($Y13="Sheltered wall",'Performance inputs'!$B$9,0)</f>
        <v>0</v>
      </c>
      <c r="AH13" s="103"/>
      <c r="AI13" s="98" t="str">
        <f t="shared" si="3"/>
        <v/>
      </c>
      <c r="AJ13" s="103"/>
      <c r="AK13" s="123">
        <f>IF($Y13="External roof",'Performance inputs'!$B$4,0)</f>
        <v>0</v>
      </c>
      <c r="AL13" s="122"/>
      <c r="AM13" s="123">
        <f>IF($Y13="External roof",'Performance inputs'!$B$5,0)</f>
        <v>0</v>
      </c>
      <c r="AN13" s="103"/>
      <c r="AO13" s="123">
        <f>IF($Y13="Heat loss floor",'Performance inputs'!$B$6,0)</f>
        <v>0</v>
      </c>
      <c r="AP13" s="120"/>
      <c r="AQ13" s="123">
        <f>IF($Y13="Heat loss floor",'Performance inputs'!$B$7,0)</f>
        <v>0</v>
      </c>
      <c r="AR13" s="103"/>
      <c r="AS13" s="103"/>
      <c r="AU13" s="103"/>
      <c r="AV13" s="120"/>
      <c r="AW13" s="120"/>
      <c r="AX13" s="123">
        <f>IF(OR($AV13="Window",$AV13="RoofWindow"),'Performance inputs'!$B$10,IF($AV13="SolidDoor",'Performance inputs'!$B$13,0))</f>
        <v>0</v>
      </c>
      <c r="AY13" s="123">
        <f>IF(OR($AV13="Window",$AV13="RoofWindow"),'Performance inputs'!$B$11,0)</f>
        <v>0</v>
      </c>
      <c r="AZ13" s="123">
        <f>IF(OR($AV13="Window",$AV13="RoofWindow"),'Performance inputs'!$B$12,0)</f>
        <v>0</v>
      </c>
      <c r="BB13" s="120"/>
      <c r="BC13" s="103"/>
      <c r="BD13" s="120"/>
      <c r="BE13" s="120"/>
      <c r="BF13" s="120"/>
      <c r="BG13" s="103"/>
      <c r="BH13" s="103"/>
      <c r="BJ13" s="103"/>
      <c r="BL13" s="101" t="str">
        <f t="shared" si="4"/>
        <v/>
      </c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F13" s="101" t="str">
        <f t="shared" si="6"/>
        <v/>
      </c>
      <c r="DG13" s="101" t="str">
        <f t="shared" si="7"/>
        <v/>
      </c>
      <c r="DK13" s="80"/>
      <c r="DM13" s="80"/>
      <c r="DO13" s="80"/>
      <c r="DP13" s="80"/>
      <c r="DQ13" s="80"/>
      <c r="DR13" s="80"/>
    </row>
    <row r="14" spans="1:145" ht="11.4" customHeight="1" x14ac:dyDescent="0.2">
      <c r="B14" s="81"/>
      <c r="D14" s="81"/>
      <c r="F14" s="81"/>
      <c r="G14" s="81"/>
      <c r="H14" s="81"/>
      <c r="I14" s="81"/>
      <c r="L14" s="75"/>
      <c r="M14" s="81"/>
      <c r="N14" s="81"/>
      <c r="Q14" s="103"/>
      <c r="R14" s="103"/>
      <c r="S14" s="103"/>
      <c r="T14" s="103"/>
      <c r="U14" s="103"/>
      <c r="V14" s="98" t="str">
        <f t="shared" si="5"/>
        <v/>
      </c>
      <c r="X14" s="120"/>
      <c r="Y14" s="120"/>
      <c r="Z14" s="103"/>
      <c r="AA14" s="103"/>
      <c r="AB14" s="98" t="str">
        <f t="shared" si="1"/>
        <v/>
      </c>
      <c r="AC14" s="123">
        <f>IF($Y14="External wall",'Performance inputs'!$B$3,0)</f>
        <v>0</v>
      </c>
      <c r="AD14" s="103"/>
      <c r="AE14" s="98" t="str">
        <f t="shared" si="2"/>
        <v/>
      </c>
      <c r="AF14" s="123">
        <f>IF($Y14="Sheltered wall",'Performance inputs'!$B$8,0)</f>
        <v>0</v>
      </c>
      <c r="AG14" s="123">
        <f>IF($Y14="Sheltered wall",'Performance inputs'!$B$9,0)</f>
        <v>0</v>
      </c>
      <c r="AH14" s="103"/>
      <c r="AI14" s="98" t="str">
        <f t="shared" si="3"/>
        <v/>
      </c>
      <c r="AJ14" s="103"/>
      <c r="AK14" s="123">
        <f>IF($Y14="External roof",'Performance inputs'!$B$4,0)</f>
        <v>0</v>
      </c>
      <c r="AL14" s="122"/>
      <c r="AM14" s="123">
        <f>IF($Y14="External roof",'Performance inputs'!$B$5,0)</f>
        <v>0</v>
      </c>
      <c r="AN14" s="103"/>
      <c r="AO14" s="123">
        <f>IF($Y14="Heat loss floor",'Performance inputs'!$B$6,0)</f>
        <v>0</v>
      </c>
      <c r="AP14" s="120"/>
      <c r="AQ14" s="123">
        <f>IF($Y14="Heat loss floor",'Performance inputs'!$B$7,0)</f>
        <v>0</v>
      </c>
      <c r="AR14" s="103"/>
      <c r="AS14" s="103"/>
      <c r="AU14" s="103"/>
      <c r="AV14" s="120"/>
      <c r="AW14" s="120"/>
      <c r="AX14" s="123">
        <f>IF(OR($AV14="Window",$AV14="RoofWindow"),'Performance inputs'!$B$10,IF($AV14="SolidDoor",'Performance inputs'!$B$13,0))</f>
        <v>0</v>
      </c>
      <c r="AY14" s="123">
        <f>IF(OR($AV14="Window",$AV14="RoofWindow"),'Performance inputs'!$B$11,0)</f>
        <v>0</v>
      </c>
      <c r="AZ14" s="123">
        <f>IF(OR($AV14="Window",$AV14="RoofWindow"),'Performance inputs'!$B$12,0)</f>
        <v>0</v>
      </c>
      <c r="BB14" s="120"/>
      <c r="BC14" s="103"/>
      <c r="BD14" s="120"/>
      <c r="BE14" s="120"/>
      <c r="BF14" s="120"/>
      <c r="BG14" s="103"/>
      <c r="BH14" s="103"/>
      <c r="BJ14" s="103"/>
      <c r="BL14" s="101" t="str">
        <f t="shared" si="4"/>
        <v/>
      </c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F14" s="101" t="str">
        <f t="shared" si="6"/>
        <v/>
      </c>
      <c r="DG14" s="101" t="str">
        <f t="shared" si="7"/>
        <v/>
      </c>
      <c r="DK14" s="81"/>
      <c r="DM14" s="81"/>
      <c r="DO14" s="81"/>
      <c r="DP14" s="81"/>
      <c r="DQ14" s="81"/>
      <c r="DR14" s="81"/>
    </row>
    <row r="15" spans="1:145" ht="11.4" customHeight="1" x14ac:dyDescent="0.2">
      <c r="B15" s="81"/>
      <c r="D15" s="81"/>
      <c r="F15" s="81"/>
      <c r="G15" s="81"/>
      <c r="H15" s="81"/>
      <c r="I15" s="81"/>
      <c r="M15" s="81"/>
      <c r="N15" s="81"/>
      <c r="Q15" s="103"/>
      <c r="R15" s="103"/>
      <c r="S15" s="103"/>
      <c r="T15" s="103"/>
      <c r="U15" s="103"/>
      <c r="V15" s="98" t="str">
        <f t="shared" si="5"/>
        <v/>
      </c>
      <c r="X15" s="120"/>
      <c r="Y15" s="120"/>
      <c r="Z15" s="103"/>
      <c r="AA15" s="103"/>
      <c r="AB15" s="98" t="str">
        <f t="shared" si="1"/>
        <v/>
      </c>
      <c r="AC15" s="123">
        <f>IF($Y15="External wall",'Performance inputs'!$B$3,0)</f>
        <v>0</v>
      </c>
      <c r="AD15" s="103"/>
      <c r="AE15" s="98" t="str">
        <f t="shared" si="2"/>
        <v/>
      </c>
      <c r="AF15" s="123">
        <f>IF($Y15="Sheltered wall",'Performance inputs'!$B$8,0)</f>
        <v>0</v>
      </c>
      <c r="AG15" s="123">
        <f>IF($Y15="Sheltered wall",'Performance inputs'!$B$9,0)</f>
        <v>0</v>
      </c>
      <c r="AH15" s="103"/>
      <c r="AI15" s="98" t="str">
        <f t="shared" si="3"/>
        <v/>
      </c>
      <c r="AJ15" s="103"/>
      <c r="AK15" s="123">
        <f>IF($Y15="External roof",'Performance inputs'!$B$4,0)</f>
        <v>0</v>
      </c>
      <c r="AL15" s="122"/>
      <c r="AM15" s="123">
        <f>IF($Y15="External roof",'Performance inputs'!$B$5,0)</f>
        <v>0</v>
      </c>
      <c r="AN15" s="103"/>
      <c r="AO15" s="123">
        <f>IF($Y15="Heat loss floor",'Performance inputs'!$B$6,0)</f>
        <v>0</v>
      </c>
      <c r="AP15" s="120"/>
      <c r="AQ15" s="123">
        <f>IF($Y15="Heat loss floor",'Performance inputs'!$B$7,0)</f>
        <v>0</v>
      </c>
      <c r="AR15" s="103"/>
      <c r="AS15" s="103"/>
      <c r="AU15" s="103"/>
      <c r="AV15" s="120"/>
      <c r="AW15" s="120"/>
      <c r="AX15" s="123">
        <f>IF(OR($AV15="Window",$AV15="RoofWindow"),'Performance inputs'!$B$10,IF($AV15="SolidDoor",'Performance inputs'!$B$13,0))</f>
        <v>0</v>
      </c>
      <c r="AY15" s="123">
        <f>IF(OR($AV15="Window",$AV15="RoofWindow"),'Performance inputs'!$B$11,0)</f>
        <v>0</v>
      </c>
      <c r="AZ15" s="123">
        <f>IF(OR($AV15="Window",$AV15="RoofWindow"),'Performance inputs'!$B$12,0)</f>
        <v>0</v>
      </c>
      <c r="BB15" s="120"/>
      <c r="BC15" s="103"/>
      <c r="BD15" s="120"/>
      <c r="BE15" s="120"/>
      <c r="BF15" s="120"/>
      <c r="BG15" s="103"/>
      <c r="BH15" s="103"/>
      <c r="BJ15" s="103"/>
      <c r="BL15" s="101" t="str">
        <f t="shared" si="4"/>
        <v/>
      </c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F15" s="101" t="str">
        <f t="shared" si="6"/>
        <v/>
      </c>
      <c r="DG15" s="101" t="str">
        <f t="shared" si="7"/>
        <v/>
      </c>
      <c r="DK15" s="81"/>
      <c r="DM15" s="81"/>
      <c r="DO15" s="81"/>
      <c r="DP15" s="81"/>
      <c r="DQ15" s="81"/>
      <c r="DR15" s="81"/>
    </row>
    <row r="16" spans="1:145" ht="11.4" customHeight="1" x14ac:dyDescent="0.2">
      <c r="B16" s="81"/>
      <c r="D16" s="81"/>
      <c r="F16" s="81"/>
      <c r="G16" s="81"/>
      <c r="H16" s="81"/>
      <c r="I16" s="81"/>
      <c r="L16" s="75"/>
      <c r="M16" s="81"/>
      <c r="N16" s="81"/>
      <c r="O16" s="82"/>
      <c r="Q16" s="103"/>
      <c r="R16" s="103"/>
      <c r="S16" s="103"/>
      <c r="T16" s="103"/>
      <c r="U16" s="103"/>
      <c r="V16" s="98" t="str">
        <f t="shared" si="5"/>
        <v/>
      </c>
      <c r="X16" s="120"/>
      <c r="Y16" s="120"/>
      <c r="Z16" s="103"/>
      <c r="AA16" s="103"/>
      <c r="AB16" s="98" t="str">
        <f t="shared" si="1"/>
        <v/>
      </c>
      <c r="AC16" s="123">
        <f>IF($Y16="External wall",'Performance inputs'!$B$3,0)</f>
        <v>0</v>
      </c>
      <c r="AD16" s="103"/>
      <c r="AE16" s="98" t="str">
        <f t="shared" si="2"/>
        <v/>
      </c>
      <c r="AF16" s="123">
        <f>IF($Y16="Sheltered wall",'Performance inputs'!$B$8,0)</f>
        <v>0</v>
      </c>
      <c r="AG16" s="123">
        <f>IF($Y16="Sheltered wall",'Performance inputs'!$B$9,0)</f>
        <v>0</v>
      </c>
      <c r="AH16" s="103"/>
      <c r="AI16" s="98" t="str">
        <f t="shared" si="3"/>
        <v/>
      </c>
      <c r="AJ16" s="103"/>
      <c r="AK16" s="123">
        <f>IF($Y16="External roof",'Performance inputs'!$B$4,0)</f>
        <v>0</v>
      </c>
      <c r="AL16" s="122"/>
      <c r="AM16" s="123">
        <f>IF($Y16="External roof",'Performance inputs'!$B$5,0)</f>
        <v>0</v>
      </c>
      <c r="AN16" s="103"/>
      <c r="AO16" s="123">
        <f>IF($Y16="Heat loss floor",'Performance inputs'!$B$6,0)</f>
        <v>0</v>
      </c>
      <c r="AP16" s="120"/>
      <c r="AQ16" s="123">
        <f>IF($Y16="Heat loss floor",'Performance inputs'!$B$7,0)</f>
        <v>0</v>
      </c>
      <c r="AR16" s="103"/>
      <c r="AS16" s="103"/>
      <c r="AU16" s="103"/>
      <c r="AV16" s="120"/>
      <c r="AW16" s="120"/>
      <c r="AX16" s="123">
        <f>IF(OR($AV16="Window",$AV16="RoofWindow"),'Performance inputs'!$B$10,IF($AV16="SolidDoor",'Performance inputs'!$B$13,0))</f>
        <v>0</v>
      </c>
      <c r="AY16" s="123">
        <f>IF(OR($AV16="Window",$AV16="RoofWindow"),'Performance inputs'!$B$11,0)</f>
        <v>0</v>
      </c>
      <c r="AZ16" s="123">
        <f>IF(OR($AV16="Window",$AV16="RoofWindow"),'Performance inputs'!$B$12,0)</f>
        <v>0</v>
      </c>
      <c r="BB16" s="120"/>
      <c r="BC16" s="103"/>
      <c r="BD16" s="120"/>
      <c r="BE16" s="120"/>
      <c r="BF16" s="120"/>
      <c r="BG16" s="103"/>
      <c r="BH16" s="103"/>
      <c r="BI16" s="98" t="str">
        <f t="shared" si="0"/>
        <v/>
      </c>
      <c r="BJ16" s="103"/>
      <c r="BL16" s="101" t="str">
        <f t="shared" si="4"/>
        <v/>
      </c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F16" s="101" t="str">
        <f t="shared" si="6"/>
        <v/>
      </c>
      <c r="DG16" s="101" t="str">
        <f t="shared" si="7"/>
        <v/>
      </c>
      <c r="DK16" s="81"/>
      <c r="DM16" s="81"/>
      <c r="DO16" s="81"/>
      <c r="DP16" s="81"/>
      <c r="DQ16" s="81"/>
      <c r="DR16" s="81"/>
    </row>
    <row r="17" spans="1:145" ht="11.4" customHeight="1" x14ac:dyDescent="0.2">
      <c r="A17" s="83"/>
      <c r="B17" s="80"/>
      <c r="C17" s="83"/>
      <c r="D17" s="80"/>
      <c r="F17" s="80"/>
      <c r="G17" s="80"/>
      <c r="H17" s="80"/>
      <c r="I17" s="80"/>
      <c r="K17" s="83"/>
      <c r="M17" s="80"/>
      <c r="N17" s="80"/>
      <c r="O17" s="84"/>
      <c r="Q17" s="103"/>
      <c r="R17" s="103"/>
      <c r="S17" s="103"/>
      <c r="T17" s="103"/>
      <c r="U17" s="103"/>
      <c r="V17" s="98" t="str">
        <f t="shared" si="5"/>
        <v/>
      </c>
      <c r="X17" s="120"/>
      <c r="Y17" s="120"/>
      <c r="Z17" s="103"/>
      <c r="AA17" s="103"/>
      <c r="AB17" s="98" t="str">
        <f t="shared" si="1"/>
        <v/>
      </c>
      <c r="AC17" s="123">
        <f>IF($Y17="External wall",'Performance inputs'!$B$3,0)</f>
        <v>0</v>
      </c>
      <c r="AD17" s="103"/>
      <c r="AE17" s="98" t="str">
        <f t="shared" si="2"/>
        <v/>
      </c>
      <c r="AF17" s="123">
        <f>IF($Y17="Sheltered wall",'Performance inputs'!$B$8,0)</f>
        <v>0</v>
      </c>
      <c r="AG17" s="123">
        <f>IF($Y17="Sheltered wall",'Performance inputs'!$B$9,0)</f>
        <v>0</v>
      </c>
      <c r="AH17" s="103"/>
      <c r="AI17" s="98" t="str">
        <f t="shared" si="3"/>
        <v/>
      </c>
      <c r="AJ17" s="103"/>
      <c r="AK17" s="123">
        <f>IF($Y17="External roof",'Performance inputs'!$B$4,0)</f>
        <v>0</v>
      </c>
      <c r="AL17" s="122"/>
      <c r="AM17" s="123">
        <f>IF($Y17="External roof",'Performance inputs'!$B$5,0)</f>
        <v>0</v>
      </c>
      <c r="AN17" s="103"/>
      <c r="AO17" s="123">
        <f>IF($Y17="Heat loss floor",'Performance inputs'!$B$6,0)</f>
        <v>0</v>
      </c>
      <c r="AP17" s="120"/>
      <c r="AQ17" s="123">
        <f>IF($Y17="Heat loss floor",'Performance inputs'!$B$7,0)</f>
        <v>0</v>
      </c>
      <c r="AR17" s="103"/>
      <c r="AS17" s="103"/>
      <c r="AU17" s="103"/>
      <c r="AV17" s="120"/>
      <c r="AW17" s="120"/>
      <c r="AX17" s="123">
        <f>IF(OR($AV17="Window",$AV17="RoofWindow"),'Performance inputs'!$B$10,IF($AV17="SolidDoor",'Performance inputs'!$B$13,0))</f>
        <v>0</v>
      </c>
      <c r="AY17" s="123">
        <f>IF(OR($AV17="Window",$AV17="RoofWindow"),'Performance inputs'!$B$11,0)</f>
        <v>0</v>
      </c>
      <c r="AZ17" s="123">
        <f>IF(OR($AV17="Window",$AV17="RoofWindow"),'Performance inputs'!$B$12,0)</f>
        <v>0</v>
      </c>
      <c r="BB17" s="120"/>
      <c r="BC17" s="103"/>
      <c r="BD17" s="120"/>
      <c r="BE17" s="120"/>
      <c r="BF17" s="120"/>
      <c r="BG17" s="103"/>
      <c r="BH17" s="103"/>
      <c r="BI17" s="98" t="str">
        <f t="shared" si="0"/>
        <v/>
      </c>
      <c r="BJ17" s="103"/>
      <c r="BL17" s="101" t="str">
        <f t="shared" si="4"/>
        <v/>
      </c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F17" s="101" t="str">
        <f t="shared" si="6"/>
        <v/>
      </c>
      <c r="DG17" s="101" t="str">
        <f t="shared" si="7"/>
        <v/>
      </c>
      <c r="DJ17" s="83"/>
      <c r="DK17" s="80"/>
      <c r="DL17" s="83"/>
      <c r="DM17" s="80"/>
      <c r="DO17" s="80"/>
      <c r="DP17" s="80"/>
      <c r="DQ17" s="80"/>
      <c r="DR17" s="80"/>
      <c r="DT17" s="83"/>
      <c r="DV17" s="83"/>
      <c r="DW17" s="83"/>
      <c r="DX17" s="83"/>
      <c r="DY17" s="83"/>
      <c r="DZ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</row>
    <row r="18" spans="1:145" ht="11.4" customHeight="1" x14ac:dyDescent="0.2">
      <c r="B18" s="81"/>
      <c r="D18" s="81"/>
      <c r="F18" s="81"/>
      <c r="G18" s="81"/>
      <c r="H18" s="81"/>
      <c r="I18" s="81"/>
      <c r="L18" s="75"/>
      <c r="M18" s="81"/>
      <c r="N18" s="81"/>
      <c r="O18" s="85"/>
      <c r="Q18" s="103"/>
      <c r="R18" s="103"/>
      <c r="S18" s="103"/>
      <c r="T18" s="103"/>
      <c r="U18" s="103"/>
      <c r="V18" s="98" t="str">
        <f t="shared" si="5"/>
        <v/>
      </c>
      <c r="X18" s="120"/>
      <c r="Y18" s="120"/>
      <c r="Z18" s="103"/>
      <c r="AA18" s="103"/>
      <c r="AB18" s="98" t="str">
        <f t="shared" si="1"/>
        <v/>
      </c>
      <c r="AC18" s="123">
        <f>IF($Y18="External wall",'Performance inputs'!$B$3,0)</f>
        <v>0</v>
      </c>
      <c r="AD18" s="103"/>
      <c r="AE18" s="98" t="str">
        <f t="shared" si="2"/>
        <v/>
      </c>
      <c r="AF18" s="123">
        <f>IF($Y18="Sheltered wall",'Performance inputs'!$B$8,0)</f>
        <v>0</v>
      </c>
      <c r="AG18" s="123">
        <f>IF($Y18="Sheltered wall",'Performance inputs'!$B$9,0)</f>
        <v>0</v>
      </c>
      <c r="AH18" s="103"/>
      <c r="AI18" s="98" t="str">
        <f t="shared" si="3"/>
        <v/>
      </c>
      <c r="AJ18" s="103"/>
      <c r="AK18" s="123">
        <f>IF($Y18="External roof",'Performance inputs'!$B$4,0)</f>
        <v>0</v>
      </c>
      <c r="AL18" s="122"/>
      <c r="AM18" s="123">
        <f>IF($Y18="External roof",'Performance inputs'!$B$5,0)</f>
        <v>0</v>
      </c>
      <c r="AN18" s="103"/>
      <c r="AO18" s="123">
        <f>IF($Y18="Heat loss floor",'Performance inputs'!$B$6,0)</f>
        <v>0</v>
      </c>
      <c r="AP18" s="120"/>
      <c r="AQ18" s="123">
        <f>IF($Y18="Heat loss floor",'Performance inputs'!$B$7,0)</f>
        <v>0</v>
      </c>
      <c r="AR18" s="103"/>
      <c r="AS18" s="103"/>
      <c r="AU18" s="103"/>
      <c r="AV18" s="120"/>
      <c r="AW18" s="120"/>
      <c r="AX18" s="123">
        <f>IF(OR($AV18="Window",$AV18="RoofWindow"),'Performance inputs'!$B$10,IF($AV18="SolidDoor",'Performance inputs'!$B$13,0))</f>
        <v>0</v>
      </c>
      <c r="AY18" s="123">
        <f>IF(OR($AV18="Window",$AV18="RoofWindow"),'Performance inputs'!$B$11,0)</f>
        <v>0</v>
      </c>
      <c r="AZ18" s="123">
        <f>IF(OR($AV18="Window",$AV18="RoofWindow"),'Performance inputs'!$B$12,0)</f>
        <v>0</v>
      </c>
      <c r="BB18" s="120"/>
      <c r="BC18" s="103"/>
      <c r="BD18" s="120"/>
      <c r="BE18" s="120"/>
      <c r="BF18" s="120"/>
      <c r="BG18" s="103"/>
      <c r="BH18" s="103"/>
      <c r="BI18" s="98" t="str">
        <f t="shared" si="0"/>
        <v/>
      </c>
      <c r="BJ18" s="103"/>
      <c r="BL18" s="101" t="str">
        <f t="shared" si="4"/>
        <v/>
      </c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F18" s="101" t="str">
        <f t="shared" si="6"/>
        <v/>
      </c>
      <c r="DG18" s="101" t="str">
        <f t="shared" si="7"/>
        <v/>
      </c>
      <c r="DK18" s="81"/>
      <c r="DM18" s="81"/>
      <c r="DO18" s="81"/>
      <c r="DP18" s="81"/>
      <c r="DQ18" s="81"/>
      <c r="DR18" s="81"/>
    </row>
    <row r="19" spans="1:145" ht="11.4" customHeight="1" x14ac:dyDescent="0.2">
      <c r="A19" s="83"/>
      <c r="B19" s="81"/>
      <c r="C19" s="83"/>
      <c r="D19" s="81"/>
      <c r="F19" s="81"/>
      <c r="G19" s="81"/>
      <c r="H19" s="81"/>
      <c r="I19" s="81"/>
      <c r="K19" s="83"/>
      <c r="M19" s="81"/>
      <c r="N19" s="81"/>
      <c r="Q19" s="103"/>
      <c r="R19" s="103"/>
      <c r="S19" s="103"/>
      <c r="T19" s="103"/>
      <c r="U19" s="103"/>
      <c r="V19" s="98" t="str">
        <f t="shared" si="5"/>
        <v/>
      </c>
      <c r="X19" s="120"/>
      <c r="Y19" s="120"/>
      <c r="Z19" s="103"/>
      <c r="AA19" s="103"/>
      <c r="AB19" s="98" t="str">
        <f t="shared" si="1"/>
        <v/>
      </c>
      <c r="AC19" s="123">
        <f>IF($Y19="External wall",'Performance inputs'!$B$3,0)</f>
        <v>0</v>
      </c>
      <c r="AD19" s="103"/>
      <c r="AE19" s="98" t="str">
        <f t="shared" si="2"/>
        <v/>
      </c>
      <c r="AF19" s="123">
        <f>IF($Y19="Sheltered wall",'Performance inputs'!$B$8,0)</f>
        <v>0</v>
      </c>
      <c r="AG19" s="123">
        <f>IF($Y19="Sheltered wall",'Performance inputs'!$B$9,0)</f>
        <v>0</v>
      </c>
      <c r="AH19" s="103"/>
      <c r="AI19" s="98" t="str">
        <f t="shared" si="3"/>
        <v/>
      </c>
      <c r="AJ19" s="103"/>
      <c r="AK19" s="123">
        <f>IF($Y19="External roof",'Performance inputs'!$B$4,0)</f>
        <v>0</v>
      </c>
      <c r="AL19" s="122"/>
      <c r="AM19" s="123">
        <f>IF($Y19="External roof",'Performance inputs'!$B$5,0)</f>
        <v>0</v>
      </c>
      <c r="AN19" s="103"/>
      <c r="AO19" s="123">
        <f>IF($Y19="Heat loss floor",'Performance inputs'!$B$6,0)</f>
        <v>0</v>
      </c>
      <c r="AP19" s="120"/>
      <c r="AQ19" s="123">
        <f>IF($Y19="Heat loss floor",'Performance inputs'!$B$7,0)</f>
        <v>0</v>
      </c>
      <c r="AR19" s="103"/>
      <c r="AS19" s="103"/>
      <c r="AU19" s="103"/>
      <c r="AV19" s="120"/>
      <c r="AW19" s="120"/>
      <c r="AX19" s="123">
        <f>IF(OR($AV19="Window",$AV19="RoofWindow"),'Performance inputs'!$B$10,IF($AV19="SolidDoor",'Performance inputs'!$B$13,0))</f>
        <v>0</v>
      </c>
      <c r="AY19" s="123">
        <f>IF(OR($AV19="Window",$AV19="RoofWindow"),'Performance inputs'!$B$11,0)</f>
        <v>0</v>
      </c>
      <c r="AZ19" s="123">
        <f>IF(OR($AV19="Window",$AV19="RoofWindow"),'Performance inputs'!$B$12,0)</f>
        <v>0</v>
      </c>
      <c r="BB19" s="120"/>
      <c r="BC19" s="103"/>
      <c r="BD19" s="120"/>
      <c r="BE19" s="120"/>
      <c r="BF19" s="120"/>
      <c r="BG19" s="103"/>
      <c r="BH19" s="103"/>
      <c r="BI19" s="98" t="str">
        <f t="shared" si="0"/>
        <v/>
      </c>
      <c r="BJ19" s="103"/>
      <c r="BL19" s="101" t="str">
        <f t="shared" si="4"/>
        <v/>
      </c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F19" s="101" t="str">
        <f t="shared" si="6"/>
        <v/>
      </c>
      <c r="DG19" s="101" t="str">
        <f t="shared" si="7"/>
        <v/>
      </c>
      <c r="DJ19" s="83"/>
      <c r="DK19" s="81"/>
      <c r="DL19" s="83"/>
      <c r="DM19" s="81"/>
      <c r="DO19" s="81"/>
      <c r="DP19" s="81"/>
      <c r="DQ19" s="81"/>
      <c r="DR19" s="81"/>
      <c r="DT19" s="83"/>
      <c r="DV19" s="83"/>
      <c r="DW19" s="83"/>
      <c r="DX19" s="83"/>
      <c r="DY19" s="83"/>
      <c r="DZ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</row>
    <row r="20" spans="1:145" ht="11.4" customHeight="1" x14ac:dyDescent="0.2">
      <c r="B20" s="81"/>
      <c r="D20" s="81"/>
      <c r="F20" s="81"/>
      <c r="G20" s="81"/>
      <c r="H20" s="81"/>
      <c r="I20" s="81"/>
      <c r="L20" s="75"/>
      <c r="M20" s="81"/>
      <c r="N20" s="81"/>
      <c r="Q20" s="103"/>
      <c r="R20" s="103"/>
      <c r="S20" s="103"/>
      <c r="T20" s="103"/>
      <c r="U20" s="103"/>
      <c r="V20" s="98" t="str">
        <f t="shared" si="5"/>
        <v/>
      </c>
      <c r="X20" s="120"/>
      <c r="Y20" s="120"/>
      <c r="Z20" s="103"/>
      <c r="AA20" s="103"/>
      <c r="AB20" s="98" t="str">
        <f t="shared" si="1"/>
        <v/>
      </c>
      <c r="AC20" s="123">
        <f>IF($Y20="External wall",'Performance inputs'!$B$3,0)</f>
        <v>0</v>
      </c>
      <c r="AD20" s="103"/>
      <c r="AE20" s="98" t="str">
        <f t="shared" si="2"/>
        <v/>
      </c>
      <c r="AF20" s="123">
        <f>IF($Y20="Sheltered wall",'Performance inputs'!$B$8,0)</f>
        <v>0</v>
      </c>
      <c r="AG20" s="123">
        <f>IF($Y20="Sheltered wall",'Performance inputs'!$B$9,0)</f>
        <v>0</v>
      </c>
      <c r="AH20" s="103"/>
      <c r="AI20" s="98" t="str">
        <f t="shared" si="3"/>
        <v/>
      </c>
      <c r="AJ20" s="103"/>
      <c r="AK20" s="123">
        <f>IF($Y20="External roof",'Performance inputs'!$B$4,0)</f>
        <v>0</v>
      </c>
      <c r="AL20" s="122"/>
      <c r="AM20" s="123">
        <f>IF($Y20="External roof",'Performance inputs'!$B$5,0)</f>
        <v>0</v>
      </c>
      <c r="AN20" s="103"/>
      <c r="AO20" s="123">
        <f>IF($Y20="Heat loss floor",'Performance inputs'!$B$6,0)</f>
        <v>0</v>
      </c>
      <c r="AP20" s="120"/>
      <c r="AQ20" s="123">
        <f>IF($Y20="Heat loss floor",'Performance inputs'!$B$7,0)</f>
        <v>0</v>
      </c>
      <c r="AR20" s="103"/>
      <c r="AS20" s="103"/>
      <c r="AU20" s="103"/>
      <c r="AV20" s="120"/>
      <c r="AW20" s="120"/>
      <c r="AX20" s="123">
        <f>IF(OR($AV20="Window",$AV20="RoofWindow"),'Performance inputs'!$B$10,IF($AV20="SolidDoor",'Performance inputs'!$B$13,0))</f>
        <v>0</v>
      </c>
      <c r="AY20" s="123">
        <f>IF(OR($AV20="Window",$AV20="RoofWindow"),'Performance inputs'!$B$11,0)</f>
        <v>0</v>
      </c>
      <c r="AZ20" s="123">
        <f>IF(OR($AV20="Window",$AV20="RoofWindow"),'Performance inputs'!$B$12,0)</f>
        <v>0</v>
      </c>
      <c r="BB20" s="120"/>
      <c r="BC20" s="103"/>
      <c r="BD20" s="120"/>
      <c r="BE20" s="120"/>
      <c r="BF20" s="120"/>
      <c r="BG20" s="103"/>
      <c r="BH20" s="103"/>
      <c r="BI20" s="98" t="str">
        <f t="shared" si="0"/>
        <v/>
      </c>
      <c r="BJ20" s="103"/>
      <c r="BL20" s="101" t="str">
        <f t="shared" si="4"/>
        <v/>
      </c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F20" s="101" t="str">
        <f t="shared" si="6"/>
        <v/>
      </c>
      <c r="DG20" s="101" t="str">
        <f t="shared" si="7"/>
        <v/>
      </c>
      <c r="DK20" s="81"/>
      <c r="DM20" s="81"/>
      <c r="DO20" s="81"/>
      <c r="DP20" s="81"/>
      <c r="DQ20" s="81"/>
      <c r="DR20" s="81"/>
    </row>
    <row r="21" spans="1:145" ht="11.4" customHeight="1" x14ac:dyDescent="0.2">
      <c r="A21" s="83"/>
      <c r="B21" s="81"/>
      <c r="C21" s="83"/>
      <c r="D21" s="81"/>
      <c r="F21" s="81"/>
      <c r="G21" s="81"/>
      <c r="H21" s="81"/>
      <c r="I21" s="81"/>
      <c r="K21" s="83"/>
      <c r="M21" s="81"/>
      <c r="N21" s="81"/>
      <c r="Q21" s="103"/>
      <c r="R21" s="103"/>
      <c r="S21" s="103"/>
      <c r="T21" s="103"/>
      <c r="U21" s="103"/>
      <c r="V21" s="98" t="str">
        <f t="shared" si="5"/>
        <v/>
      </c>
      <c r="X21" s="120"/>
      <c r="Y21" s="120"/>
      <c r="Z21" s="103"/>
      <c r="AA21" s="103"/>
      <c r="AB21" s="98" t="str">
        <f t="shared" si="1"/>
        <v/>
      </c>
      <c r="AC21" s="123">
        <f>IF($Y21="External wall",'Performance inputs'!$B$3,0)</f>
        <v>0</v>
      </c>
      <c r="AD21" s="103"/>
      <c r="AE21" s="98" t="str">
        <f t="shared" si="2"/>
        <v/>
      </c>
      <c r="AF21" s="123">
        <f>IF($Y21="Sheltered wall",'Performance inputs'!$B$8,0)</f>
        <v>0</v>
      </c>
      <c r="AG21" s="123">
        <f>IF($Y21="Sheltered wall",'Performance inputs'!$B$9,0)</f>
        <v>0</v>
      </c>
      <c r="AH21" s="103"/>
      <c r="AI21" s="98" t="str">
        <f t="shared" si="3"/>
        <v/>
      </c>
      <c r="AJ21" s="103"/>
      <c r="AK21" s="123">
        <f>IF($Y21="External roof",'Performance inputs'!$B$4,0)</f>
        <v>0</v>
      </c>
      <c r="AL21" s="122"/>
      <c r="AM21" s="123">
        <f>IF($Y21="External roof",'Performance inputs'!$B$5,0)</f>
        <v>0</v>
      </c>
      <c r="AN21" s="103"/>
      <c r="AO21" s="123">
        <f>IF($Y21="Heat loss floor",'Performance inputs'!$B$6,0)</f>
        <v>0</v>
      </c>
      <c r="AP21" s="120"/>
      <c r="AQ21" s="123">
        <f>IF($Y21="Heat loss floor",'Performance inputs'!$B$7,0)</f>
        <v>0</v>
      </c>
      <c r="AR21" s="103"/>
      <c r="AS21" s="103"/>
      <c r="AU21" s="103"/>
      <c r="AV21" s="120"/>
      <c r="AW21" s="120"/>
      <c r="AX21" s="123">
        <f>IF(OR($AV21="Window",$AV21="RoofWindow"),'Performance inputs'!$B$10,IF($AV21="SolidDoor",'Performance inputs'!$B$13,0))</f>
        <v>0</v>
      </c>
      <c r="AY21" s="123">
        <f>IF(OR($AV21="Window",$AV21="RoofWindow"),'Performance inputs'!$B$11,0)</f>
        <v>0</v>
      </c>
      <c r="AZ21" s="123">
        <f>IF(OR($AV21="Window",$AV21="RoofWindow"),'Performance inputs'!$B$12,0)</f>
        <v>0</v>
      </c>
      <c r="BB21" s="120"/>
      <c r="BC21" s="103"/>
      <c r="BD21" s="120"/>
      <c r="BE21" s="120"/>
      <c r="BF21" s="120"/>
      <c r="BG21" s="103"/>
      <c r="BH21" s="103"/>
      <c r="BI21" s="98" t="str">
        <f t="shared" si="0"/>
        <v/>
      </c>
      <c r="BJ21" s="103"/>
      <c r="BL21" s="101" t="str">
        <f t="shared" si="4"/>
        <v/>
      </c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F21" s="101" t="str">
        <f t="shared" si="6"/>
        <v/>
      </c>
      <c r="DG21" s="101" t="str">
        <f t="shared" si="7"/>
        <v/>
      </c>
      <c r="DJ21" s="83"/>
      <c r="DK21" s="81"/>
      <c r="DL21" s="83"/>
      <c r="DM21" s="81"/>
      <c r="DO21" s="81"/>
      <c r="DP21" s="81"/>
      <c r="DQ21" s="81"/>
      <c r="DR21" s="81"/>
      <c r="DT21" s="83"/>
      <c r="DV21" s="83"/>
      <c r="DW21" s="83"/>
      <c r="DX21" s="83"/>
      <c r="DY21" s="83"/>
      <c r="DZ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</row>
    <row r="22" spans="1:145" ht="11.4" customHeight="1" x14ac:dyDescent="0.2">
      <c r="A22" s="83"/>
      <c r="B22" s="81"/>
      <c r="C22" s="83"/>
      <c r="D22" s="81"/>
      <c r="F22" s="81"/>
      <c r="G22" s="81"/>
      <c r="H22" s="81"/>
      <c r="I22" s="81"/>
      <c r="K22" s="83"/>
      <c r="L22" s="75"/>
      <c r="M22" s="81"/>
      <c r="N22" s="81"/>
      <c r="Q22" s="103"/>
      <c r="R22" s="103"/>
      <c r="S22" s="103"/>
      <c r="T22" s="103"/>
      <c r="U22" s="103"/>
      <c r="V22" s="98" t="str">
        <f t="shared" si="5"/>
        <v/>
      </c>
      <c r="X22" s="120"/>
      <c r="Y22" s="120"/>
      <c r="Z22" s="103"/>
      <c r="AA22" s="103"/>
      <c r="AB22" s="98" t="str">
        <f t="shared" si="1"/>
        <v/>
      </c>
      <c r="AC22" s="123">
        <f>IF($Y22="External wall",'Performance inputs'!$B$3,0)</f>
        <v>0</v>
      </c>
      <c r="AD22" s="103"/>
      <c r="AE22" s="98" t="str">
        <f t="shared" si="2"/>
        <v/>
      </c>
      <c r="AF22" s="123">
        <f>IF($Y22="Sheltered wall",'Performance inputs'!$B$8,0)</f>
        <v>0</v>
      </c>
      <c r="AG22" s="123">
        <f>IF($Y22="Sheltered wall",'Performance inputs'!$B$9,0)</f>
        <v>0</v>
      </c>
      <c r="AH22" s="103"/>
      <c r="AI22" s="98" t="str">
        <f t="shared" si="3"/>
        <v/>
      </c>
      <c r="AJ22" s="103"/>
      <c r="AK22" s="123">
        <f>IF($Y22="External roof",'Performance inputs'!$B$4,0)</f>
        <v>0</v>
      </c>
      <c r="AL22" s="122"/>
      <c r="AM22" s="123">
        <f>IF($Y22="External roof",'Performance inputs'!$B$5,0)</f>
        <v>0</v>
      </c>
      <c r="AN22" s="103"/>
      <c r="AO22" s="123">
        <f>IF($Y22="Heat loss floor",'Performance inputs'!$B$6,0)</f>
        <v>0</v>
      </c>
      <c r="AP22" s="120"/>
      <c r="AQ22" s="123">
        <f>IF($Y22="Heat loss floor",'Performance inputs'!$B$7,0)</f>
        <v>0</v>
      </c>
      <c r="AR22" s="103"/>
      <c r="AS22" s="103"/>
      <c r="AU22" s="103"/>
      <c r="AV22" s="120"/>
      <c r="AW22" s="120"/>
      <c r="AX22" s="123">
        <f>IF(OR($AV22="Window",$AV22="RoofWindow"),'Performance inputs'!$B$10,IF($AV22="SolidDoor",'Performance inputs'!$B$13,0))</f>
        <v>0</v>
      </c>
      <c r="AY22" s="123">
        <f>IF(OR($AV22="Window",$AV22="RoofWindow"),'Performance inputs'!$B$11,0)</f>
        <v>0</v>
      </c>
      <c r="AZ22" s="123">
        <f>IF(OR($AV22="Window",$AV22="RoofWindow"),'Performance inputs'!$B$12,0)</f>
        <v>0</v>
      </c>
      <c r="BB22" s="120"/>
      <c r="BC22" s="103"/>
      <c r="BD22" s="120"/>
      <c r="BE22" s="120"/>
      <c r="BF22" s="120"/>
      <c r="BG22" s="103"/>
      <c r="BH22" s="103"/>
      <c r="BI22" s="98" t="str">
        <f t="shared" si="0"/>
        <v/>
      </c>
      <c r="BJ22" s="103"/>
      <c r="BL22" s="101" t="str">
        <f t="shared" si="4"/>
        <v/>
      </c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F22" s="101" t="str">
        <f t="shared" si="6"/>
        <v/>
      </c>
      <c r="DG22" s="101" t="str">
        <f t="shared" si="7"/>
        <v/>
      </c>
      <c r="DJ22" s="83"/>
      <c r="DK22" s="81"/>
      <c r="DL22" s="83"/>
      <c r="DM22" s="81"/>
      <c r="DO22" s="81"/>
      <c r="DP22" s="81"/>
      <c r="DQ22" s="81"/>
      <c r="DR22" s="81"/>
      <c r="DT22" s="83"/>
      <c r="DV22" s="83"/>
      <c r="DW22" s="83"/>
      <c r="DX22" s="83"/>
      <c r="DY22" s="83"/>
      <c r="DZ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</row>
    <row r="23" spans="1:145" ht="11.4" customHeight="1" x14ac:dyDescent="0.2">
      <c r="A23" s="83"/>
      <c r="B23" s="81"/>
      <c r="C23" s="83"/>
      <c r="D23" s="81"/>
      <c r="F23" s="81"/>
      <c r="G23" s="81"/>
      <c r="H23" s="81"/>
      <c r="I23" s="81"/>
      <c r="K23" s="83"/>
      <c r="M23" s="81"/>
      <c r="N23" s="81"/>
      <c r="Q23" s="103"/>
      <c r="R23" s="103"/>
      <c r="S23" s="103"/>
      <c r="T23" s="103"/>
      <c r="U23" s="103"/>
      <c r="V23" s="98" t="str">
        <f t="shared" si="5"/>
        <v/>
      </c>
      <c r="X23" s="120"/>
      <c r="Y23" s="120"/>
      <c r="Z23" s="103"/>
      <c r="AA23" s="103"/>
      <c r="AB23" s="98" t="str">
        <f t="shared" si="1"/>
        <v/>
      </c>
      <c r="AC23" s="123">
        <f>IF($Y23="External wall",'Performance inputs'!$B$3,0)</f>
        <v>0</v>
      </c>
      <c r="AD23" s="103"/>
      <c r="AE23" s="98" t="str">
        <f t="shared" si="2"/>
        <v/>
      </c>
      <c r="AF23" s="123">
        <f>IF($Y23="Sheltered wall",'Performance inputs'!$B$8,0)</f>
        <v>0</v>
      </c>
      <c r="AG23" s="123">
        <f>IF($Y23="Sheltered wall",'Performance inputs'!$B$9,0)</f>
        <v>0</v>
      </c>
      <c r="AH23" s="103"/>
      <c r="AI23" s="98" t="str">
        <f t="shared" si="3"/>
        <v/>
      </c>
      <c r="AJ23" s="103"/>
      <c r="AK23" s="123">
        <f>IF($Y23="External roof",'Performance inputs'!$B$4,0)</f>
        <v>0</v>
      </c>
      <c r="AL23" s="122"/>
      <c r="AM23" s="123">
        <f>IF($Y23="External roof",'Performance inputs'!$B$5,0)</f>
        <v>0</v>
      </c>
      <c r="AN23" s="103"/>
      <c r="AO23" s="123">
        <f>IF($Y23="Heat loss floor",'Performance inputs'!$B$6,0)</f>
        <v>0</v>
      </c>
      <c r="AP23" s="120"/>
      <c r="AQ23" s="123">
        <f>IF($Y23="Heat loss floor",'Performance inputs'!$B$7,0)</f>
        <v>0</v>
      </c>
      <c r="AR23" s="103"/>
      <c r="AS23" s="103"/>
      <c r="AU23" s="103"/>
      <c r="AV23" s="120"/>
      <c r="AW23" s="120"/>
      <c r="AX23" s="123">
        <f>IF(OR($AV23="Window",$AV23="RoofWindow"),'Performance inputs'!$B$10,IF($AV23="SolidDoor",'Performance inputs'!$B$13,0))</f>
        <v>0</v>
      </c>
      <c r="AY23" s="123">
        <f>IF(OR($AV23="Window",$AV23="RoofWindow"),'Performance inputs'!$B$11,0)</f>
        <v>0</v>
      </c>
      <c r="AZ23" s="123">
        <f>IF(OR($AV23="Window",$AV23="RoofWindow"),'Performance inputs'!$B$12,0)</f>
        <v>0</v>
      </c>
      <c r="BB23" s="120"/>
      <c r="BC23" s="103"/>
      <c r="BD23" s="120"/>
      <c r="BE23" s="120"/>
      <c r="BF23" s="120"/>
      <c r="BG23" s="103"/>
      <c r="BH23" s="103"/>
      <c r="BI23" s="98" t="str">
        <f t="shared" si="0"/>
        <v/>
      </c>
      <c r="BJ23" s="103"/>
      <c r="BL23" s="101" t="str">
        <f t="shared" si="4"/>
        <v/>
      </c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F23" s="101" t="str">
        <f t="shared" si="6"/>
        <v/>
      </c>
      <c r="DG23" s="101" t="str">
        <f t="shared" si="7"/>
        <v/>
      </c>
      <c r="DJ23" s="83"/>
      <c r="DK23" s="81"/>
      <c r="DL23" s="83"/>
      <c r="DM23" s="81"/>
      <c r="DO23" s="81"/>
      <c r="DP23" s="81"/>
      <c r="DQ23" s="81"/>
      <c r="DR23" s="81"/>
      <c r="DT23" s="83"/>
      <c r="DV23" s="83"/>
      <c r="DW23" s="83"/>
      <c r="DX23" s="83"/>
      <c r="DY23" s="83"/>
      <c r="DZ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</row>
    <row r="24" spans="1:145" ht="11.4" customHeight="1" x14ac:dyDescent="0.2">
      <c r="A24" s="83"/>
      <c r="B24" s="81"/>
      <c r="C24" s="83"/>
      <c r="D24" s="81"/>
      <c r="F24" s="81"/>
      <c r="G24" s="81"/>
      <c r="H24" s="81"/>
      <c r="I24" s="81"/>
      <c r="K24" s="83"/>
      <c r="L24" s="75"/>
      <c r="M24" s="81"/>
      <c r="N24" s="81"/>
      <c r="Q24" s="103"/>
      <c r="R24" s="103"/>
      <c r="S24" s="103"/>
      <c r="T24" s="103"/>
      <c r="U24" s="103"/>
      <c r="V24" s="98" t="str">
        <f t="shared" si="5"/>
        <v/>
      </c>
      <c r="X24" s="120"/>
      <c r="Y24" s="120"/>
      <c r="Z24" s="103"/>
      <c r="AA24" s="103"/>
      <c r="AB24" s="98" t="str">
        <f t="shared" si="1"/>
        <v/>
      </c>
      <c r="AC24" s="123">
        <f>IF($Y24="External wall",'Performance inputs'!$B$3,0)</f>
        <v>0</v>
      </c>
      <c r="AD24" s="103"/>
      <c r="AE24" s="98" t="str">
        <f t="shared" si="2"/>
        <v/>
      </c>
      <c r="AF24" s="123">
        <f>IF($Y24="Sheltered wall",'Performance inputs'!$B$8,0)</f>
        <v>0</v>
      </c>
      <c r="AG24" s="123">
        <f>IF($Y24="Sheltered wall",'Performance inputs'!$B$9,0)</f>
        <v>0</v>
      </c>
      <c r="AH24" s="103"/>
      <c r="AI24" s="98" t="str">
        <f t="shared" si="3"/>
        <v/>
      </c>
      <c r="AJ24" s="103"/>
      <c r="AK24" s="123">
        <f>IF($Y24="External roof",'Performance inputs'!$B$4,0)</f>
        <v>0</v>
      </c>
      <c r="AL24" s="122"/>
      <c r="AM24" s="123">
        <f>IF($Y24="External roof",'Performance inputs'!$B$5,0)</f>
        <v>0</v>
      </c>
      <c r="AN24" s="103"/>
      <c r="AO24" s="123">
        <f>IF($Y24="Heat loss floor",'Performance inputs'!$B$6,0)</f>
        <v>0</v>
      </c>
      <c r="AP24" s="120"/>
      <c r="AQ24" s="123">
        <f>IF($Y24="Heat loss floor",'Performance inputs'!$B$7,0)</f>
        <v>0</v>
      </c>
      <c r="AR24" s="103"/>
      <c r="AS24" s="103"/>
      <c r="AU24" s="103"/>
      <c r="AV24" s="120"/>
      <c r="AW24" s="120"/>
      <c r="AX24" s="123">
        <f>IF(OR($AV24="Window",$AV24="RoofWindow"),'Performance inputs'!$B$10,IF($AV24="SolidDoor",'Performance inputs'!$B$13,0))</f>
        <v>0</v>
      </c>
      <c r="AY24" s="123">
        <f>IF(OR($AV24="Window",$AV24="RoofWindow"),'Performance inputs'!$B$11,0)</f>
        <v>0</v>
      </c>
      <c r="AZ24" s="123">
        <f>IF(OR($AV24="Window",$AV24="RoofWindow"),'Performance inputs'!$B$12,0)</f>
        <v>0</v>
      </c>
      <c r="BB24" s="120"/>
      <c r="BC24" s="103"/>
      <c r="BD24" s="120"/>
      <c r="BE24" s="120"/>
      <c r="BF24" s="120"/>
      <c r="BG24" s="103"/>
      <c r="BH24" s="103"/>
      <c r="BI24" s="98" t="str">
        <f t="shared" si="0"/>
        <v/>
      </c>
      <c r="BJ24" s="103"/>
      <c r="BL24" s="101" t="str">
        <f t="shared" si="4"/>
        <v/>
      </c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F24" s="101" t="str">
        <f t="shared" si="6"/>
        <v/>
      </c>
      <c r="DG24" s="101" t="str">
        <f t="shared" si="7"/>
        <v/>
      </c>
      <c r="DJ24" s="83"/>
      <c r="DK24" s="81"/>
      <c r="DL24" s="83"/>
      <c r="DM24" s="81"/>
      <c r="DO24" s="81"/>
      <c r="DP24" s="81"/>
      <c r="DQ24" s="81"/>
      <c r="DR24" s="81"/>
      <c r="DT24" s="83"/>
      <c r="DV24" s="83"/>
      <c r="DW24" s="83"/>
      <c r="DX24" s="83"/>
      <c r="DY24" s="83"/>
      <c r="DZ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</row>
    <row r="25" spans="1:145" ht="11.4" customHeight="1" x14ac:dyDescent="0.2">
      <c r="Q25" s="103"/>
      <c r="R25" s="103"/>
      <c r="S25" s="103"/>
      <c r="T25" s="103"/>
      <c r="U25" s="103"/>
      <c r="V25" s="98" t="str">
        <f t="shared" si="5"/>
        <v/>
      </c>
      <c r="X25" s="120"/>
      <c r="Y25" s="120"/>
      <c r="Z25" s="103"/>
      <c r="AA25" s="103"/>
      <c r="AB25" s="98" t="str">
        <f t="shared" si="1"/>
        <v/>
      </c>
      <c r="AC25" s="123">
        <f>IF($Y25="External wall",'Performance inputs'!$B$3,0)</f>
        <v>0</v>
      </c>
      <c r="AD25" s="103"/>
      <c r="AE25" s="98" t="str">
        <f t="shared" si="2"/>
        <v/>
      </c>
      <c r="AF25" s="123">
        <f>IF($Y25="Sheltered wall",'Performance inputs'!$B$8,0)</f>
        <v>0</v>
      </c>
      <c r="AG25" s="123">
        <f>IF($Y25="Sheltered wall",'Performance inputs'!$B$9,0)</f>
        <v>0</v>
      </c>
      <c r="AH25" s="103"/>
      <c r="AI25" s="98" t="str">
        <f t="shared" si="3"/>
        <v/>
      </c>
      <c r="AJ25" s="103"/>
      <c r="AK25" s="123">
        <f>IF($Y25="External roof",'Performance inputs'!$B$4,0)</f>
        <v>0</v>
      </c>
      <c r="AL25" s="122"/>
      <c r="AM25" s="123">
        <f>IF($Y25="External roof",'Performance inputs'!$B$5,0)</f>
        <v>0</v>
      </c>
      <c r="AN25" s="103"/>
      <c r="AO25" s="123">
        <f>IF($Y25="Heat loss floor",'Performance inputs'!$B$6,0)</f>
        <v>0</v>
      </c>
      <c r="AP25" s="120"/>
      <c r="AQ25" s="123">
        <f>IF($Y25="Heat loss floor",'Performance inputs'!$B$7,0)</f>
        <v>0</v>
      </c>
      <c r="AR25" s="103"/>
      <c r="AS25" s="103"/>
      <c r="AU25" s="103"/>
      <c r="AV25" s="120"/>
      <c r="AW25" s="120"/>
      <c r="AX25" s="123">
        <f>IF(OR($AV25="Window",$AV25="RoofWindow"),'Performance inputs'!$B$10,IF($AV25="SolidDoor",'Performance inputs'!$B$13,0))</f>
        <v>0</v>
      </c>
      <c r="AY25" s="123">
        <f>IF(OR($AV25="Window",$AV25="RoofWindow"),'Performance inputs'!$B$11,0)</f>
        <v>0</v>
      </c>
      <c r="AZ25" s="123">
        <f>IF(OR($AV25="Window",$AV25="RoofWindow"),'Performance inputs'!$B$12,0)</f>
        <v>0</v>
      </c>
      <c r="BB25" s="120"/>
      <c r="BC25" s="103"/>
      <c r="BD25" s="120"/>
      <c r="BE25" s="120"/>
      <c r="BF25" s="120"/>
      <c r="BG25" s="103"/>
      <c r="BH25" s="103"/>
      <c r="BI25" s="98" t="str">
        <f t="shared" si="0"/>
        <v/>
      </c>
      <c r="BJ25" s="103"/>
      <c r="BL25" s="101" t="str">
        <f t="shared" si="4"/>
        <v/>
      </c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F25" s="101" t="str">
        <f t="shared" si="6"/>
        <v/>
      </c>
      <c r="DG25" s="101" t="str">
        <f t="shared" si="7"/>
        <v/>
      </c>
    </row>
    <row r="26" spans="1:145" ht="11.4" customHeight="1" x14ac:dyDescent="0.2">
      <c r="A26" s="86"/>
      <c r="B26" s="87"/>
      <c r="C26" s="86"/>
      <c r="D26" s="87"/>
      <c r="F26" s="87"/>
      <c r="G26" s="87"/>
      <c r="H26" s="87"/>
      <c r="I26" s="87"/>
      <c r="K26" s="86"/>
      <c r="L26" s="75"/>
      <c r="M26" s="87"/>
      <c r="N26" s="87"/>
      <c r="O26" s="82"/>
      <c r="Q26" s="103"/>
      <c r="R26" s="103"/>
      <c r="S26" s="103"/>
      <c r="T26" s="103"/>
      <c r="U26" s="103"/>
      <c r="V26" s="98" t="str">
        <f t="shared" si="5"/>
        <v/>
      </c>
      <c r="X26" s="120"/>
      <c r="Y26" s="120"/>
      <c r="Z26" s="103"/>
      <c r="AA26" s="103"/>
      <c r="AB26" s="98" t="str">
        <f t="shared" si="1"/>
        <v/>
      </c>
      <c r="AC26" s="123">
        <f>IF($Y26="External wall",'Performance inputs'!$B$3,0)</f>
        <v>0</v>
      </c>
      <c r="AD26" s="103"/>
      <c r="AE26" s="98" t="str">
        <f t="shared" si="2"/>
        <v/>
      </c>
      <c r="AF26" s="123">
        <f>IF($Y26="Sheltered wall",'Performance inputs'!$B$8,0)</f>
        <v>0</v>
      </c>
      <c r="AG26" s="123">
        <f>IF($Y26="Sheltered wall",'Performance inputs'!$B$9,0)</f>
        <v>0</v>
      </c>
      <c r="AH26" s="103"/>
      <c r="AI26" s="98" t="str">
        <f t="shared" si="3"/>
        <v/>
      </c>
      <c r="AJ26" s="103"/>
      <c r="AK26" s="123">
        <f>IF($Y26="External roof",'Performance inputs'!$B$4,0)</f>
        <v>0</v>
      </c>
      <c r="AL26" s="122"/>
      <c r="AM26" s="123">
        <f>IF($Y26="External roof",'Performance inputs'!$B$5,0)</f>
        <v>0</v>
      </c>
      <c r="AN26" s="103"/>
      <c r="AO26" s="123">
        <f>IF($Y26="Heat loss floor",'Performance inputs'!$B$6,0)</f>
        <v>0</v>
      </c>
      <c r="AP26" s="120"/>
      <c r="AQ26" s="123">
        <f>IF($Y26="Heat loss floor",'Performance inputs'!$B$7,0)</f>
        <v>0</v>
      </c>
      <c r="AR26" s="103"/>
      <c r="AS26" s="103"/>
      <c r="AU26" s="103"/>
      <c r="AV26" s="120"/>
      <c r="AW26" s="120"/>
      <c r="AX26" s="123">
        <f>IF(OR($AV26="Window",$AV26="RoofWindow"),'Performance inputs'!$B$10,IF($AV26="SolidDoor",'Performance inputs'!$B$13,0))</f>
        <v>0</v>
      </c>
      <c r="AY26" s="123">
        <f>IF(OR($AV26="Window",$AV26="RoofWindow"),'Performance inputs'!$B$11,0)</f>
        <v>0</v>
      </c>
      <c r="AZ26" s="123">
        <f>IF(OR($AV26="Window",$AV26="RoofWindow"),'Performance inputs'!$B$12,0)</f>
        <v>0</v>
      </c>
      <c r="BB26" s="120"/>
      <c r="BC26" s="103"/>
      <c r="BD26" s="120"/>
      <c r="BE26" s="120"/>
      <c r="BF26" s="120"/>
      <c r="BG26" s="103"/>
      <c r="BH26" s="103"/>
      <c r="BI26" s="98" t="str">
        <f t="shared" si="0"/>
        <v/>
      </c>
      <c r="BJ26" s="103"/>
      <c r="BL26" s="101" t="str">
        <f t="shared" si="4"/>
        <v/>
      </c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F26" s="101" t="str">
        <f t="shared" si="6"/>
        <v/>
      </c>
      <c r="DG26" s="101" t="str">
        <f t="shared" si="7"/>
        <v/>
      </c>
      <c r="DJ26" s="86"/>
      <c r="DK26" s="87"/>
      <c r="DL26" s="86"/>
      <c r="DM26" s="87"/>
      <c r="DO26" s="87"/>
      <c r="DP26" s="87"/>
      <c r="DQ26" s="87"/>
      <c r="DR26" s="87"/>
      <c r="DT26" s="86"/>
      <c r="DV26" s="86"/>
      <c r="DW26" s="86"/>
      <c r="DX26" s="86"/>
      <c r="DY26" s="86"/>
      <c r="DZ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</row>
    <row r="27" spans="1:145" ht="11.4" customHeight="1" x14ac:dyDescent="0.2">
      <c r="B27" s="80"/>
      <c r="D27" s="80"/>
      <c r="F27" s="80"/>
      <c r="G27" s="80"/>
      <c r="H27" s="80"/>
      <c r="I27" s="80"/>
      <c r="M27" s="80"/>
      <c r="N27" s="80"/>
      <c r="O27" s="84"/>
      <c r="Q27" s="103"/>
      <c r="R27" s="103"/>
      <c r="S27" s="103"/>
      <c r="T27" s="103"/>
      <c r="U27" s="103"/>
      <c r="V27" s="98" t="str">
        <f t="shared" si="5"/>
        <v/>
      </c>
      <c r="X27" s="120"/>
      <c r="Y27" s="120"/>
      <c r="Z27" s="103"/>
      <c r="AA27" s="103"/>
      <c r="AB27" s="98" t="str">
        <f t="shared" si="1"/>
        <v/>
      </c>
      <c r="AC27" s="123">
        <f>IF($Y27="External wall",'Performance inputs'!$B$3,0)</f>
        <v>0</v>
      </c>
      <c r="AD27" s="103"/>
      <c r="AE27" s="98" t="str">
        <f t="shared" si="2"/>
        <v/>
      </c>
      <c r="AF27" s="123">
        <f>IF($Y27="Sheltered wall",'Performance inputs'!$B$8,0)</f>
        <v>0</v>
      </c>
      <c r="AG27" s="123">
        <f>IF($Y27="Sheltered wall",'Performance inputs'!$B$9,0)</f>
        <v>0</v>
      </c>
      <c r="AH27" s="103"/>
      <c r="AI27" s="98" t="str">
        <f t="shared" si="3"/>
        <v/>
      </c>
      <c r="AJ27" s="103"/>
      <c r="AK27" s="123">
        <f>IF($Y27="External roof",'Performance inputs'!$B$4,0)</f>
        <v>0</v>
      </c>
      <c r="AL27" s="122"/>
      <c r="AM27" s="123">
        <f>IF($Y27="External roof",'Performance inputs'!$B$5,0)</f>
        <v>0</v>
      </c>
      <c r="AN27" s="103"/>
      <c r="AO27" s="123">
        <f>IF($Y27="Heat loss floor",'Performance inputs'!$B$6,0)</f>
        <v>0</v>
      </c>
      <c r="AP27" s="120"/>
      <c r="AQ27" s="123">
        <f>IF($Y27="Heat loss floor",'Performance inputs'!$B$7,0)</f>
        <v>0</v>
      </c>
      <c r="AR27" s="103"/>
      <c r="AS27" s="103"/>
      <c r="AU27" s="103"/>
      <c r="AV27" s="120"/>
      <c r="AW27" s="120"/>
      <c r="AX27" s="123">
        <f>IF(OR($AV27="Window",$AV27="RoofWindow"),'Performance inputs'!$B$10,IF($AV27="SolidDoor",'Performance inputs'!$B$13,0))</f>
        <v>0</v>
      </c>
      <c r="AY27" s="123">
        <f>IF(OR($AV27="Window",$AV27="RoofWindow"),'Performance inputs'!$B$11,0)</f>
        <v>0</v>
      </c>
      <c r="AZ27" s="123">
        <f>IF(OR($AV27="Window",$AV27="RoofWindow"),'Performance inputs'!$B$12,0)</f>
        <v>0</v>
      </c>
      <c r="BB27" s="120"/>
      <c r="BC27" s="103"/>
      <c r="BD27" s="120"/>
      <c r="BE27" s="120"/>
      <c r="BF27" s="120"/>
      <c r="BG27" s="103"/>
      <c r="BH27" s="103"/>
      <c r="BI27" s="98" t="str">
        <f t="shared" si="0"/>
        <v/>
      </c>
      <c r="BJ27" s="103"/>
      <c r="BL27" s="101" t="str">
        <f t="shared" si="4"/>
        <v/>
      </c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F27" s="101" t="str">
        <f t="shared" si="6"/>
        <v/>
      </c>
      <c r="DG27" s="101" t="str">
        <f t="shared" si="7"/>
        <v/>
      </c>
      <c r="DK27" s="80"/>
      <c r="DM27" s="80"/>
      <c r="DO27" s="80"/>
      <c r="DP27" s="80"/>
      <c r="DQ27" s="80"/>
      <c r="DR27" s="80"/>
    </row>
    <row r="28" spans="1:145" ht="11.4" customHeight="1" x14ac:dyDescent="0.2">
      <c r="A28" s="83"/>
      <c r="B28" s="81"/>
      <c r="C28" s="83"/>
      <c r="D28" s="81"/>
      <c r="F28" s="81"/>
      <c r="G28" s="81"/>
      <c r="H28" s="81"/>
      <c r="I28" s="81"/>
      <c r="K28" s="83"/>
      <c r="L28" s="75"/>
      <c r="M28" s="81"/>
      <c r="N28" s="81"/>
      <c r="O28" s="85"/>
      <c r="Q28" s="103"/>
      <c r="R28" s="103"/>
      <c r="S28" s="103"/>
      <c r="T28" s="103"/>
      <c r="U28" s="103"/>
      <c r="V28" s="98" t="str">
        <f t="shared" si="5"/>
        <v/>
      </c>
      <c r="X28" s="120"/>
      <c r="Y28" s="120"/>
      <c r="Z28" s="103"/>
      <c r="AA28" s="103"/>
      <c r="AB28" s="98" t="str">
        <f t="shared" si="1"/>
        <v/>
      </c>
      <c r="AC28" s="123">
        <f>IF($Y28="External wall",'Performance inputs'!$B$3,0)</f>
        <v>0</v>
      </c>
      <c r="AD28" s="103"/>
      <c r="AE28" s="98" t="str">
        <f t="shared" si="2"/>
        <v/>
      </c>
      <c r="AF28" s="123">
        <f>IF($Y28="Sheltered wall",'Performance inputs'!$B$8,0)</f>
        <v>0</v>
      </c>
      <c r="AG28" s="123">
        <f>IF($Y28="Sheltered wall",'Performance inputs'!$B$9,0)</f>
        <v>0</v>
      </c>
      <c r="AH28" s="103"/>
      <c r="AI28" s="98" t="str">
        <f t="shared" si="3"/>
        <v/>
      </c>
      <c r="AJ28" s="103"/>
      <c r="AK28" s="123">
        <f>IF($Y28="External roof",'Performance inputs'!$B$4,0)</f>
        <v>0</v>
      </c>
      <c r="AL28" s="122"/>
      <c r="AM28" s="123">
        <f>IF($Y28="External roof",'Performance inputs'!$B$5,0)</f>
        <v>0</v>
      </c>
      <c r="AN28" s="103"/>
      <c r="AO28" s="123">
        <f>IF($Y28="Heat loss floor",'Performance inputs'!$B$6,0)</f>
        <v>0</v>
      </c>
      <c r="AP28" s="120"/>
      <c r="AQ28" s="123">
        <f>IF($Y28="Heat loss floor",'Performance inputs'!$B$7,0)</f>
        <v>0</v>
      </c>
      <c r="AR28" s="103"/>
      <c r="AS28" s="103"/>
      <c r="AU28" s="103"/>
      <c r="AV28" s="120"/>
      <c r="AW28" s="120"/>
      <c r="AX28" s="123">
        <f>IF(OR($AV28="Window",$AV28="RoofWindow"),'Performance inputs'!$B$10,IF($AV28="SolidDoor",'Performance inputs'!$B$13,0))</f>
        <v>0</v>
      </c>
      <c r="AY28" s="123">
        <f>IF(OR($AV28="Window",$AV28="RoofWindow"),'Performance inputs'!$B$11,0)</f>
        <v>0</v>
      </c>
      <c r="AZ28" s="123">
        <f>IF(OR($AV28="Window",$AV28="RoofWindow"),'Performance inputs'!$B$12,0)</f>
        <v>0</v>
      </c>
      <c r="BB28" s="120"/>
      <c r="BC28" s="103"/>
      <c r="BD28" s="120"/>
      <c r="BE28" s="120"/>
      <c r="BF28" s="120"/>
      <c r="BG28" s="103"/>
      <c r="BH28" s="103"/>
      <c r="BI28" s="98" t="str">
        <f t="shared" si="0"/>
        <v/>
      </c>
      <c r="BJ28" s="103"/>
      <c r="BL28" s="101" t="str">
        <f t="shared" si="4"/>
        <v/>
      </c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103"/>
      <c r="DD28" s="103"/>
      <c r="DF28" s="101" t="str">
        <f t="shared" si="6"/>
        <v/>
      </c>
      <c r="DG28" s="101" t="str">
        <f t="shared" si="7"/>
        <v/>
      </c>
      <c r="DJ28" s="83"/>
      <c r="DK28" s="81"/>
      <c r="DL28" s="83"/>
      <c r="DM28" s="81"/>
      <c r="DO28" s="81"/>
      <c r="DP28" s="81"/>
      <c r="DQ28" s="81"/>
      <c r="DR28" s="81"/>
      <c r="DT28" s="83"/>
      <c r="DV28" s="83"/>
      <c r="DW28" s="83"/>
      <c r="DX28" s="83"/>
      <c r="DY28" s="83"/>
      <c r="DZ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</row>
    <row r="29" spans="1:145" ht="11.4" customHeight="1" x14ac:dyDescent="0.2">
      <c r="A29" s="83"/>
      <c r="B29" s="81"/>
      <c r="C29" s="83"/>
      <c r="D29" s="81"/>
      <c r="F29" s="81"/>
      <c r="G29" s="81"/>
      <c r="H29" s="81"/>
      <c r="I29" s="81"/>
      <c r="K29" s="83"/>
      <c r="M29" s="81"/>
      <c r="N29" s="81"/>
      <c r="O29" s="85"/>
      <c r="Q29" s="103"/>
      <c r="R29" s="103"/>
      <c r="S29" s="103"/>
      <c r="T29" s="103"/>
      <c r="U29" s="103"/>
      <c r="V29" s="98" t="str">
        <f t="shared" si="5"/>
        <v/>
      </c>
      <c r="X29" s="120"/>
      <c r="Y29" s="120"/>
      <c r="Z29" s="103"/>
      <c r="AA29" s="103"/>
      <c r="AB29" s="98" t="str">
        <f t="shared" si="1"/>
        <v/>
      </c>
      <c r="AC29" s="123">
        <f>IF($Y29="External wall",'Performance inputs'!$B$3,0)</f>
        <v>0</v>
      </c>
      <c r="AD29" s="103"/>
      <c r="AE29" s="98" t="str">
        <f t="shared" si="2"/>
        <v/>
      </c>
      <c r="AF29" s="123">
        <f>IF($Y29="Sheltered wall",'Performance inputs'!$B$8,0)</f>
        <v>0</v>
      </c>
      <c r="AG29" s="123">
        <f>IF($Y29="Sheltered wall",'Performance inputs'!$B$9,0)</f>
        <v>0</v>
      </c>
      <c r="AH29" s="103"/>
      <c r="AI29" s="98" t="str">
        <f t="shared" si="3"/>
        <v/>
      </c>
      <c r="AJ29" s="103"/>
      <c r="AK29" s="123">
        <f>IF($Y29="External roof",'Performance inputs'!$B$4,0)</f>
        <v>0</v>
      </c>
      <c r="AL29" s="122"/>
      <c r="AM29" s="123">
        <f>IF($Y29="External roof",'Performance inputs'!$B$5,0)</f>
        <v>0</v>
      </c>
      <c r="AN29" s="103"/>
      <c r="AO29" s="123">
        <f>IF($Y29="Heat loss floor",'Performance inputs'!$B$6,0)</f>
        <v>0</v>
      </c>
      <c r="AP29" s="120"/>
      <c r="AQ29" s="123">
        <f>IF($Y29="Heat loss floor",'Performance inputs'!$B$7,0)</f>
        <v>0</v>
      </c>
      <c r="AR29" s="103"/>
      <c r="AS29" s="103"/>
      <c r="AU29" s="103"/>
      <c r="AV29" s="120"/>
      <c r="AW29" s="120"/>
      <c r="AX29" s="123">
        <f>IF(OR($AV29="Window",$AV29="RoofWindow"),'Performance inputs'!$B$10,IF($AV29="SolidDoor",'Performance inputs'!$B$13,0))</f>
        <v>0</v>
      </c>
      <c r="AY29" s="123">
        <f>IF(OR($AV29="Window",$AV29="RoofWindow"),'Performance inputs'!$B$11,0)</f>
        <v>0</v>
      </c>
      <c r="AZ29" s="123">
        <f>IF(OR($AV29="Window",$AV29="RoofWindow"),'Performance inputs'!$B$12,0)</f>
        <v>0</v>
      </c>
      <c r="BB29" s="120"/>
      <c r="BC29" s="103"/>
      <c r="BD29" s="120"/>
      <c r="BE29" s="120"/>
      <c r="BF29" s="120"/>
      <c r="BG29" s="103"/>
      <c r="BH29" s="103"/>
      <c r="BI29" s="98" t="str">
        <f t="shared" si="0"/>
        <v/>
      </c>
      <c r="BJ29" s="103"/>
      <c r="BL29" s="101" t="str">
        <f t="shared" si="4"/>
        <v/>
      </c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F29" s="101" t="str">
        <f t="shared" si="6"/>
        <v/>
      </c>
      <c r="DG29" s="101" t="str">
        <f t="shared" si="7"/>
        <v/>
      </c>
      <c r="DJ29" s="83"/>
      <c r="DK29" s="81"/>
      <c r="DL29" s="83"/>
      <c r="DM29" s="81"/>
      <c r="DO29" s="81"/>
      <c r="DP29" s="81"/>
      <c r="DQ29" s="81"/>
      <c r="DR29" s="81"/>
      <c r="DT29" s="83"/>
      <c r="DV29" s="83"/>
      <c r="DW29" s="83"/>
      <c r="DX29" s="83"/>
      <c r="DY29" s="83"/>
      <c r="DZ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</row>
    <row r="30" spans="1:145" ht="11.4" customHeight="1" x14ac:dyDescent="0.2">
      <c r="A30" s="83"/>
      <c r="B30" s="81"/>
      <c r="C30" s="83"/>
      <c r="D30" s="81"/>
      <c r="F30" s="81"/>
      <c r="G30" s="81"/>
      <c r="H30" s="81"/>
      <c r="I30" s="81"/>
      <c r="K30" s="83"/>
      <c r="L30" s="75"/>
      <c r="M30" s="81"/>
      <c r="N30" s="81"/>
      <c r="O30" s="85"/>
      <c r="Q30" s="103"/>
      <c r="R30" s="103"/>
      <c r="S30" s="103"/>
      <c r="T30" s="103"/>
      <c r="U30" s="103"/>
      <c r="V30" s="98" t="str">
        <f t="shared" si="5"/>
        <v/>
      </c>
      <c r="X30" s="120"/>
      <c r="Y30" s="120"/>
      <c r="Z30" s="103"/>
      <c r="AA30" s="103"/>
      <c r="AB30" s="98" t="str">
        <f t="shared" si="1"/>
        <v/>
      </c>
      <c r="AC30" s="123">
        <f>IF($Y30="External wall",'Performance inputs'!$B$3,0)</f>
        <v>0</v>
      </c>
      <c r="AD30" s="103"/>
      <c r="AE30" s="98" t="str">
        <f t="shared" si="2"/>
        <v/>
      </c>
      <c r="AF30" s="123">
        <f>IF($Y30="Sheltered wall",'Performance inputs'!$B$8,0)</f>
        <v>0</v>
      </c>
      <c r="AG30" s="123">
        <f>IF($Y30="Sheltered wall",'Performance inputs'!$B$9,0)</f>
        <v>0</v>
      </c>
      <c r="AH30" s="103"/>
      <c r="AI30" s="98" t="str">
        <f t="shared" si="3"/>
        <v/>
      </c>
      <c r="AJ30" s="103"/>
      <c r="AK30" s="123">
        <f>IF($Y30="External roof",'Performance inputs'!$B$4,0)</f>
        <v>0</v>
      </c>
      <c r="AL30" s="122"/>
      <c r="AM30" s="123">
        <f>IF($Y30="External roof",'Performance inputs'!$B$5,0)</f>
        <v>0</v>
      </c>
      <c r="AN30" s="103"/>
      <c r="AO30" s="123">
        <f>IF($Y30="Heat loss floor",'Performance inputs'!$B$6,0)</f>
        <v>0</v>
      </c>
      <c r="AP30" s="120"/>
      <c r="AQ30" s="123">
        <f>IF($Y30="Heat loss floor",'Performance inputs'!$B$7,0)</f>
        <v>0</v>
      </c>
      <c r="AR30" s="103"/>
      <c r="AS30" s="103"/>
      <c r="AU30" s="103"/>
      <c r="AV30" s="120"/>
      <c r="AW30" s="120"/>
      <c r="AX30" s="123">
        <f>IF(OR($AV30="Window",$AV30="RoofWindow"),'Performance inputs'!$B$10,IF($AV30="SolidDoor",'Performance inputs'!$B$13,0))</f>
        <v>0</v>
      </c>
      <c r="AY30" s="123">
        <f>IF(OR($AV30="Window",$AV30="RoofWindow"),'Performance inputs'!$B$11,0)</f>
        <v>0</v>
      </c>
      <c r="AZ30" s="123">
        <f>IF(OR($AV30="Window",$AV30="RoofWindow"),'Performance inputs'!$B$12,0)</f>
        <v>0</v>
      </c>
      <c r="BB30" s="120"/>
      <c r="BC30" s="103"/>
      <c r="BD30" s="120"/>
      <c r="BE30" s="120"/>
      <c r="BF30" s="120"/>
      <c r="BG30" s="103"/>
      <c r="BH30" s="103"/>
      <c r="BI30" s="98" t="str">
        <f t="shared" si="0"/>
        <v/>
      </c>
      <c r="BJ30" s="103"/>
      <c r="BL30" s="101" t="str">
        <f t="shared" si="4"/>
        <v/>
      </c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F30" s="101" t="str">
        <f t="shared" si="6"/>
        <v/>
      </c>
      <c r="DG30" s="101" t="str">
        <f t="shared" si="7"/>
        <v/>
      </c>
      <c r="DJ30" s="83"/>
      <c r="DK30" s="81"/>
      <c r="DL30" s="83"/>
      <c r="DM30" s="81"/>
      <c r="DO30" s="81"/>
      <c r="DP30" s="81"/>
      <c r="DQ30" s="81"/>
      <c r="DR30" s="81"/>
      <c r="DT30" s="83"/>
      <c r="DV30" s="83"/>
      <c r="DW30" s="83"/>
      <c r="DX30" s="83"/>
      <c r="DY30" s="83"/>
      <c r="DZ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</row>
    <row r="31" spans="1:145" ht="11.4" customHeight="1" x14ac:dyDescent="0.2">
      <c r="A31" s="83"/>
      <c r="B31" s="80"/>
      <c r="C31" s="83"/>
      <c r="D31" s="80"/>
      <c r="F31" s="80"/>
      <c r="G31" s="80"/>
      <c r="H31" s="80"/>
      <c r="I31" s="80"/>
      <c r="K31" s="83"/>
      <c r="M31" s="80"/>
      <c r="N31" s="80"/>
      <c r="O31" s="84"/>
      <c r="Q31" s="103"/>
      <c r="R31" s="103"/>
      <c r="S31" s="103"/>
      <c r="T31" s="103"/>
      <c r="U31" s="103"/>
      <c r="V31" s="98" t="str">
        <f t="shared" si="5"/>
        <v/>
      </c>
      <c r="X31" s="120"/>
      <c r="Y31" s="120"/>
      <c r="Z31" s="103"/>
      <c r="AA31" s="103"/>
      <c r="AB31" s="98" t="str">
        <f t="shared" si="1"/>
        <v/>
      </c>
      <c r="AC31" s="123">
        <f>IF($Y31="External wall",'Performance inputs'!$B$3,0)</f>
        <v>0</v>
      </c>
      <c r="AD31" s="103"/>
      <c r="AE31" s="98" t="str">
        <f t="shared" si="2"/>
        <v/>
      </c>
      <c r="AF31" s="123">
        <f>IF($Y31="Sheltered wall",'Performance inputs'!$B$8,0)</f>
        <v>0</v>
      </c>
      <c r="AG31" s="123">
        <f>IF($Y31="Sheltered wall",'Performance inputs'!$B$9,0)</f>
        <v>0</v>
      </c>
      <c r="AH31" s="103"/>
      <c r="AI31" s="98" t="str">
        <f t="shared" si="3"/>
        <v/>
      </c>
      <c r="AJ31" s="103"/>
      <c r="AK31" s="123">
        <f>IF($Y31="External roof",'Performance inputs'!$B$4,0)</f>
        <v>0</v>
      </c>
      <c r="AL31" s="122"/>
      <c r="AM31" s="123">
        <f>IF($Y31="External roof",'Performance inputs'!$B$5,0)</f>
        <v>0</v>
      </c>
      <c r="AN31" s="103"/>
      <c r="AO31" s="123">
        <f>IF($Y31="Heat loss floor",'Performance inputs'!$B$6,0)</f>
        <v>0</v>
      </c>
      <c r="AP31" s="120"/>
      <c r="AQ31" s="123">
        <f>IF($Y31="Heat loss floor",'Performance inputs'!$B$7,0)</f>
        <v>0</v>
      </c>
      <c r="AR31" s="103"/>
      <c r="AS31" s="103"/>
      <c r="AU31" s="103"/>
      <c r="AV31" s="120"/>
      <c r="AW31" s="120"/>
      <c r="AX31" s="123">
        <f>IF(OR($AV31="Window",$AV31="RoofWindow"),'Performance inputs'!$B$10,IF($AV31="SolidDoor",'Performance inputs'!$B$13,0))</f>
        <v>0</v>
      </c>
      <c r="AY31" s="123">
        <f>IF(OR($AV31="Window",$AV31="RoofWindow"),'Performance inputs'!$B$11,0)</f>
        <v>0</v>
      </c>
      <c r="AZ31" s="123">
        <f>IF(OR($AV31="Window",$AV31="RoofWindow"),'Performance inputs'!$B$12,0)</f>
        <v>0</v>
      </c>
      <c r="BB31" s="120"/>
      <c r="BC31" s="103"/>
      <c r="BD31" s="120"/>
      <c r="BE31" s="120"/>
      <c r="BF31" s="120"/>
      <c r="BG31" s="103"/>
      <c r="BH31" s="103"/>
      <c r="BI31" s="98" t="str">
        <f t="shared" si="0"/>
        <v/>
      </c>
      <c r="BJ31" s="103"/>
      <c r="BL31" s="101" t="str">
        <f t="shared" si="4"/>
        <v/>
      </c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F31" s="101" t="str">
        <f t="shared" si="6"/>
        <v/>
      </c>
      <c r="DG31" s="101" t="str">
        <f t="shared" si="7"/>
        <v/>
      </c>
      <c r="DJ31" s="83"/>
      <c r="DK31" s="80"/>
      <c r="DL31" s="83"/>
      <c r="DM31" s="80"/>
      <c r="DO31" s="80"/>
      <c r="DP31" s="80"/>
      <c r="DQ31" s="80"/>
      <c r="DR31" s="80"/>
      <c r="DT31" s="83"/>
      <c r="DV31" s="83"/>
      <c r="DW31" s="83"/>
      <c r="DX31" s="83"/>
      <c r="DY31" s="83"/>
      <c r="DZ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</row>
    <row r="32" spans="1:145" ht="11.4" customHeight="1" x14ac:dyDescent="0.2">
      <c r="B32" s="88"/>
      <c r="D32" s="88"/>
      <c r="F32" s="88"/>
      <c r="G32" s="88"/>
      <c r="H32" s="88"/>
      <c r="I32" s="88"/>
      <c r="L32" s="75"/>
      <c r="M32" s="88"/>
      <c r="N32" s="88"/>
      <c r="O32" s="89"/>
      <c r="Q32" s="103"/>
      <c r="R32" s="103"/>
      <c r="S32" s="103"/>
      <c r="T32" s="103"/>
      <c r="U32" s="103"/>
      <c r="V32" s="98" t="str">
        <f t="shared" si="5"/>
        <v/>
      </c>
      <c r="X32" s="120"/>
      <c r="Y32" s="120"/>
      <c r="Z32" s="103"/>
      <c r="AA32" s="103"/>
      <c r="AB32" s="98" t="str">
        <f t="shared" si="1"/>
        <v/>
      </c>
      <c r="AC32" s="123">
        <f>IF($Y32="External wall",'Performance inputs'!$B$3,0)</f>
        <v>0</v>
      </c>
      <c r="AD32" s="103"/>
      <c r="AE32" s="98" t="str">
        <f t="shared" si="2"/>
        <v/>
      </c>
      <c r="AF32" s="123">
        <f>IF($Y32="Sheltered wall",'Performance inputs'!$B$8,0)</f>
        <v>0</v>
      </c>
      <c r="AG32" s="123">
        <f>IF($Y32="Sheltered wall",'Performance inputs'!$B$9,0)</f>
        <v>0</v>
      </c>
      <c r="AH32" s="103"/>
      <c r="AI32" s="98" t="str">
        <f t="shared" si="3"/>
        <v/>
      </c>
      <c r="AJ32" s="103"/>
      <c r="AK32" s="123">
        <f>IF($Y32="External roof",'Performance inputs'!$B$4,0)</f>
        <v>0</v>
      </c>
      <c r="AL32" s="122"/>
      <c r="AM32" s="123">
        <f>IF($Y32="External roof",'Performance inputs'!$B$5,0)</f>
        <v>0</v>
      </c>
      <c r="AN32" s="103"/>
      <c r="AO32" s="123">
        <f>IF($Y32="Heat loss floor",'Performance inputs'!$B$6,0)</f>
        <v>0</v>
      </c>
      <c r="AP32" s="120"/>
      <c r="AQ32" s="123">
        <f>IF($Y32="Heat loss floor",'Performance inputs'!$B$7,0)</f>
        <v>0</v>
      </c>
      <c r="AR32" s="103"/>
      <c r="AS32" s="103"/>
      <c r="AU32" s="103"/>
      <c r="AV32" s="120"/>
      <c r="AW32" s="120"/>
      <c r="AX32" s="123">
        <f>IF(OR($AV32="Window",$AV32="RoofWindow"),'Performance inputs'!$B$10,IF($AV32="SolidDoor",'Performance inputs'!$B$13,0))</f>
        <v>0</v>
      </c>
      <c r="AY32" s="123">
        <f>IF(OR($AV32="Window",$AV32="RoofWindow"),'Performance inputs'!$B$11,0)</f>
        <v>0</v>
      </c>
      <c r="AZ32" s="123">
        <f>IF(OR($AV32="Window",$AV32="RoofWindow"),'Performance inputs'!$B$12,0)</f>
        <v>0</v>
      </c>
      <c r="BB32" s="120"/>
      <c r="BC32" s="103"/>
      <c r="BD32" s="120"/>
      <c r="BE32" s="120"/>
      <c r="BF32" s="120"/>
      <c r="BG32" s="103"/>
      <c r="BH32" s="103"/>
      <c r="BI32" s="98" t="str">
        <f t="shared" si="0"/>
        <v/>
      </c>
      <c r="BJ32" s="103"/>
      <c r="BL32" s="101" t="str">
        <f t="shared" si="4"/>
        <v/>
      </c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F32" s="101" t="str">
        <f t="shared" si="6"/>
        <v/>
      </c>
      <c r="DG32" s="101" t="str">
        <f t="shared" si="7"/>
        <v/>
      </c>
      <c r="DK32" s="88"/>
      <c r="DM32" s="88"/>
      <c r="DO32" s="88"/>
      <c r="DP32" s="88"/>
      <c r="DQ32" s="88"/>
      <c r="DR32" s="88"/>
    </row>
    <row r="33" spans="1:145" ht="11.4" customHeight="1" x14ac:dyDescent="0.2">
      <c r="Q33" s="103"/>
      <c r="R33" s="103"/>
      <c r="S33" s="103"/>
      <c r="T33" s="103"/>
      <c r="U33" s="103"/>
      <c r="V33" s="98" t="str">
        <f t="shared" si="5"/>
        <v/>
      </c>
      <c r="X33" s="120"/>
      <c r="Y33" s="120"/>
      <c r="Z33" s="103"/>
      <c r="AA33" s="103"/>
      <c r="AB33" s="98" t="str">
        <f t="shared" si="1"/>
        <v/>
      </c>
      <c r="AC33" s="123">
        <f>IF($Y33="External wall",'Performance inputs'!$B$3,0)</f>
        <v>0</v>
      </c>
      <c r="AD33" s="103"/>
      <c r="AE33" s="98" t="str">
        <f t="shared" si="2"/>
        <v/>
      </c>
      <c r="AF33" s="123">
        <f>IF($Y33="Sheltered wall",'Performance inputs'!$B$8,0)</f>
        <v>0</v>
      </c>
      <c r="AG33" s="123">
        <f>IF($Y33="Sheltered wall",'Performance inputs'!$B$9,0)</f>
        <v>0</v>
      </c>
      <c r="AH33" s="103"/>
      <c r="AI33" s="98" t="str">
        <f t="shared" si="3"/>
        <v/>
      </c>
      <c r="AJ33" s="103"/>
      <c r="AK33" s="123">
        <f>IF($Y33="External roof",'Performance inputs'!$B$4,0)</f>
        <v>0</v>
      </c>
      <c r="AL33" s="122"/>
      <c r="AM33" s="123">
        <f>IF($Y33="External roof",'Performance inputs'!$B$5,0)</f>
        <v>0</v>
      </c>
      <c r="AN33" s="103"/>
      <c r="AO33" s="123">
        <f>IF($Y33="Heat loss floor",'Performance inputs'!$B$6,0)</f>
        <v>0</v>
      </c>
      <c r="AP33" s="120"/>
      <c r="AQ33" s="123">
        <f>IF($Y33="Heat loss floor",'Performance inputs'!$B$7,0)</f>
        <v>0</v>
      </c>
      <c r="AR33" s="103"/>
      <c r="AS33" s="103"/>
      <c r="AU33" s="103"/>
      <c r="AV33" s="120"/>
      <c r="AW33" s="120"/>
      <c r="AX33" s="123">
        <f>IF(OR($AV33="Window",$AV33="RoofWindow"),'Performance inputs'!$B$10,IF($AV33="SolidDoor",'Performance inputs'!$B$13,0))</f>
        <v>0</v>
      </c>
      <c r="AY33" s="123">
        <f>IF(OR($AV33="Window",$AV33="RoofWindow"),'Performance inputs'!$B$11,0)</f>
        <v>0</v>
      </c>
      <c r="AZ33" s="123">
        <f>IF(OR($AV33="Window",$AV33="RoofWindow"),'Performance inputs'!$B$12,0)</f>
        <v>0</v>
      </c>
      <c r="BB33" s="120"/>
      <c r="BC33" s="103"/>
      <c r="BD33" s="120"/>
      <c r="BE33" s="120"/>
      <c r="BF33" s="120"/>
      <c r="BG33" s="103"/>
      <c r="BH33" s="103"/>
      <c r="BI33" s="98" t="str">
        <f t="shared" si="0"/>
        <v/>
      </c>
      <c r="BJ33" s="103"/>
      <c r="BL33" s="101" t="str">
        <f t="shared" si="4"/>
        <v/>
      </c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F33" s="101" t="str">
        <f t="shared" si="6"/>
        <v/>
      </c>
      <c r="DG33" s="101" t="str">
        <f t="shared" si="7"/>
        <v/>
      </c>
    </row>
    <row r="34" spans="1:145" ht="11.4" customHeight="1" x14ac:dyDescent="0.2">
      <c r="A34" s="86"/>
      <c r="B34" s="87"/>
      <c r="C34" s="86"/>
      <c r="D34" s="87"/>
      <c r="F34" s="87"/>
      <c r="G34" s="87"/>
      <c r="H34" s="87"/>
      <c r="I34" s="87"/>
      <c r="K34" s="86"/>
      <c r="L34" s="75"/>
      <c r="M34" s="87"/>
      <c r="N34" s="87"/>
      <c r="Q34" s="103"/>
      <c r="R34" s="103"/>
      <c r="S34" s="103"/>
      <c r="T34" s="103"/>
      <c r="U34" s="103"/>
      <c r="V34" s="98" t="str">
        <f t="shared" si="5"/>
        <v/>
      </c>
      <c r="X34" s="120"/>
      <c r="Y34" s="120"/>
      <c r="Z34" s="103"/>
      <c r="AA34" s="103"/>
      <c r="AB34" s="98" t="str">
        <f t="shared" si="1"/>
        <v/>
      </c>
      <c r="AC34" s="123">
        <f>IF($Y34="External wall",'Performance inputs'!$B$3,0)</f>
        <v>0</v>
      </c>
      <c r="AD34" s="103"/>
      <c r="AE34" s="98" t="str">
        <f t="shared" si="2"/>
        <v/>
      </c>
      <c r="AF34" s="123">
        <f>IF($Y34="Sheltered wall",'Performance inputs'!$B$8,0)</f>
        <v>0</v>
      </c>
      <c r="AG34" s="123">
        <f>IF($Y34="Sheltered wall",'Performance inputs'!$B$9,0)</f>
        <v>0</v>
      </c>
      <c r="AH34" s="103"/>
      <c r="AI34" s="98" t="str">
        <f t="shared" si="3"/>
        <v/>
      </c>
      <c r="AJ34" s="103"/>
      <c r="AK34" s="123">
        <f>IF($Y34="External roof",'Performance inputs'!$B$4,0)</f>
        <v>0</v>
      </c>
      <c r="AL34" s="122"/>
      <c r="AM34" s="123">
        <f>IF($Y34="External roof",'Performance inputs'!$B$5,0)</f>
        <v>0</v>
      </c>
      <c r="AN34" s="103"/>
      <c r="AO34" s="123">
        <f>IF($Y34="Heat loss floor",'Performance inputs'!$B$6,0)</f>
        <v>0</v>
      </c>
      <c r="AP34" s="120"/>
      <c r="AQ34" s="123">
        <f>IF($Y34="Heat loss floor",'Performance inputs'!$B$7,0)</f>
        <v>0</v>
      </c>
      <c r="AR34" s="103"/>
      <c r="AS34" s="103"/>
      <c r="AU34" s="103"/>
      <c r="AV34" s="120"/>
      <c r="AW34" s="120"/>
      <c r="AX34" s="123">
        <f>IF(OR($AV34="Window",$AV34="RoofWindow"),'Performance inputs'!$B$10,IF($AV34="SolidDoor",'Performance inputs'!$B$13,0))</f>
        <v>0</v>
      </c>
      <c r="AY34" s="123">
        <f>IF(OR($AV34="Window",$AV34="RoofWindow"),'Performance inputs'!$B$11,0)</f>
        <v>0</v>
      </c>
      <c r="AZ34" s="123">
        <f>IF(OR($AV34="Window",$AV34="RoofWindow"),'Performance inputs'!$B$12,0)</f>
        <v>0</v>
      </c>
      <c r="BB34" s="120"/>
      <c r="BC34" s="103"/>
      <c r="BD34" s="120"/>
      <c r="BE34" s="120"/>
      <c r="BF34" s="120"/>
      <c r="BG34" s="103"/>
      <c r="BH34" s="103"/>
      <c r="BI34" s="98" t="str">
        <f t="shared" si="0"/>
        <v/>
      </c>
      <c r="BJ34" s="103"/>
      <c r="BL34" s="101" t="str">
        <f t="shared" si="4"/>
        <v/>
      </c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F34" s="101" t="str">
        <f t="shared" si="6"/>
        <v/>
      </c>
      <c r="DG34" s="101" t="str">
        <f t="shared" si="7"/>
        <v/>
      </c>
      <c r="DJ34" s="86"/>
      <c r="DK34" s="87"/>
      <c r="DL34" s="86"/>
      <c r="DM34" s="87"/>
      <c r="DO34" s="87"/>
      <c r="DP34" s="87"/>
      <c r="DQ34" s="87"/>
      <c r="DR34" s="87"/>
      <c r="DT34" s="86"/>
      <c r="DV34" s="86"/>
      <c r="DW34" s="86"/>
      <c r="DX34" s="86"/>
      <c r="DY34" s="86"/>
      <c r="DZ34" s="86"/>
      <c r="EB34" s="86"/>
      <c r="EC34" s="86"/>
      <c r="ED34" s="86"/>
      <c r="EE34" s="86"/>
      <c r="EF34" s="86"/>
      <c r="EG34" s="86"/>
      <c r="EH34" s="86"/>
      <c r="EI34" s="86"/>
      <c r="EJ34" s="86"/>
      <c r="EK34" s="86"/>
      <c r="EL34" s="86"/>
      <c r="EM34" s="86"/>
      <c r="EN34" s="86"/>
      <c r="EO34" s="86"/>
    </row>
    <row r="35" spans="1:145" ht="11.4" customHeight="1" x14ac:dyDescent="0.2">
      <c r="B35" s="80"/>
      <c r="D35" s="80"/>
      <c r="E35" s="90"/>
      <c r="F35" s="80"/>
      <c r="G35" s="80"/>
      <c r="H35" s="80"/>
      <c r="I35" s="80"/>
      <c r="J35" s="90"/>
      <c r="M35" s="80"/>
      <c r="N35" s="80"/>
      <c r="O35" s="84"/>
      <c r="Q35" s="103"/>
      <c r="R35" s="103"/>
      <c r="S35" s="103"/>
      <c r="T35" s="103"/>
      <c r="U35" s="103"/>
      <c r="V35" s="98" t="str">
        <f t="shared" si="5"/>
        <v/>
      </c>
      <c r="X35" s="120"/>
      <c r="Y35" s="120"/>
      <c r="Z35" s="103"/>
      <c r="AA35" s="103"/>
      <c r="AB35" s="98" t="str">
        <f t="shared" si="1"/>
        <v/>
      </c>
      <c r="AC35" s="123">
        <f>IF($Y35="External wall",'Performance inputs'!$B$3,0)</f>
        <v>0</v>
      </c>
      <c r="AD35" s="103"/>
      <c r="AE35" s="98" t="str">
        <f t="shared" si="2"/>
        <v/>
      </c>
      <c r="AF35" s="123">
        <f>IF($Y35="Sheltered wall",'Performance inputs'!$B$8,0)</f>
        <v>0</v>
      </c>
      <c r="AG35" s="123">
        <f>IF($Y35="Sheltered wall",'Performance inputs'!$B$9,0)</f>
        <v>0</v>
      </c>
      <c r="AH35" s="103"/>
      <c r="AI35" s="98" t="str">
        <f t="shared" si="3"/>
        <v/>
      </c>
      <c r="AJ35" s="103"/>
      <c r="AK35" s="123">
        <f>IF($Y35="External roof",'Performance inputs'!$B$4,0)</f>
        <v>0</v>
      </c>
      <c r="AL35" s="122"/>
      <c r="AM35" s="123">
        <f>IF($Y35="External roof",'Performance inputs'!$B$5,0)</f>
        <v>0</v>
      </c>
      <c r="AN35" s="103"/>
      <c r="AO35" s="123">
        <f>IF($Y35="Heat loss floor",'Performance inputs'!$B$6,0)</f>
        <v>0</v>
      </c>
      <c r="AP35" s="120"/>
      <c r="AQ35" s="123">
        <f>IF($Y35="Heat loss floor",'Performance inputs'!$B$7,0)</f>
        <v>0</v>
      </c>
      <c r="AR35" s="103"/>
      <c r="AS35" s="103"/>
      <c r="AU35" s="103"/>
      <c r="AV35" s="120"/>
      <c r="AW35" s="120"/>
      <c r="AX35" s="123">
        <f>IF(OR($AV35="Window",$AV35="RoofWindow"),'Performance inputs'!$B$10,IF($AV35="SolidDoor",'Performance inputs'!$B$13,0))</f>
        <v>0</v>
      </c>
      <c r="AY35" s="123">
        <f>IF(OR($AV35="Window",$AV35="RoofWindow"),'Performance inputs'!$B$11,0)</f>
        <v>0</v>
      </c>
      <c r="AZ35" s="123">
        <f>IF(OR($AV35="Window",$AV35="RoofWindow"),'Performance inputs'!$B$12,0)</f>
        <v>0</v>
      </c>
      <c r="BB35" s="120"/>
      <c r="BC35" s="103"/>
      <c r="BD35" s="120"/>
      <c r="BE35" s="120"/>
      <c r="BF35" s="120"/>
      <c r="BG35" s="103"/>
      <c r="BH35" s="103"/>
      <c r="BI35" s="98" t="str">
        <f t="shared" si="0"/>
        <v/>
      </c>
      <c r="BJ35" s="103"/>
      <c r="BL35" s="101" t="str">
        <f t="shared" si="4"/>
        <v/>
      </c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F35" s="101" t="str">
        <f t="shared" si="6"/>
        <v/>
      </c>
      <c r="DG35" s="101" t="str">
        <f t="shared" si="7"/>
        <v/>
      </c>
      <c r="DK35" s="80"/>
      <c r="DM35" s="80"/>
      <c r="DN35" s="90"/>
      <c r="DO35" s="80"/>
      <c r="DP35" s="80"/>
      <c r="DQ35" s="80"/>
      <c r="DR35" s="80"/>
      <c r="DS35" s="90"/>
    </row>
    <row r="36" spans="1:145" ht="11.4" customHeight="1" x14ac:dyDescent="0.2">
      <c r="A36" s="83"/>
      <c r="B36" s="81"/>
      <c r="C36" s="83"/>
      <c r="D36" s="81"/>
      <c r="E36" s="91"/>
      <c r="F36" s="81"/>
      <c r="G36" s="81"/>
      <c r="H36" s="81"/>
      <c r="I36" s="81"/>
      <c r="J36" s="91"/>
      <c r="K36" s="83"/>
      <c r="L36" s="75"/>
      <c r="M36" s="81"/>
      <c r="N36" s="81"/>
      <c r="O36" s="85"/>
      <c r="Q36" s="103"/>
      <c r="R36" s="103"/>
      <c r="S36" s="103"/>
      <c r="T36" s="103"/>
      <c r="U36" s="103"/>
      <c r="V36" s="98" t="str">
        <f t="shared" si="5"/>
        <v/>
      </c>
      <c r="X36" s="120"/>
      <c r="Y36" s="120"/>
      <c r="Z36" s="103"/>
      <c r="AA36" s="103"/>
      <c r="AB36" s="98" t="str">
        <f t="shared" si="1"/>
        <v/>
      </c>
      <c r="AC36" s="123">
        <f>IF($Y36="External wall",'Performance inputs'!$B$3,0)</f>
        <v>0</v>
      </c>
      <c r="AD36" s="103"/>
      <c r="AE36" s="98" t="str">
        <f t="shared" si="2"/>
        <v/>
      </c>
      <c r="AF36" s="123">
        <f>IF($Y36="Sheltered wall",'Performance inputs'!$B$8,0)</f>
        <v>0</v>
      </c>
      <c r="AG36" s="123">
        <f>IF($Y36="Sheltered wall",'Performance inputs'!$B$9,0)</f>
        <v>0</v>
      </c>
      <c r="AH36" s="103"/>
      <c r="AI36" s="98" t="str">
        <f t="shared" si="3"/>
        <v/>
      </c>
      <c r="AJ36" s="103"/>
      <c r="AK36" s="123">
        <f>IF($Y36="External roof",'Performance inputs'!$B$4,0)</f>
        <v>0</v>
      </c>
      <c r="AL36" s="122"/>
      <c r="AM36" s="123">
        <f>IF($Y36="External roof",'Performance inputs'!$B$5,0)</f>
        <v>0</v>
      </c>
      <c r="AN36" s="103"/>
      <c r="AO36" s="123">
        <f>IF($Y36="Heat loss floor",'Performance inputs'!$B$6,0)</f>
        <v>0</v>
      </c>
      <c r="AP36" s="120"/>
      <c r="AQ36" s="123">
        <f>IF($Y36="Heat loss floor",'Performance inputs'!$B$7,0)</f>
        <v>0</v>
      </c>
      <c r="AR36" s="103"/>
      <c r="AS36" s="103"/>
      <c r="AU36" s="103"/>
      <c r="AV36" s="120"/>
      <c r="AW36" s="120"/>
      <c r="AX36" s="123">
        <f>IF(OR($AV36="Window",$AV36="RoofWindow"),'Performance inputs'!$B$10,IF($AV36="SolidDoor",'Performance inputs'!$B$13,0))</f>
        <v>0</v>
      </c>
      <c r="AY36" s="123">
        <f>IF(OR($AV36="Window",$AV36="RoofWindow"),'Performance inputs'!$B$11,0)</f>
        <v>0</v>
      </c>
      <c r="AZ36" s="123">
        <f>IF(OR($AV36="Window",$AV36="RoofWindow"),'Performance inputs'!$B$12,0)</f>
        <v>0</v>
      </c>
      <c r="BB36" s="120"/>
      <c r="BC36" s="103"/>
      <c r="BD36" s="120"/>
      <c r="BE36" s="120"/>
      <c r="BF36" s="120"/>
      <c r="BG36" s="103"/>
      <c r="BH36" s="103"/>
      <c r="BI36" s="98" t="str">
        <f t="shared" si="0"/>
        <v/>
      </c>
      <c r="BJ36" s="103"/>
      <c r="BL36" s="101" t="str">
        <f t="shared" si="4"/>
        <v/>
      </c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F36" s="101" t="str">
        <f t="shared" si="6"/>
        <v/>
      </c>
      <c r="DG36" s="101" t="str">
        <f t="shared" si="7"/>
        <v/>
      </c>
      <c r="DJ36" s="83"/>
      <c r="DK36" s="81"/>
      <c r="DL36" s="83"/>
      <c r="DM36" s="81"/>
      <c r="DN36" s="91"/>
      <c r="DO36" s="81"/>
      <c r="DP36" s="81"/>
      <c r="DQ36" s="81"/>
      <c r="DR36" s="81"/>
      <c r="DS36" s="91"/>
      <c r="DT36" s="83"/>
      <c r="DV36" s="83"/>
      <c r="DW36" s="83"/>
      <c r="DX36" s="83"/>
      <c r="DY36" s="83"/>
      <c r="DZ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</row>
    <row r="37" spans="1:145" ht="11.4" customHeight="1" x14ac:dyDescent="0.2">
      <c r="A37" s="83"/>
      <c r="B37" s="81"/>
      <c r="C37" s="83"/>
      <c r="D37" s="81"/>
      <c r="E37" s="91"/>
      <c r="F37" s="81"/>
      <c r="G37" s="81"/>
      <c r="H37" s="81"/>
      <c r="I37" s="81"/>
      <c r="J37" s="91"/>
      <c r="K37" s="83"/>
      <c r="M37" s="81"/>
      <c r="N37" s="81"/>
      <c r="O37" s="85"/>
      <c r="Q37" s="103"/>
      <c r="R37" s="103"/>
      <c r="S37" s="103"/>
      <c r="T37" s="103"/>
      <c r="U37" s="103"/>
      <c r="V37" s="98" t="str">
        <f t="shared" si="5"/>
        <v/>
      </c>
      <c r="X37" s="120"/>
      <c r="Y37" s="120"/>
      <c r="Z37" s="103"/>
      <c r="AA37" s="103"/>
      <c r="AB37" s="98" t="str">
        <f t="shared" si="1"/>
        <v/>
      </c>
      <c r="AC37" s="123">
        <f>IF($Y37="External wall",'Performance inputs'!$B$3,0)</f>
        <v>0</v>
      </c>
      <c r="AD37" s="103"/>
      <c r="AE37" s="98" t="str">
        <f t="shared" si="2"/>
        <v/>
      </c>
      <c r="AF37" s="123">
        <f>IF($Y37="Sheltered wall",'Performance inputs'!$B$8,0)</f>
        <v>0</v>
      </c>
      <c r="AG37" s="123">
        <f>IF($Y37="Sheltered wall",'Performance inputs'!$B$9,0)</f>
        <v>0</v>
      </c>
      <c r="AH37" s="103"/>
      <c r="AI37" s="98" t="str">
        <f t="shared" si="3"/>
        <v/>
      </c>
      <c r="AJ37" s="103"/>
      <c r="AK37" s="123">
        <f>IF($Y37="External roof",'Performance inputs'!$B$4,0)</f>
        <v>0</v>
      </c>
      <c r="AL37" s="122"/>
      <c r="AM37" s="123">
        <f>IF($Y37="External roof",'Performance inputs'!$B$5,0)</f>
        <v>0</v>
      </c>
      <c r="AN37" s="103"/>
      <c r="AO37" s="123">
        <f>IF($Y37="Heat loss floor",'Performance inputs'!$B$6,0)</f>
        <v>0</v>
      </c>
      <c r="AP37" s="120"/>
      <c r="AQ37" s="123">
        <f>IF($Y37="Heat loss floor",'Performance inputs'!$B$7,0)</f>
        <v>0</v>
      </c>
      <c r="AR37" s="103"/>
      <c r="AS37" s="103"/>
      <c r="AU37" s="103"/>
      <c r="AV37" s="120"/>
      <c r="AW37" s="120"/>
      <c r="AX37" s="123">
        <f>IF(OR($AV37="Window",$AV37="RoofWindow"),'Performance inputs'!$B$10,IF($AV37="SolidDoor",'Performance inputs'!$B$13,0))</f>
        <v>0</v>
      </c>
      <c r="AY37" s="123">
        <f>IF(OR($AV37="Window",$AV37="RoofWindow"),'Performance inputs'!$B$11,0)</f>
        <v>0</v>
      </c>
      <c r="AZ37" s="123">
        <f>IF(OR($AV37="Window",$AV37="RoofWindow"),'Performance inputs'!$B$12,0)</f>
        <v>0</v>
      </c>
      <c r="BB37" s="120"/>
      <c r="BC37" s="103"/>
      <c r="BD37" s="120"/>
      <c r="BE37" s="120"/>
      <c r="BF37" s="120"/>
      <c r="BG37" s="103"/>
      <c r="BH37" s="103"/>
      <c r="BI37" s="98" t="str">
        <f t="shared" si="0"/>
        <v/>
      </c>
      <c r="BJ37" s="103"/>
      <c r="BL37" s="101" t="str">
        <f t="shared" si="4"/>
        <v/>
      </c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F37" s="101" t="str">
        <f t="shared" si="6"/>
        <v/>
      </c>
      <c r="DG37" s="101" t="str">
        <f t="shared" si="7"/>
        <v/>
      </c>
      <c r="DJ37" s="83"/>
      <c r="DK37" s="81"/>
      <c r="DL37" s="83"/>
      <c r="DM37" s="81"/>
      <c r="DN37" s="91"/>
      <c r="DO37" s="81"/>
      <c r="DP37" s="81"/>
      <c r="DQ37" s="81"/>
      <c r="DR37" s="81"/>
      <c r="DS37" s="91"/>
      <c r="DT37" s="83"/>
      <c r="DV37" s="83"/>
      <c r="DW37" s="83"/>
      <c r="DX37" s="83"/>
      <c r="DY37" s="83"/>
      <c r="DZ37" s="83"/>
      <c r="EB37" s="83"/>
      <c r="EC37" s="83"/>
      <c r="ED37" s="83"/>
      <c r="EE37" s="83"/>
      <c r="EF37" s="83"/>
      <c r="EG37" s="83"/>
      <c r="EH37" s="83"/>
      <c r="EI37" s="83"/>
      <c r="EJ37" s="83"/>
      <c r="EK37" s="83"/>
      <c r="EL37" s="83"/>
      <c r="EM37" s="83"/>
      <c r="EN37" s="83"/>
      <c r="EO37" s="83"/>
    </row>
    <row r="38" spans="1:145" ht="11.4" customHeight="1" x14ac:dyDescent="0.2">
      <c r="A38" s="83"/>
      <c r="B38" s="81"/>
      <c r="C38" s="83"/>
      <c r="D38" s="81"/>
      <c r="E38" s="91"/>
      <c r="F38" s="81"/>
      <c r="G38" s="81"/>
      <c r="H38" s="81"/>
      <c r="I38" s="81"/>
      <c r="J38" s="91"/>
      <c r="K38" s="83"/>
      <c r="L38" s="75"/>
      <c r="M38" s="81"/>
      <c r="N38" s="81"/>
      <c r="O38" s="85"/>
      <c r="Q38" s="103"/>
      <c r="R38" s="103"/>
      <c r="S38" s="103"/>
      <c r="T38" s="103"/>
      <c r="U38" s="103"/>
      <c r="V38" s="98" t="str">
        <f t="shared" si="5"/>
        <v/>
      </c>
      <c r="X38" s="120"/>
      <c r="Y38" s="120"/>
      <c r="Z38" s="103"/>
      <c r="AA38" s="103"/>
      <c r="AB38" s="98" t="str">
        <f t="shared" si="1"/>
        <v/>
      </c>
      <c r="AC38" s="123">
        <f>IF($Y38="External wall",'Performance inputs'!$B$3,0)</f>
        <v>0</v>
      </c>
      <c r="AD38" s="103"/>
      <c r="AE38" s="98" t="str">
        <f t="shared" si="2"/>
        <v/>
      </c>
      <c r="AF38" s="123">
        <f>IF($Y38="Sheltered wall",'Performance inputs'!$B$8,0)</f>
        <v>0</v>
      </c>
      <c r="AG38" s="123">
        <f>IF($Y38="Sheltered wall",'Performance inputs'!$B$9,0)</f>
        <v>0</v>
      </c>
      <c r="AH38" s="103"/>
      <c r="AI38" s="98" t="str">
        <f t="shared" si="3"/>
        <v/>
      </c>
      <c r="AJ38" s="103"/>
      <c r="AK38" s="123">
        <f>IF($Y38="External roof",'Performance inputs'!$B$4,0)</f>
        <v>0</v>
      </c>
      <c r="AL38" s="122"/>
      <c r="AM38" s="123">
        <f>IF($Y38="External roof",'Performance inputs'!$B$5,0)</f>
        <v>0</v>
      </c>
      <c r="AN38" s="103"/>
      <c r="AO38" s="123">
        <f>IF($Y38="Heat loss floor",'Performance inputs'!$B$6,0)</f>
        <v>0</v>
      </c>
      <c r="AP38" s="120"/>
      <c r="AQ38" s="123">
        <f>IF($Y38="Heat loss floor",'Performance inputs'!$B$7,0)</f>
        <v>0</v>
      </c>
      <c r="AR38" s="103"/>
      <c r="AS38" s="103"/>
      <c r="AU38" s="103"/>
      <c r="AV38" s="120"/>
      <c r="AW38" s="120"/>
      <c r="AX38" s="123">
        <f>IF(OR($AV38="Window",$AV38="RoofWindow"),'Performance inputs'!$B$10,IF($AV38="SolidDoor",'Performance inputs'!$B$13,0))</f>
        <v>0</v>
      </c>
      <c r="AY38" s="123">
        <f>IF(OR($AV38="Window",$AV38="RoofWindow"),'Performance inputs'!$B$11,0)</f>
        <v>0</v>
      </c>
      <c r="AZ38" s="123">
        <f>IF(OR($AV38="Window",$AV38="RoofWindow"),'Performance inputs'!$B$12,0)</f>
        <v>0</v>
      </c>
      <c r="BB38" s="120"/>
      <c r="BC38" s="103"/>
      <c r="BD38" s="120"/>
      <c r="BE38" s="120"/>
      <c r="BF38" s="120"/>
      <c r="BG38" s="103"/>
      <c r="BH38" s="103"/>
      <c r="BI38" s="98" t="str">
        <f t="shared" si="0"/>
        <v/>
      </c>
      <c r="BJ38" s="103"/>
      <c r="BL38" s="101" t="str">
        <f t="shared" si="4"/>
        <v/>
      </c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F38" s="101" t="str">
        <f t="shared" si="6"/>
        <v/>
      </c>
      <c r="DG38" s="101" t="str">
        <f t="shared" si="7"/>
        <v/>
      </c>
      <c r="DJ38" s="83"/>
      <c r="DK38" s="81"/>
      <c r="DL38" s="83"/>
      <c r="DM38" s="81"/>
      <c r="DN38" s="91"/>
      <c r="DO38" s="81"/>
      <c r="DP38" s="81"/>
      <c r="DQ38" s="81"/>
      <c r="DR38" s="81"/>
      <c r="DS38" s="91"/>
      <c r="DT38" s="83"/>
      <c r="DV38" s="83"/>
      <c r="DW38" s="83"/>
      <c r="DX38" s="83"/>
      <c r="DY38" s="83"/>
      <c r="DZ38" s="83"/>
      <c r="EB38" s="83"/>
      <c r="EC38" s="83"/>
      <c r="ED38" s="83"/>
      <c r="EE38" s="83"/>
      <c r="EF38" s="83"/>
      <c r="EG38" s="83"/>
      <c r="EH38" s="83"/>
      <c r="EI38" s="83"/>
      <c r="EJ38" s="83"/>
      <c r="EK38" s="83"/>
      <c r="EL38" s="83"/>
      <c r="EM38" s="83"/>
      <c r="EN38" s="83"/>
      <c r="EO38" s="83"/>
    </row>
    <row r="39" spans="1:145" ht="11.4" customHeight="1" x14ac:dyDescent="0.2">
      <c r="B39" s="80"/>
      <c r="D39" s="80"/>
      <c r="F39" s="80"/>
      <c r="G39" s="80"/>
      <c r="H39" s="80"/>
      <c r="I39" s="80"/>
      <c r="M39" s="80"/>
      <c r="N39" s="80"/>
      <c r="Q39" s="103"/>
      <c r="R39" s="103"/>
      <c r="S39" s="103"/>
      <c r="T39" s="103"/>
      <c r="U39" s="103"/>
      <c r="V39" s="98" t="str">
        <f t="shared" si="5"/>
        <v/>
      </c>
      <c r="X39" s="120"/>
      <c r="Y39" s="120"/>
      <c r="Z39" s="103"/>
      <c r="AA39" s="103"/>
      <c r="AB39" s="98" t="str">
        <f t="shared" si="1"/>
        <v/>
      </c>
      <c r="AC39" s="123">
        <f>IF($Y39="External wall",'Performance inputs'!$B$3,0)</f>
        <v>0</v>
      </c>
      <c r="AD39" s="103"/>
      <c r="AE39" s="98" t="str">
        <f t="shared" si="2"/>
        <v/>
      </c>
      <c r="AF39" s="123">
        <f>IF($Y39="Sheltered wall",'Performance inputs'!$B$8,0)</f>
        <v>0</v>
      </c>
      <c r="AG39" s="123">
        <f>IF($Y39="Sheltered wall",'Performance inputs'!$B$9,0)</f>
        <v>0</v>
      </c>
      <c r="AH39" s="103"/>
      <c r="AI39" s="98" t="str">
        <f t="shared" si="3"/>
        <v/>
      </c>
      <c r="AJ39" s="103"/>
      <c r="AK39" s="123">
        <f>IF($Y39="External roof",'Performance inputs'!$B$4,0)</f>
        <v>0</v>
      </c>
      <c r="AL39" s="122"/>
      <c r="AM39" s="123">
        <f>IF($Y39="External roof",'Performance inputs'!$B$5,0)</f>
        <v>0</v>
      </c>
      <c r="AN39" s="103"/>
      <c r="AO39" s="123">
        <f>IF($Y39="Heat loss floor",'Performance inputs'!$B$6,0)</f>
        <v>0</v>
      </c>
      <c r="AP39" s="120"/>
      <c r="AQ39" s="123">
        <f>IF($Y39="Heat loss floor",'Performance inputs'!$B$7,0)</f>
        <v>0</v>
      </c>
      <c r="AR39" s="103"/>
      <c r="AS39" s="103"/>
      <c r="AU39" s="103"/>
      <c r="AV39" s="120"/>
      <c r="AW39" s="120"/>
      <c r="AX39" s="123">
        <f>IF(OR($AV39="Window",$AV39="RoofWindow"),'Performance inputs'!$B$10,IF($AV39="SolidDoor",'Performance inputs'!$B$13,0))</f>
        <v>0</v>
      </c>
      <c r="AY39" s="123">
        <f>IF(OR($AV39="Window",$AV39="RoofWindow"),'Performance inputs'!$B$11,0)</f>
        <v>0</v>
      </c>
      <c r="AZ39" s="123">
        <f>IF(OR($AV39="Window",$AV39="RoofWindow"),'Performance inputs'!$B$12,0)</f>
        <v>0</v>
      </c>
      <c r="BB39" s="120"/>
      <c r="BC39" s="103"/>
      <c r="BD39" s="120"/>
      <c r="BE39" s="120"/>
      <c r="BF39" s="120"/>
      <c r="BG39" s="103"/>
      <c r="BH39" s="103"/>
      <c r="BI39" s="98" t="str">
        <f t="shared" si="0"/>
        <v/>
      </c>
      <c r="BJ39" s="103"/>
      <c r="BL39" s="101" t="str">
        <f t="shared" si="4"/>
        <v/>
      </c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F39" s="101" t="str">
        <f t="shared" si="6"/>
        <v/>
      </c>
      <c r="DG39" s="101" t="str">
        <f t="shared" si="7"/>
        <v/>
      </c>
      <c r="DK39" s="80"/>
      <c r="DM39" s="80"/>
      <c r="DO39" s="80"/>
      <c r="DP39" s="80"/>
      <c r="DQ39" s="80"/>
      <c r="DR39" s="80"/>
    </row>
    <row r="40" spans="1:145" x14ac:dyDescent="0.2">
      <c r="B40" s="92"/>
      <c r="D40" s="92"/>
      <c r="F40" s="92"/>
      <c r="G40" s="92"/>
      <c r="H40" s="92"/>
      <c r="I40" s="92"/>
      <c r="L40" s="75"/>
      <c r="M40" s="92"/>
      <c r="N40" s="92"/>
      <c r="Q40" s="103"/>
      <c r="R40" s="103"/>
      <c r="S40" s="103"/>
      <c r="T40" s="103"/>
      <c r="U40" s="103"/>
      <c r="V40" s="98" t="str">
        <f t="shared" si="5"/>
        <v/>
      </c>
      <c r="X40" s="120"/>
      <c r="Y40" s="120"/>
      <c r="Z40" s="103"/>
      <c r="AA40" s="103"/>
      <c r="AB40" s="98" t="str">
        <f t="shared" si="1"/>
        <v/>
      </c>
      <c r="AC40" s="123">
        <f>IF($Y40="External wall",'Performance inputs'!$B$3,0)</f>
        <v>0</v>
      </c>
      <c r="AD40" s="103"/>
      <c r="AE40" s="98" t="str">
        <f t="shared" si="2"/>
        <v/>
      </c>
      <c r="AF40" s="123">
        <f>IF($Y40="Sheltered wall",'Performance inputs'!$B$8,0)</f>
        <v>0</v>
      </c>
      <c r="AG40" s="123">
        <f>IF($Y40="Sheltered wall",'Performance inputs'!$B$9,0)</f>
        <v>0</v>
      </c>
      <c r="AH40" s="103"/>
      <c r="AI40" s="98" t="str">
        <f t="shared" si="3"/>
        <v/>
      </c>
      <c r="AJ40" s="103"/>
      <c r="AK40" s="123">
        <f>IF($Y40="External roof",'Performance inputs'!$B$4,0)</f>
        <v>0</v>
      </c>
      <c r="AL40" s="122"/>
      <c r="AM40" s="123">
        <f>IF($Y40="External roof",'Performance inputs'!$B$5,0)</f>
        <v>0</v>
      </c>
      <c r="AN40" s="103"/>
      <c r="AO40" s="123">
        <f>IF($Y40="Heat loss floor",'Performance inputs'!$B$6,0)</f>
        <v>0</v>
      </c>
      <c r="AP40" s="120"/>
      <c r="AQ40" s="123">
        <f>IF($Y40="Heat loss floor",'Performance inputs'!$B$7,0)</f>
        <v>0</v>
      </c>
      <c r="AR40" s="103"/>
      <c r="AS40" s="103"/>
      <c r="AU40" s="103"/>
      <c r="AV40" s="120"/>
      <c r="AW40" s="120"/>
      <c r="AX40" s="123">
        <f>IF(OR($AV40="Window",$AV40="RoofWindow"),'Performance inputs'!$B$10,IF($AV40="SolidDoor",'Performance inputs'!$B$13,0))</f>
        <v>0</v>
      </c>
      <c r="AY40" s="123">
        <f>IF(OR($AV40="Window",$AV40="RoofWindow"),'Performance inputs'!$B$11,0)</f>
        <v>0</v>
      </c>
      <c r="AZ40" s="123">
        <f>IF(OR($AV40="Window",$AV40="RoofWindow"),'Performance inputs'!$B$12,0)</f>
        <v>0</v>
      </c>
      <c r="BB40" s="120"/>
      <c r="BC40" s="103"/>
      <c r="BD40" s="120"/>
      <c r="BE40" s="120"/>
      <c r="BF40" s="120"/>
      <c r="BG40" s="103"/>
      <c r="BH40" s="103"/>
      <c r="BI40" s="98" t="str">
        <f t="shared" si="0"/>
        <v/>
      </c>
      <c r="BJ40" s="103"/>
      <c r="BL40" s="101" t="str">
        <f t="shared" si="4"/>
        <v/>
      </c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F40" s="101" t="str">
        <f t="shared" si="6"/>
        <v/>
      </c>
      <c r="DG40" s="101" t="str">
        <f t="shared" si="7"/>
        <v/>
      </c>
      <c r="DK40" s="92"/>
      <c r="DM40" s="92"/>
      <c r="DO40" s="92"/>
      <c r="DP40" s="92"/>
      <c r="DQ40" s="92"/>
      <c r="DR40" s="92"/>
    </row>
    <row r="41" spans="1:145" x14ac:dyDescent="0.2">
      <c r="Q41" s="103"/>
      <c r="R41" s="103"/>
      <c r="S41" s="103"/>
      <c r="T41" s="103"/>
      <c r="U41" s="103"/>
      <c r="V41" s="98" t="str">
        <f t="shared" si="5"/>
        <v/>
      </c>
      <c r="X41" s="120"/>
      <c r="Y41" s="120"/>
      <c r="Z41" s="103"/>
      <c r="AA41" s="103"/>
      <c r="AB41" s="98" t="str">
        <f t="shared" si="1"/>
        <v/>
      </c>
      <c r="AC41" s="123">
        <f>IF($Y41="External wall",'Performance inputs'!$B$3,0)</f>
        <v>0</v>
      </c>
      <c r="AD41" s="103"/>
      <c r="AE41" s="98" t="str">
        <f t="shared" si="2"/>
        <v/>
      </c>
      <c r="AF41" s="123">
        <f>IF($Y41="Sheltered wall",'Performance inputs'!$B$8,0)</f>
        <v>0</v>
      </c>
      <c r="AG41" s="123">
        <f>IF($Y41="Sheltered wall",'Performance inputs'!$B$9,0)</f>
        <v>0</v>
      </c>
      <c r="AH41" s="103"/>
      <c r="AI41" s="98" t="str">
        <f t="shared" si="3"/>
        <v/>
      </c>
      <c r="AJ41" s="103"/>
      <c r="AK41" s="123">
        <f>IF($Y41="External roof",'Performance inputs'!$B$4,0)</f>
        <v>0</v>
      </c>
      <c r="AL41" s="122"/>
      <c r="AM41" s="123">
        <f>IF($Y41="External roof",'Performance inputs'!$B$5,0)</f>
        <v>0</v>
      </c>
      <c r="AN41" s="103"/>
      <c r="AO41" s="123">
        <f>IF($Y41="Heat loss floor",'Performance inputs'!$B$6,0)</f>
        <v>0</v>
      </c>
      <c r="AP41" s="120"/>
      <c r="AQ41" s="123">
        <f>IF($Y41="Heat loss floor",'Performance inputs'!$B$7,0)</f>
        <v>0</v>
      </c>
      <c r="AR41" s="103"/>
      <c r="AS41" s="103"/>
      <c r="AU41" s="103"/>
      <c r="AV41" s="120"/>
      <c r="AW41" s="120"/>
      <c r="AX41" s="123">
        <f>IF(OR($AV41="Window",$AV41="RoofWindow"),'Performance inputs'!$B$10,IF($AV41="SolidDoor",'Performance inputs'!$B$13,0))</f>
        <v>0</v>
      </c>
      <c r="AY41" s="123">
        <f>IF(OR($AV41="Window",$AV41="RoofWindow"),'Performance inputs'!$B$11,0)</f>
        <v>0</v>
      </c>
      <c r="AZ41" s="123">
        <f>IF(OR($AV41="Window",$AV41="RoofWindow"),'Performance inputs'!$B$12,0)</f>
        <v>0</v>
      </c>
      <c r="BB41" s="120"/>
      <c r="BC41" s="103"/>
      <c r="BD41" s="120"/>
      <c r="BE41" s="120"/>
      <c r="BF41" s="120"/>
      <c r="BG41" s="103"/>
      <c r="BH41" s="103"/>
      <c r="BI41" s="98" t="str">
        <f t="shared" si="0"/>
        <v/>
      </c>
      <c r="BJ41" s="103"/>
      <c r="BL41" s="101" t="str">
        <f t="shared" si="4"/>
        <v/>
      </c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F41" s="101" t="str">
        <f t="shared" si="6"/>
        <v/>
      </c>
      <c r="DG41" s="101" t="str">
        <f t="shared" si="7"/>
        <v/>
      </c>
    </row>
    <row r="42" spans="1:145" ht="11.4" customHeight="1" x14ac:dyDescent="0.2">
      <c r="A42" s="86"/>
      <c r="B42" s="87"/>
      <c r="C42" s="86"/>
      <c r="D42" s="87"/>
      <c r="F42" s="87"/>
      <c r="G42" s="87"/>
      <c r="H42" s="87"/>
      <c r="I42" s="87"/>
      <c r="K42" s="86"/>
      <c r="L42" s="75"/>
      <c r="M42" s="87"/>
      <c r="N42" s="87"/>
      <c r="Q42" s="103"/>
      <c r="R42" s="103"/>
      <c r="S42" s="103"/>
      <c r="T42" s="103"/>
      <c r="U42" s="103"/>
      <c r="V42" s="98" t="str">
        <f t="shared" si="5"/>
        <v/>
      </c>
      <c r="X42" s="120"/>
      <c r="Y42" s="120"/>
      <c r="Z42" s="103"/>
      <c r="AA42" s="103"/>
      <c r="AB42" s="98" t="str">
        <f t="shared" si="1"/>
        <v/>
      </c>
      <c r="AC42" s="123">
        <f>IF($Y42="External wall",'Performance inputs'!$B$3,0)</f>
        <v>0</v>
      </c>
      <c r="AD42" s="103"/>
      <c r="AE42" s="98" t="str">
        <f t="shared" si="2"/>
        <v/>
      </c>
      <c r="AF42" s="123">
        <f>IF($Y42="Sheltered wall",'Performance inputs'!$B$8,0)</f>
        <v>0</v>
      </c>
      <c r="AG42" s="123">
        <f>IF($Y42="Sheltered wall",'Performance inputs'!$B$9,0)</f>
        <v>0</v>
      </c>
      <c r="AH42" s="103"/>
      <c r="AI42" s="98" t="str">
        <f t="shared" si="3"/>
        <v/>
      </c>
      <c r="AJ42" s="103"/>
      <c r="AK42" s="123">
        <f>IF($Y42="External roof",'Performance inputs'!$B$4,0)</f>
        <v>0</v>
      </c>
      <c r="AL42" s="122"/>
      <c r="AM42" s="123">
        <f>IF($Y42="External roof",'Performance inputs'!$B$5,0)</f>
        <v>0</v>
      </c>
      <c r="AN42" s="103"/>
      <c r="AO42" s="123">
        <f>IF($Y42="Heat loss floor",'Performance inputs'!$B$6,0)</f>
        <v>0</v>
      </c>
      <c r="AP42" s="120"/>
      <c r="AQ42" s="123">
        <f>IF($Y42="Heat loss floor",'Performance inputs'!$B$7,0)</f>
        <v>0</v>
      </c>
      <c r="AR42" s="103"/>
      <c r="AS42" s="103"/>
      <c r="AU42" s="103"/>
      <c r="AV42" s="120"/>
      <c r="AW42" s="120"/>
      <c r="AX42" s="123">
        <f>IF(OR($AV42="Window",$AV42="RoofWindow"),'Performance inputs'!$B$10,IF($AV42="SolidDoor",'Performance inputs'!$B$13,0))</f>
        <v>0</v>
      </c>
      <c r="AY42" s="123">
        <f>IF(OR($AV42="Window",$AV42="RoofWindow"),'Performance inputs'!$B$11,0)</f>
        <v>0</v>
      </c>
      <c r="AZ42" s="123">
        <f>IF(OR($AV42="Window",$AV42="RoofWindow"),'Performance inputs'!$B$12,0)</f>
        <v>0</v>
      </c>
      <c r="BB42" s="120"/>
      <c r="BC42" s="103"/>
      <c r="BD42" s="120"/>
      <c r="BE42" s="120"/>
      <c r="BF42" s="120"/>
      <c r="BG42" s="103"/>
      <c r="BH42" s="103"/>
      <c r="BI42" s="98" t="str">
        <f t="shared" si="0"/>
        <v/>
      </c>
      <c r="BJ42" s="103"/>
      <c r="BL42" s="101" t="str">
        <f t="shared" si="4"/>
        <v/>
      </c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F42" s="101" t="str">
        <f t="shared" si="6"/>
        <v/>
      </c>
      <c r="DG42" s="101" t="str">
        <f t="shared" si="7"/>
        <v/>
      </c>
      <c r="DJ42" s="86"/>
      <c r="DK42" s="87"/>
      <c r="DL42" s="86"/>
      <c r="DM42" s="87"/>
      <c r="DO42" s="87"/>
      <c r="DP42" s="87"/>
      <c r="DQ42" s="87"/>
      <c r="DR42" s="87"/>
      <c r="DT42" s="86"/>
      <c r="DV42" s="86"/>
      <c r="DW42" s="86"/>
      <c r="DX42" s="86"/>
      <c r="DY42" s="86"/>
      <c r="DZ42" s="86"/>
      <c r="EB42" s="86"/>
      <c r="EC42" s="86"/>
      <c r="ED42" s="86"/>
      <c r="EE42" s="86"/>
      <c r="EF42" s="86"/>
      <c r="EG42" s="86"/>
      <c r="EH42" s="86"/>
      <c r="EI42" s="86"/>
      <c r="EJ42" s="86"/>
      <c r="EK42" s="86"/>
      <c r="EL42" s="86"/>
      <c r="EM42" s="86"/>
      <c r="EN42" s="86"/>
      <c r="EO42" s="86"/>
    </row>
    <row r="43" spans="1:145" ht="11.4" customHeight="1" x14ac:dyDescent="0.2">
      <c r="B43" s="84"/>
      <c r="D43" s="84"/>
      <c r="F43" s="84"/>
      <c r="G43" s="84"/>
      <c r="H43" s="84"/>
      <c r="I43" s="84"/>
      <c r="M43" s="84"/>
      <c r="N43" s="84"/>
      <c r="Q43" s="103"/>
      <c r="R43" s="103"/>
      <c r="S43" s="103"/>
      <c r="T43" s="103"/>
      <c r="U43" s="103"/>
      <c r="V43" s="98" t="str">
        <f t="shared" si="5"/>
        <v/>
      </c>
      <c r="X43" s="120"/>
      <c r="Y43" s="120"/>
      <c r="Z43" s="103"/>
      <c r="AA43" s="103"/>
      <c r="AB43" s="98" t="str">
        <f t="shared" si="1"/>
        <v/>
      </c>
      <c r="AC43" s="123">
        <f>IF($Y43="External wall",'Performance inputs'!$B$3,0)</f>
        <v>0</v>
      </c>
      <c r="AD43" s="103"/>
      <c r="AE43" s="98" t="str">
        <f t="shared" si="2"/>
        <v/>
      </c>
      <c r="AF43" s="123">
        <f>IF($Y43="Sheltered wall",'Performance inputs'!$B$8,0)</f>
        <v>0</v>
      </c>
      <c r="AG43" s="123">
        <f>IF($Y43="Sheltered wall",'Performance inputs'!$B$9,0)</f>
        <v>0</v>
      </c>
      <c r="AH43" s="103"/>
      <c r="AI43" s="98" t="str">
        <f t="shared" si="3"/>
        <v/>
      </c>
      <c r="AJ43" s="103"/>
      <c r="AK43" s="123">
        <f>IF($Y43="External roof",'Performance inputs'!$B$4,0)</f>
        <v>0</v>
      </c>
      <c r="AL43" s="122"/>
      <c r="AM43" s="123">
        <f>IF($Y43="External roof",'Performance inputs'!$B$5,0)</f>
        <v>0</v>
      </c>
      <c r="AN43" s="103"/>
      <c r="AO43" s="123">
        <f>IF($Y43="Heat loss floor",'Performance inputs'!$B$6,0)</f>
        <v>0</v>
      </c>
      <c r="AP43" s="120"/>
      <c r="AQ43" s="123">
        <f>IF($Y43="Heat loss floor",'Performance inputs'!$B$7,0)</f>
        <v>0</v>
      </c>
      <c r="AR43" s="103"/>
      <c r="AS43" s="103"/>
      <c r="AU43" s="103"/>
      <c r="AV43" s="120"/>
      <c r="AW43" s="120"/>
      <c r="AX43" s="123">
        <f>IF(OR($AV43="Window",$AV43="RoofWindow"),'Performance inputs'!$B$10,IF($AV43="SolidDoor",'Performance inputs'!$B$13,0))</f>
        <v>0</v>
      </c>
      <c r="AY43" s="123">
        <f>IF(OR($AV43="Window",$AV43="RoofWindow"),'Performance inputs'!$B$11,0)</f>
        <v>0</v>
      </c>
      <c r="AZ43" s="123">
        <f>IF(OR($AV43="Window",$AV43="RoofWindow"),'Performance inputs'!$B$12,0)</f>
        <v>0</v>
      </c>
      <c r="BB43" s="120"/>
      <c r="BC43" s="103"/>
      <c r="BD43" s="120"/>
      <c r="BE43" s="120"/>
      <c r="BF43" s="120"/>
      <c r="BG43" s="103"/>
      <c r="BH43" s="103"/>
      <c r="BI43" s="98" t="str">
        <f t="shared" si="0"/>
        <v/>
      </c>
      <c r="BJ43" s="103"/>
      <c r="BL43" s="101" t="str">
        <f t="shared" si="4"/>
        <v/>
      </c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F43" s="101" t="str">
        <f t="shared" si="6"/>
        <v/>
      </c>
      <c r="DG43" s="101" t="str">
        <f t="shared" si="7"/>
        <v/>
      </c>
      <c r="DK43" s="84"/>
      <c r="DM43" s="84"/>
      <c r="DO43" s="84"/>
      <c r="DP43" s="84"/>
      <c r="DQ43" s="84"/>
      <c r="DR43" s="84"/>
    </row>
    <row r="44" spans="1:145" ht="11.4" customHeight="1" x14ac:dyDescent="0.2">
      <c r="B44" s="84"/>
      <c r="D44" s="84"/>
      <c r="E44" s="90"/>
      <c r="F44" s="84"/>
      <c r="G44" s="84"/>
      <c r="H44" s="84"/>
      <c r="I44" s="84"/>
      <c r="J44" s="90"/>
      <c r="L44" s="75"/>
      <c r="M44" s="84"/>
      <c r="N44" s="84"/>
      <c r="O44" s="84"/>
      <c r="Q44" s="103"/>
      <c r="R44" s="103"/>
      <c r="S44" s="103"/>
      <c r="T44" s="103"/>
      <c r="U44" s="103"/>
      <c r="V44" s="98" t="str">
        <f t="shared" si="5"/>
        <v/>
      </c>
      <c r="X44" s="120"/>
      <c r="Y44" s="120"/>
      <c r="Z44" s="103"/>
      <c r="AA44" s="103"/>
      <c r="AB44" s="98" t="str">
        <f t="shared" si="1"/>
        <v/>
      </c>
      <c r="AC44" s="123">
        <f>IF($Y44="External wall",'Performance inputs'!$B$3,0)</f>
        <v>0</v>
      </c>
      <c r="AD44" s="103"/>
      <c r="AE44" s="98" t="str">
        <f t="shared" si="2"/>
        <v/>
      </c>
      <c r="AF44" s="123">
        <f>IF($Y44="Sheltered wall",'Performance inputs'!$B$8,0)</f>
        <v>0</v>
      </c>
      <c r="AG44" s="123">
        <f>IF($Y44="Sheltered wall",'Performance inputs'!$B$9,0)</f>
        <v>0</v>
      </c>
      <c r="AH44" s="103"/>
      <c r="AI44" s="98" t="str">
        <f t="shared" si="3"/>
        <v/>
      </c>
      <c r="AJ44" s="103"/>
      <c r="AK44" s="123">
        <f>IF($Y44="External roof",'Performance inputs'!$B$4,0)</f>
        <v>0</v>
      </c>
      <c r="AL44" s="122"/>
      <c r="AM44" s="123">
        <f>IF($Y44="External roof",'Performance inputs'!$B$5,0)</f>
        <v>0</v>
      </c>
      <c r="AN44" s="103"/>
      <c r="AO44" s="123">
        <f>IF($Y44="Heat loss floor",'Performance inputs'!$B$6,0)</f>
        <v>0</v>
      </c>
      <c r="AP44" s="120"/>
      <c r="AQ44" s="123">
        <f>IF($Y44="Heat loss floor",'Performance inputs'!$B$7,0)</f>
        <v>0</v>
      </c>
      <c r="AR44" s="103"/>
      <c r="AS44" s="103"/>
      <c r="AU44" s="103"/>
      <c r="AV44" s="120"/>
      <c r="AW44" s="120"/>
      <c r="AX44" s="123">
        <f>IF(OR($AV44="Window",$AV44="RoofWindow"),'Performance inputs'!$B$10,IF($AV44="SolidDoor",'Performance inputs'!$B$13,0))</f>
        <v>0</v>
      </c>
      <c r="AY44" s="123">
        <f>IF(OR($AV44="Window",$AV44="RoofWindow"),'Performance inputs'!$B$11,0)</f>
        <v>0</v>
      </c>
      <c r="AZ44" s="123">
        <f>IF(OR($AV44="Window",$AV44="RoofWindow"),'Performance inputs'!$B$12,0)</f>
        <v>0</v>
      </c>
      <c r="BB44" s="120"/>
      <c r="BC44" s="103"/>
      <c r="BD44" s="120"/>
      <c r="BE44" s="120"/>
      <c r="BF44" s="120"/>
      <c r="BG44" s="103"/>
      <c r="BH44" s="103"/>
      <c r="BI44" s="98" t="str">
        <f t="shared" si="0"/>
        <v/>
      </c>
      <c r="BJ44" s="103"/>
      <c r="BL44" s="101" t="str">
        <f t="shared" si="4"/>
        <v/>
      </c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F44" s="101" t="str">
        <f t="shared" si="6"/>
        <v/>
      </c>
      <c r="DG44" s="101" t="str">
        <f t="shared" si="7"/>
        <v/>
      </c>
      <c r="DK44" s="84"/>
      <c r="DM44" s="84"/>
      <c r="DN44" s="90"/>
      <c r="DO44" s="84"/>
      <c r="DP44" s="84"/>
      <c r="DQ44" s="84"/>
      <c r="DR44" s="84"/>
      <c r="DS44" s="90"/>
    </row>
    <row r="45" spans="1:145" ht="11.4" customHeight="1" x14ac:dyDescent="0.2">
      <c r="A45" s="83"/>
      <c r="B45" s="93"/>
      <c r="C45" s="83"/>
      <c r="D45" s="93"/>
      <c r="E45" s="91"/>
      <c r="F45" s="93"/>
      <c r="G45" s="93"/>
      <c r="H45" s="93"/>
      <c r="I45" s="93"/>
      <c r="J45" s="91"/>
      <c r="K45" s="83"/>
      <c r="M45" s="93"/>
      <c r="N45" s="93"/>
      <c r="O45" s="85"/>
      <c r="Q45" s="103"/>
      <c r="R45" s="103"/>
      <c r="S45" s="103"/>
      <c r="T45" s="103"/>
      <c r="U45" s="103"/>
      <c r="V45" s="98" t="str">
        <f t="shared" si="5"/>
        <v/>
      </c>
      <c r="X45" s="120"/>
      <c r="Y45" s="120"/>
      <c r="Z45" s="103"/>
      <c r="AA45" s="103"/>
      <c r="AB45" s="98" t="str">
        <f t="shared" si="1"/>
        <v/>
      </c>
      <c r="AC45" s="123">
        <f>IF($Y45="External wall",'Performance inputs'!$B$3,0)</f>
        <v>0</v>
      </c>
      <c r="AD45" s="103"/>
      <c r="AE45" s="98" t="str">
        <f t="shared" si="2"/>
        <v/>
      </c>
      <c r="AF45" s="123">
        <f>IF($Y45="Sheltered wall",'Performance inputs'!$B$8,0)</f>
        <v>0</v>
      </c>
      <c r="AG45" s="123">
        <f>IF($Y45="Sheltered wall",'Performance inputs'!$B$9,0)</f>
        <v>0</v>
      </c>
      <c r="AH45" s="103"/>
      <c r="AI45" s="98" t="str">
        <f t="shared" si="3"/>
        <v/>
      </c>
      <c r="AJ45" s="103"/>
      <c r="AK45" s="123">
        <f>IF($Y45="External roof",'Performance inputs'!$B$4,0)</f>
        <v>0</v>
      </c>
      <c r="AL45" s="122"/>
      <c r="AM45" s="123">
        <f>IF($Y45="External roof",'Performance inputs'!$B$5,0)</f>
        <v>0</v>
      </c>
      <c r="AN45" s="103"/>
      <c r="AO45" s="123">
        <f>IF($Y45="Heat loss floor",'Performance inputs'!$B$6,0)</f>
        <v>0</v>
      </c>
      <c r="AP45" s="120"/>
      <c r="AQ45" s="123">
        <f>IF($Y45="Heat loss floor",'Performance inputs'!$B$7,0)</f>
        <v>0</v>
      </c>
      <c r="AR45" s="103"/>
      <c r="AS45" s="103"/>
      <c r="AU45" s="103"/>
      <c r="AV45" s="120"/>
      <c r="AW45" s="120"/>
      <c r="AX45" s="123">
        <f>IF(OR($AV45="Window",$AV45="RoofWindow"),'Performance inputs'!$B$10,IF($AV45="SolidDoor",'Performance inputs'!$B$13,0))</f>
        <v>0</v>
      </c>
      <c r="AY45" s="123">
        <f>IF(OR($AV45="Window",$AV45="RoofWindow"),'Performance inputs'!$B$11,0)</f>
        <v>0</v>
      </c>
      <c r="AZ45" s="123">
        <f>IF(OR($AV45="Window",$AV45="RoofWindow"),'Performance inputs'!$B$12,0)</f>
        <v>0</v>
      </c>
      <c r="BB45" s="120"/>
      <c r="BC45" s="103"/>
      <c r="BD45" s="120"/>
      <c r="BE45" s="120"/>
      <c r="BF45" s="120"/>
      <c r="BG45" s="103"/>
      <c r="BH45" s="103"/>
      <c r="BI45" s="98" t="str">
        <f t="shared" si="0"/>
        <v/>
      </c>
      <c r="BJ45" s="103"/>
      <c r="BL45" s="101" t="str">
        <f t="shared" si="4"/>
        <v/>
      </c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F45" s="101" t="str">
        <f t="shared" si="6"/>
        <v/>
      </c>
      <c r="DG45" s="101" t="str">
        <f t="shared" si="7"/>
        <v/>
      </c>
      <c r="DJ45" s="83"/>
      <c r="DK45" s="93"/>
      <c r="DL45" s="83"/>
      <c r="DM45" s="93"/>
      <c r="DN45" s="91"/>
      <c r="DO45" s="93"/>
      <c r="DP45" s="93"/>
      <c r="DQ45" s="93"/>
      <c r="DR45" s="93"/>
      <c r="DS45" s="91"/>
      <c r="DT45" s="83"/>
      <c r="DV45" s="83"/>
      <c r="DW45" s="83"/>
      <c r="DX45" s="83"/>
      <c r="DY45" s="83"/>
      <c r="DZ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</row>
    <row r="46" spans="1:145" ht="11.4" customHeight="1" x14ac:dyDescent="0.2">
      <c r="A46" s="83"/>
      <c r="B46" s="93"/>
      <c r="C46" s="83"/>
      <c r="D46" s="93"/>
      <c r="E46" s="91"/>
      <c r="F46" s="93"/>
      <c r="G46" s="93"/>
      <c r="H46" s="93"/>
      <c r="I46" s="93"/>
      <c r="J46" s="91"/>
      <c r="K46" s="83"/>
      <c r="L46" s="75"/>
      <c r="M46" s="93"/>
      <c r="N46" s="93"/>
      <c r="O46" s="85"/>
      <c r="Q46" s="103"/>
      <c r="R46" s="103"/>
      <c r="S46" s="103"/>
      <c r="T46" s="103"/>
      <c r="U46" s="103"/>
      <c r="V46" s="98" t="str">
        <f t="shared" si="5"/>
        <v/>
      </c>
      <c r="X46" s="120"/>
      <c r="Y46" s="120"/>
      <c r="Z46" s="103"/>
      <c r="AA46" s="103"/>
      <c r="AB46" s="98" t="str">
        <f t="shared" si="1"/>
        <v/>
      </c>
      <c r="AC46" s="123">
        <f>IF($Y46="External wall",'Performance inputs'!$B$3,0)</f>
        <v>0</v>
      </c>
      <c r="AD46" s="103"/>
      <c r="AE46" s="98" t="str">
        <f t="shared" si="2"/>
        <v/>
      </c>
      <c r="AF46" s="123">
        <f>IF($Y46="Sheltered wall",'Performance inputs'!$B$8,0)</f>
        <v>0</v>
      </c>
      <c r="AG46" s="123">
        <f>IF($Y46="Sheltered wall",'Performance inputs'!$B$9,0)</f>
        <v>0</v>
      </c>
      <c r="AH46" s="103"/>
      <c r="AI46" s="98" t="str">
        <f t="shared" si="3"/>
        <v/>
      </c>
      <c r="AJ46" s="103"/>
      <c r="AK46" s="123">
        <f>IF($Y46="External roof",'Performance inputs'!$B$4,0)</f>
        <v>0</v>
      </c>
      <c r="AL46" s="122"/>
      <c r="AM46" s="123">
        <f>IF($Y46="External roof",'Performance inputs'!$B$5,0)</f>
        <v>0</v>
      </c>
      <c r="AN46" s="103"/>
      <c r="AO46" s="123">
        <f>IF($Y46="Heat loss floor",'Performance inputs'!$B$6,0)</f>
        <v>0</v>
      </c>
      <c r="AP46" s="120"/>
      <c r="AQ46" s="123">
        <f>IF($Y46="Heat loss floor",'Performance inputs'!$B$7,0)</f>
        <v>0</v>
      </c>
      <c r="AR46" s="103"/>
      <c r="AS46" s="103"/>
      <c r="AU46" s="103"/>
      <c r="AV46" s="120"/>
      <c r="AW46" s="120"/>
      <c r="AX46" s="123">
        <f>IF(OR($AV46="Window",$AV46="RoofWindow"),'Performance inputs'!$B$10,IF($AV46="SolidDoor",'Performance inputs'!$B$13,0))</f>
        <v>0</v>
      </c>
      <c r="AY46" s="123">
        <f>IF(OR($AV46="Window",$AV46="RoofWindow"),'Performance inputs'!$B$11,0)</f>
        <v>0</v>
      </c>
      <c r="AZ46" s="123">
        <f>IF(OR($AV46="Window",$AV46="RoofWindow"),'Performance inputs'!$B$12,0)</f>
        <v>0</v>
      </c>
      <c r="BB46" s="120"/>
      <c r="BC46" s="103"/>
      <c r="BD46" s="120"/>
      <c r="BE46" s="120"/>
      <c r="BF46" s="120"/>
      <c r="BG46" s="103"/>
      <c r="BH46" s="103"/>
      <c r="BI46" s="98" t="str">
        <f t="shared" si="0"/>
        <v/>
      </c>
      <c r="BJ46" s="103"/>
      <c r="BL46" s="101" t="str">
        <f t="shared" si="4"/>
        <v/>
      </c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F46" s="101" t="str">
        <f t="shared" si="6"/>
        <v/>
      </c>
      <c r="DG46" s="101" t="str">
        <f t="shared" si="7"/>
        <v/>
      </c>
      <c r="DJ46" s="83"/>
      <c r="DK46" s="93"/>
      <c r="DL46" s="83"/>
      <c r="DM46" s="93"/>
      <c r="DN46" s="91"/>
      <c r="DO46" s="93"/>
      <c r="DP46" s="93"/>
      <c r="DQ46" s="93"/>
      <c r="DR46" s="93"/>
      <c r="DS46" s="91"/>
      <c r="DT46" s="83"/>
      <c r="DV46" s="83"/>
      <c r="DW46" s="83"/>
      <c r="DX46" s="83"/>
      <c r="DY46" s="83"/>
      <c r="DZ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</row>
    <row r="47" spans="1:145" ht="11.4" customHeight="1" x14ac:dyDescent="0.2">
      <c r="A47" s="83"/>
      <c r="B47" s="93"/>
      <c r="C47" s="83"/>
      <c r="D47" s="93"/>
      <c r="E47" s="91"/>
      <c r="F47" s="93"/>
      <c r="G47" s="93"/>
      <c r="H47" s="93"/>
      <c r="I47" s="93"/>
      <c r="J47" s="91"/>
      <c r="K47" s="83"/>
      <c r="M47" s="93"/>
      <c r="N47" s="93"/>
      <c r="O47" s="85"/>
      <c r="Q47" s="103"/>
      <c r="R47" s="103"/>
      <c r="S47" s="103"/>
      <c r="T47" s="103"/>
      <c r="U47" s="103"/>
      <c r="V47" s="98" t="str">
        <f t="shared" si="5"/>
        <v/>
      </c>
      <c r="X47" s="120"/>
      <c r="Y47" s="120"/>
      <c r="Z47" s="103"/>
      <c r="AA47" s="103"/>
      <c r="AB47" s="98" t="str">
        <f t="shared" si="1"/>
        <v/>
      </c>
      <c r="AC47" s="123">
        <f>IF($Y47="External wall",'Performance inputs'!$B$3,0)</f>
        <v>0</v>
      </c>
      <c r="AD47" s="103"/>
      <c r="AE47" s="98" t="str">
        <f t="shared" si="2"/>
        <v/>
      </c>
      <c r="AF47" s="123">
        <f>IF($Y47="Sheltered wall",'Performance inputs'!$B$8,0)</f>
        <v>0</v>
      </c>
      <c r="AG47" s="123">
        <f>IF($Y47="Sheltered wall",'Performance inputs'!$B$9,0)</f>
        <v>0</v>
      </c>
      <c r="AH47" s="103"/>
      <c r="AI47" s="98" t="str">
        <f t="shared" si="3"/>
        <v/>
      </c>
      <c r="AJ47" s="103"/>
      <c r="AK47" s="123">
        <f>IF($Y47="External roof",'Performance inputs'!$B$4,0)</f>
        <v>0</v>
      </c>
      <c r="AL47" s="122"/>
      <c r="AM47" s="123">
        <f>IF($Y47="External roof",'Performance inputs'!$B$5,0)</f>
        <v>0</v>
      </c>
      <c r="AN47" s="103"/>
      <c r="AO47" s="123">
        <f>IF($Y47="Heat loss floor",'Performance inputs'!$B$6,0)</f>
        <v>0</v>
      </c>
      <c r="AP47" s="120"/>
      <c r="AQ47" s="123">
        <f>IF($Y47="Heat loss floor",'Performance inputs'!$B$7,0)</f>
        <v>0</v>
      </c>
      <c r="AR47" s="103"/>
      <c r="AS47" s="103"/>
      <c r="AU47" s="103"/>
      <c r="AV47" s="120"/>
      <c r="AW47" s="120"/>
      <c r="AX47" s="123">
        <f>IF(OR($AV47="Window",$AV47="RoofWindow"),'Performance inputs'!$B$10,IF($AV47="SolidDoor",'Performance inputs'!$B$13,0))</f>
        <v>0</v>
      </c>
      <c r="AY47" s="123">
        <f>IF(OR($AV47="Window",$AV47="RoofWindow"),'Performance inputs'!$B$11,0)</f>
        <v>0</v>
      </c>
      <c r="AZ47" s="123">
        <f>IF(OR($AV47="Window",$AV47="RoofWindow"),'Performance inputs'!$B$12,0)</f>
        <v>0</v>
      </c>
      <c r="BB47" s="120"/>
      <c r="BC47" s="103"/>
      <c r="BD47" s="120"/>
      <c r="BE47" s="120"/>
      <c r="BF47" s="120"/>
      <c r="BG47" s="103"/>
      <c r="BH47" s="103"/>
      <c r="BI47" s="98" t="str">
        <f t="shared" si="0"/>
        <v/>
      </c>
      <c r="BJ47" s="103"/>
      <c r="BL47" s="101" t="str">
        <f t="shared" si="4"/>
        <v/>
      </c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F47" s="101" t="str">
        <f t="shared" si="6"/>
        <v/>
      </c>
      <c r="DG47" s="101" t="str">
        <f t="shared" si="7"/>
        <v/>
      </c>
      <c r="DJ47" s="83"/>
      <c r="DK47" s="93"/>
      <c r="DL47" s="83"/>
      <c r="DM47" s="93"/>
      <c r="DN47" s="91"/>
      <c r="DO47" s="93"/>
      <c r="DP47" s="93"/>
      <c r="DQ47" s="93"/>
      <c r="DR47" s="93"/>
      <c r="DS47" s="91"/>
      <c r="DT47" s="83"/>
      <c r="DV47" s="83"/>
      <c r="DW47" s="83"/>
      <c r="DX47" s="83"/>
      <c r="DY47" s="83"/>
      <c r="DZ47" s="83"/>
      <c r="EB47" s="83"/>
      <c r="EC47" s="83"/>
      <c r="ED47" s="83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</row>
    <row r="48" spans="1:145" ht="11.4" customHeight="1" x14ac:dyDescent="0.2">
      <c r="B48" s="84"/>
      <c r="D48" s="84"/>
      <c r="F48" s="84"/>
      <c r="G48" s="84"/>
      <c r="H48" s="84"/>
      <c r="I48" s="84"/>
      <c r="L48" s="75"/>
      <c r="M48" s="84"/>
      <c r="N48" s="84"/>
      <c r="Q48" s="103"/>
      <c r="R48" s="103"/>
      <c r="S48" s="103"/>
      <c r="T48" s="103"/>
      <c r="U48" s="103"/>
      <c r="V48" s="98" t="str">
        <f t="shared" si="5"/>
        <v/>
      </c>
      <c r="X48" s="120"/>
      <c r="Y48" s="120"/>
      <c r="Z48" s="103"/>
      <c r="AA48" s="103"/>
      <c r="AB48" s="98" t="str">
        <f t="shared" si="1"/>
        <v/>
      </c>
      <c r="AC48" s="123">
        <f>IF($Y48="External wall",'Performance inputs'!$B$3,0)</f>
        <v>0</v>
      </c>
      <c r="AD48" s="103"/>
      <c r="AE48" s="98" t="str">
        <f t="shared" si="2"/>
        <v/>
      </c>
      <c r="AF48" s="123">
        <f>IF($Y48="Sheltered wall",'Performance inputs'!$B$8,0)</f>
        <v>0</v>
      </c>
      <c r="AG48" s="123">
        <f>IF($Y48="Sheltered wall",'Performance inputs'!$B$9,0)</f>
        <v>0</v>
      </c>
      <c r="AH48" s="103"/>
      <c r="AI48" s="98" t="str">
        <f t="shared" si="3"/>
        <v/>
      </c>
      <c r="AJ48" s="103"/>
      <c r="AK48" s="123">
        <f>IF($Y48="External roof",'Performance inputs'!$B$4,0)</f>
        <v>0</v>
      </c>
      <c r="AL48" s="122"/>
      <c r="AM48" s="123">
        <f>IF($Y48="External roof",'Performance inputs'!$B$5,0)</f>
        <v>0</v>
      </c>
      <c r="AN48" s="103"/>
      <c r="AO48" s="123">
        <f>IF($Y48="Heat loss floor",'Performance inputs'!$B$6,0)</f>
        <v>0</v>
      </c>
      <c r="AP48" s="120"/>
      <c r="AQ48" s="123">
        <f>IF($Y48="Heat loss floor",'Performance inputs'!$B$7,0)</f>
        <v>0</v>
      </c>
      <c r="AR48" s="103"/>
      <c r="AS48" s="103"/>
      <c r="AU48" s="103"/>
      <c r="AV48" s="120"/>
      <c r="AW48" s="120"/>
      <c r="AX48" s="123">
        <f>IF(OR($AV48="Window",$AV48="RoofWindow"),'Performance inputs'!$B$10,IF($AV48="SolidDoor",'Performance inputs'!$B$13,0))</f>
        <v>0</v>
      </c>
      <c r="AY48" s="123">
        <f>IF(OR($AV48="Window",$AV48="RoofWindow"),'Performance inputs'!$B$11,0)</f>
        <v>0</v>
      </c>
      <c r="AZ48" s="123">
        <f>IF(OR($AV48="Window",$AV48="RoofWindow"),'Performance inputs'!$B$12,0)</f>
        <v>0</v>
      </c>
      <c r="BB48" s="120"/>
      <c r="BC48" s="103"/>
      <c r="BD48" s="120"/>
      <c r="BE48" s="120"/>
      <c r="BF48" s="120"/>
      <c r="BG48" s="103"/>
      <c r="BH48" s="103"/>
      <c r="BI48" s="98" t="str">
        <f t="shared" si="0"/>
        <v/>
      </c>
      <c r="BJ48" s="103"/>
      <c r="BL48" s="101" t="str">
        <f t="shared" si="4"/>
        <v/>
      </c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F48" s="101" t="str">
        <f t="shared" si="6"/>
        <v/>
      </c>
      <c r="DG48" s="101" t="str">
        <f t="shared" si="7"/>
        <v/>
      </c>
      <c r="DK48" s="84"/>
      <c r="DM48" s="84"/>
      <c r="DO48" s="84"/>
      <c r="DP48" s="84"/>
      <c r="DQ48" s="84"/>
      <c r="DR48" s="84"/>
    </row>
    <row r="49" spans="1:145" x14ac:dyDescent="0.2">
      <c r="B49" s="94"/>
      <c r="D49" s="94"/>
      <c r="F49" s="94"/>
      <c r="G49" s="94"/>
      <c r="H49" s="94"/>
      <c r="I49" s="94"/>
      <c r="M49" s="94"/>
      <c r="N49" s="94"/>
      <c r="Q49" s="103"/>
      <c r="R49" s="103"/>
      <c r="S49" s="103"/>
      <c r="T49" s="103"/>
      <c r="U49" s="103"/>
      <c r="V49" s="98" t="str">
        <f t="shared" si="5"/>
        <v/>
      </c>
      <c r="X49" s="120"/>
      <c r="Y49" s="120"/>
      <c r="Z49" s="103"/>
      <c r="AA49" s="103"/>
      <c r="AB49" s="98" t="str">
        <f t="shared" si="1"/>
        <v/>
      </c>
      <c r="AC49" s="123">
        <f>IF($Y49="External wall",'Performance inputs'!$B$3,0)</f>
        <v>0</v>
      </c>
      <c r="AD49" s="103"/>
      <c r="AE49" s="98" t="str">
        <f t="shared" si="2"/>
        <v/>
      </c>
      <c r="AF49" s="123">
        <f>IF($Y49="Sheltered wall",'Performance inputs'!$B$8,0)</f>
        <v>0</v>
      </c>
      <c r="AG49" s="123">
        <f>IF($Y49="Sheltered wall",'Performance inputs'!$B$9,0)</f>
        <v>0</v>
      </c>
      <c r="AH49" s="103"/>
      <c r="AI49" s="98" t="str">
        <f t="shared" si="3"/>
        <v/>
      </c>
      <c r="AJ49" s="103"/>
      <c r="AK49" s="123">
        <f>IF($Y49="External roof",'Performance inputs'!$B$4,0)</f>
        <v>0</v>
      </c>
      <c r="AL49" s="122"/>
      <c r="AM49" s="123">
        <f>IF($Y49="External roof",'Performance inputs'!$B$5,0)</f>
        <v>0</v>
      </c>
      <c r="AN49" s="103"/>
      <c r="AO49" s="123">
        <f>IF($Y49="Heat loss floor",'Performance inputs'!$B$6,0)</f>
        <v>0</v>
      </c>
      <c r="AP49" s="120"/>
      <c r="AQ49" s="123">
        <f>IF($Y49="Heat loss floor",'Performance inputs'!$B$7,0)</f>
        <v>0</v>
      </c>
      <c r="AR49" s="103"/>
      <c r="AS49" s="103"/>
      <c r="AU49" s="103"/>
      <c r="AV49" s="120"/>
      <c r="AW49" s="120"/>
      <c r="AX49" s="123">
        <f>IF(OR($AV49="Window",$AV49="RoofWindow"),'Performance inputs'!$B$10,IF($AV49="SolidDoor",'Performance inputs'!$B$13,0))</f>
        <v>0</v>
      </c>
      <c r="AY49" s="123">
        <f>IF(OR($AV49="Window",$AV49="RoofWindow"),'Performance inputs'!$B$11,0)</f>
        <v>0</v>
      </c>
      <c r="AZ49" s="123">
        <f>IF(OR($AV49="Window",$AV49="RoofWindow"),'Performance inputs'!$B$12,0)</f>
        <v>0</v>
      </c>
      <c r="BB49" s="120"/>
      <c r="BC49" s="103"/>
      <c r="BD49" s="120"/>
      <c r="BE49" s="120"/>
      <c r="BF49" s="120"/>
      <c r="BG49" s="103"/>
      <c r="BH49" s="103"/>
      <c r="BI49" s="98" t="str">
        <f t="shared" si="0"/>
        <v/>
      </c>
      <c r="BJ49" s="103"/>
      <c r="BL49" s="101" t="str">
        <f t="shared" si="4"/>
        <v/>
      </c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F49" s="101" t="str">
        <f t="shared" si="6"/>
        <v/>
      </c>
      <c r="DG49" s="101" t="str">
        <f t="shared" si="7"/>
        <v/>
      </c>
      <c r="DK49" s="94"/>
      <c r="DM49" s="94"/>
      <c r="DO49" s="94"/>
      <c r="DP49" s="94"/>
      <c r="DQ49" s="94"/>
      <c r="DR49" s="94"/>
    </row>
    <row r="50" spans="1:145" ht="11.4" customHeight="1" x14ac:dyDescent="0.2">
      <c r="L50" s="75"/>
      <c r="Q50" s="103"/>
      <c r="R50" s="103"/>
      <c r="S50" s="103"/>
      <c r="T50" s="103"/>
      <c r="U50" s="103"/>
      <c r="V50" s="98" t="str">
        <f t="shared" si="5"/>
        <v/>
      </c>
      <c r="X50" s="120"/>
      <c r="Y50" s="120"/>
      <c r="Z50" s="103"/>
      <c r="AA50" s="103"/>
      <c r="AB50" s="98" t="str">
        <f t="shared" si="1"/>
        <v/>
      </c>
      <c r="AC50" s="123">
        <f>IF($Y50="External wall",'Performance inputs'!$B$3,0)</f>
        <v>0</v>
      </c>
      <c r="AD50" s="103"/>
      <c r="AE50" s="98" t="str">
        <f t="shared" si="2"/>
        <v/>
      </c>
      <c r="AF50" s="123">
        <f>IF($Y50="Sheltered wall",'Performance inputs'!$B$8,0)</f>
        <v>0</v>
      </c>
      <c r="AG50" s="123">
        <f>IF($Y50="Sheltered wall",'Performance inputs'!$B$9,0)</f>
        <v>0</v>
      </c>
      <c r="AH50" s="103"/>
      <c r="AI50" s="98" t="str">
        <f t="shared" si="3"/>
        <v/>
      </c>
      <c r="AJ50" s="103"/>
      <c r="AK50" s="123">
        <f>IF($Y50="External roof",'Performance inputs'!$B$4,0)</f>
        <v>0</v>
      </c>
      <c r="AL50" s="122"/>
      <c r="AM50" s="123">
        <f>IF($Y50="External roof",'Performance inputs'!$B$5,0)</f>
        <v>0</v>
      </c>
      <c r="AN50" s="103"/>
      <c r="AO50" s="123">
        <f>IF($Y50="Heat loss floor",'Performance inputs'!$B$6,0)</f>
        <v>0</v>
      </c>
      <c r="AP50" s="120"/>
      <c r="AQ50" s="123">
        <f>IF($Y50="Heat loss floor",'Performance inputs'!$B$7,0)</f>
        <v>0</v>
      </c>
      <c r="AR50" s="103"/>
      <c r="AS50" s="103"/>
      <c r="AU50" s="103"/>
      <c r="AV50" s="120"/>
      <c r="AW50" s="120"/>
      <c r="AX50" s="123">
        <f>IF(OR($AV50="Window",$AV50="RoofWindow"),'Performance inputs'!$B$10,IF($AV50="SolidDoor",'Performance inputs'!$B$13,0))</f>
        <v>0</v>
      </c>
      <c r="AY50" s="123">
        <f>IF(OR($AV50="Window",$AV50="RoofWindow"),'Performance inputs'!$B$11,0)</f>
        <v>0</v>
      </c>
      <c r="AZ50" s="123">
        <f>IF(OR($AV50="Window",$AV50="RoofWindow"),'Performance inputs'!$B$12,0)</f>
        <v>0</v>
      </c>
      <c r="BB50" s="120"/>
      <c r="BC50" s="103"/>
      <c r="BD50" s="120"/>
      <c r="BE50" s="120"/>
      <c r="BF50" s="120"/>
      <c r="BG50" s="103"/>
      <c r="BH50" s="103"/>
      <c r="BI50" s="98" t="str">
        <f t="shared" si="0"/>
        <v/>
      </c>
      <c r="BJ50" s="103"/>
      <c r="BL50" s="101" t="str">
        <f t="shared" si="4"/>
        <v/>
      </c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F50" s="101" t="str">
        <f t="shared" si="6"/>
        <v/>
      </c>
      <c r="DG50" s="101" t="str">
        <f t="shared" si="7"/>
        <v/>
      </c>
    </row>
    <row r="51" spans="1:145" ht="11.4" customHeight="1" x14ac:dyDescent="0.2">
      <c r="A51" s="86"/>
      <c r="B51" s="87"/>
      <c r="C51" s="86"/>
      <c r="D51" s="87"/>
      <c r="F51" s="87"/>
      <c r="G51" s="87"/>
      <c r="H51" s="87"/>
      <c r="I51" s="87"/>
      <c r="K51" s="86"/>
      <c r="M51" s="87"/>
      <c r="N51" s="87"/>
      <c r="AM51" s="103"/>
      <c r="AQ51" s="103"/>
      <c r="DJ51" s="86"/>
      <c r="DK51" s="87"/>
      <c r="DL51" s="86"/>
      <c r="DM51" s="87"/>
      <c r="DO51" s="87"/>
      <c r="DP51" s="87"/>
      <c r="DQ51" s="87"/>
      <c r="DR51" s="87"/>
      <c r="DT51" s="86"/>
      <c r="DV51" s="86"/>
      <c r="DW51" s="86"/>
      <c r="DX51" s="86"/>
      <c r="DY51" s="86"/>
      <c r="DZ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6"/>
      <c r="EM51" s="86"/>
      <c r="EN51" s="86"/>
      <c r="EO51" s="86"/>
    </row>
    <row r="52" spans="1:145" ht="11.4" customHeight="1" x14ac:dyDescent="0.2">
      <c r="B52" s="84"/>
      <c r="D52" s="84"/>
      <c r="F52" s="84"/>
      <c r="G52" s="84"/>
      <c r="H52" s="84"/>
      <c r="I52" s="84"/>
      <c r="L52" s="75"/>
      <c r="M52" s="84"/>
      <c r="N52" s="84"/>
      <c r="AM52" s="103"/>
      <c r="AQ52" s="103"/>
      <c r="DK52" s="84"/>
      <c r="DM52" s="84"/>
      <c r="DO52" s="84"/>
      <c r="DP52" s="84"/>
      <c r="DQ52" s="84"/>
      <c r="DR52" s="84"/>
    </row>
    <row r="53" spans="1:145" ht="11.4" customHeight="1" x14ac:dyDescent="0.2">
      <c r="B53" s="84"/>
      <c r="D53" s="84"/>
      <c r="E53" s="90"/>
      <c r="F53" s="84"/>
      <c r="G53" s="84"/>
      <c r="H53" s="84"/>
      <c r="I53" s="84"/>
      <c r="J53" s="90"/>
      <c r="M53" s="84"/>
      <c r="N53" s="84"/>
      <c r="O53" s="84"/>
      <c r="AM53" s="103"/>
      <c r="AQ53" s="103"/>
      <c r="DK53" s="84"/>
      <c r="DM53" s="84"/>
      <c r="DN53" s="90"/>
      <c r="DO53" s="84"/>
      <c r="DP53" s="84"/>
      <c r="DQ53" s="84"/>
      <c r="DR53" s="84"/>
      <c r="DS53" s="90"/>
    </row>
    <row r="54" spans="1:145" ht="11.4" customHeight="1" x14ac:dyDescent="0.2">
      <c r="B54" s="93"/>
      <c r="D54" s="93"/>
      <c r="E54" s="95"/>
      <c r="F54" s="93"/>
      <c r="G54" s="93"/>
      <c r="H54" s="93"/>
      <c r="I54" s="93"/>
      <c r="J54" s="95"/>
      <c r="L54" s="75"/>
      <c r="M54" s="93"/>
      <c r="N54" s="93"/>
      <c r="O54" s="85"/>
      <c r="DK54" s="93"/>
      <c r="DM54" s="93"/>
      <c r="DN54" s="95"/>
      <c r="DO54" s="93"/>
      <c r="DP54" s="93"/>
      <c r="DQ54" s="93"/>
      <c r="DR54" s="93"/>
      <c r="DS54" s="95"/>
    </row>
    <row r="55" spans="1:145" ht="11.4" customHeight="1" x14ac:dyDescent="0.2">
      <c r="B55" s="93"/>
      <c r="D55" s="93"/>
      <c r="E55" s="95"/>
      <c r="F55" s="93"/>
      <c r="G55" s="93"/>
      <c r="H55" s="93"/>
      <c r="I55" s="93"/>
      <c r="J55" s="95"/>
      <c r="M55" s="93"/>
      <c r="N55" s="93"/>
      <c r="O55" s="85"/>
      <c r="DK55" s="93"/>
      <c r="DM55" s="93"/>
      <c r="DN55" s="95"/>
      <c r="DO55" s="93"/>
      <c r="DP55" s="93"/>
      <c r="DQ55" s="93"/>
      <c r="DR55" s="93"/>
      <c r="DS55" s="95"/>
    </row>
    <row r="56" spans="1:145" ht="11.4" customHeight="1" x14ac:dyDescent="0.2">
      <c r="B56" s="93"/>
      <c r="D56" s="93"/>
      <c r="E56" s="95"/>
      <c r="F56" s="93"/>
      <c r="G56" s="93"/>
      <c r="H56" s="93"/>
      <c r="I56" s="93"/>
      <c r="J56" s="95"/>
      <c r="L56" s="75"/>
      <c r="M56" s="93"/>
      <c r="N56" s="93"/>
      <c r="O56" s="85"/>
      <c r="DK56" s="93"/>
      <c r="DM56" s="93"/>
      <c r="DN56" s="95"/>
      <c r="DO56" s="93"/>
      <c r="DP56" s="93"/>
      <c r="DQ56" s="93"/>
      <c r="DR56" s="93"/>
      <c r="DS56" s="95"/>
    </row>
    <row r="57" spans="1:145" ht="11.4" customHeight="1" x14ac:dyDescent="0.2">
      <c r="B57" s="93"/>
      <c r="D57" s="93"/>
      <c r="E57" s="95"/>
      <c r="F57" s="93"/>
      <c r="G57" s="93"/>
      <c r="H57" s="93"/>
      <c r="I57" s="93"/>
      <c r="J57" s="95"/>
      <c r="M57" s="93"/>
      <c r="N57" s="93"/>
      <c r="O57" s="85"/>
      <c r="DK57" s="93"/>
      <c r="DM57" s="93"/>
      <c r="DN57" s="95"/>
      <c r="DO57" s="93"/>
      <c r="DP57" s="93"/>
      <c r="DQ57" s="93"/>
      <c r="DR57" s="93"/>
      <c r="DS57" s="95"/>
    </row>
    <row r="58" spans="1:145" ht="11.4" customHeight="1" x14ac:dyDescent="0.2">
      <c r="B58" s="93"/>
      <c r="D58" s="93"/>
      <c r="E58" s="95"/>
      <c r="F58" s="93"/>
      <c r="G58" s="93"/>
      <c r="H58" s="93"/>
      <c r="I58" s="93"/>
      <c r="J58" s="95"/>
      <c r="L58" s="75"/>
      <c r="M58" s="93"/>
      <c r="N58" s="93"/>
      <c r="O58" s="85"/>
      <c r="DK58" s="93"/>
      <c r="DM58" s="93"/>
      <c r="DN58" s="95"/>
      <c r="DO58" s="93"/>
      <c r="DP58" s="93"/>
      <c r="DQ58" s="93"/>
      <c r="DR58" s="93"/>
      <c r="DS58" s="95"/>
    </row>
    <row r="59" spans="1:145" ht="11.4" customHeight="1" x14ac:dyDescent="0.2">
      <c r="A59" s="83"/>
      <c r="B59" s="93"/>
      <c r="C59" s="83"/>
      <c r="D59" s="93"/>
      <c r="E59" s="95"/>
      <c r="F59" s="93"/>
      <c r="G59" s="93"/>
      <c r="H59" s="93"/>
      <c r="I59" s="93"/>
      <c r="J59" s="95"/>
      <c r="K59" s="83"/>
      <c r="M59" s="93"/>
      <c r="N59" s="93"/>
      <c r="O59" s="85"/>
      <c r="DJ59" s="83"/>
      <c r="DK59" s="93"/>
      <c r="DL59" s="83"/>
      <c r="DM59" s="93"/>
      <c r="DN59" s="95"/>
      <c r="DO59" s="93"/>
      <c r="DP59" s="93"/>
      <c r="DQ59" s="93"/>
      <c r="DR59" s="93"/>
      <c r="DS59" s="95"/>
      <c r="DT59" s="83"/>
      <c r="DV59" s="83"/>
      <c r="DW59" s="83"/>
      <c r="DX59" s="83"/>
      <c r="DY59" s="83"/>
      <c r="DZ59" s="83"/>
      <c r="EB59" s="83"/>
      <c r="EC59" s="83"/>
      <c r="ED59" s="83"/>
      <c r="EE59" s="83"/>
      <c r="EF59" s="83"/>
      <c r="EG59" s="83"/>
      <c r="EH59" s="83"/>
      <c r="EI59" s="83"/>
      <c r="EJ59" s="83"/>
      <c r="EK59" s="83"/>
      <c r="EL59" s="83"/>
      <c r="EM59" s="83"/>
      <c r="EN59" s="83"/>
      <c r="EO59" s="83"/>
    </row>
    <row r="60" spans="1:145" ht="11.4" customHeight="1" x14ac:dyDescent="0.2">
      <c r="A60" s="83"/>
      <c r="B60" s="93"/>
      <c r="C60" s="83"/>
      <c r="D60" s="93"/>
      <c r="E60" s="95"/>
      <c r="F60" s="93"/>
      <c r="G60" s="93"/>
      <c r="H60" s="93"/>
      <c r="I60" s="93"/>
      <c r="J60" s="95"/>
      <c r="K60" s="83"/>
      <c r="L60" s="75"/>
      <c r="M60" s="93"/>
      <c r="N60" s="93"/>
      <c r="O60" s="85"/>
      <c r="DJ60" s="83"/>
      <c r="DK60" s="93"/>
      <c r="DL60" s="83"/>
      <c r="DM60" s="93"/>
      <c r="DN60" s="95"/>
      <c r="DO60" s="93"/>
      <c r="DP60" s="93"/>
      <c r="DQ60" s="93"/>
      <c r="DR60" s="93"/>
      <c r="DS60" s="95"/>
      <c r="DT60" s="83"/>
      <c r="DV60" s="83"/>
      <c r="DW60" s="83"/>
      <c r="DX60" s="83"/>
      <c r="DY60" s="83"/>
      <c r="DZ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</row>
    <row r="61" spans="1:145" ht="11.4" customHeight="1" x14ac:dyDescent="0.2">
      <c r="A61" s="83"/>
      <c r="B61" s="93"/>
      <c r="C61" s="83"/>
      <c r="D61" s="93"/>
      <c r="E61" s="95"/>
      <c r="F61" s="93"/>
      <c r="G61" s="93"/>
      <c r="H61" s="93"/>
      <c r="I61" s="93"/>
      <c r="J61" s="95"/>
      <c r="K61" s="83"/>
      <c r="M61" s="93"/>
      <c r="N61" s="93"/>
      <c r="O61" s="85"/>
      <c r="DJ61" s="83"/>
      <c r="DK61" s="93"/>
      <c r="DL61" s="83"/>
      <c r="DM61" s="93"/>
      <c r="DN61" s="95"/>
      <c r="DO61" s="93"/>
      <c r="DP61" s="93"/>
      <c r="DQ61" s="93"/>
      <c r="DR61" s="93"/>
      <c r="DS61" s="95"/>
      <c r="DT61" s="83"/>
      <c r="DV61" s="83"/>
      <c r="DW61" s="83"/>
      <c r="DX61" s="83"/>
      <c r="DY61" s="83"/>
      <c r="DZ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</row>
    <row r="62" spans="1:145" ht="11.4" customHeight="1" x14ac:dyDescent="0.2">
      <c r="L62" s="75"/>
    </row>
    <row r="63" spans="1:145" ht="11.4" customHeight="1" x14ac:dyDescent="0.2"/>
    <row r="64" spans="1:145" ht="11.4" customHeight="1" x14ac:dyDescent="0.2">
      <c r="B64" s="84"/>
      <c r="D64" s="84"/>
      <c r="F64" s="84"/>
      <c r="G64" s="84"/>
      <c r="H64" s="84"/>
      <c r="I64" s="84"/>
      <c r="L64" s="75"/>
      <c r="M64" s="84"/>
      <c r="N64" s="84"/>
      <c r="DK64" s="84"/>
      <c r="DM64" s="84"/>
      <c r="DO64" s="84"/>
      <c r="DP64" s="84"/>
      <c r="DQ64" s="84"/>
      <c r="DR64" s="84"/>
    </row>
    <row r="65" spans="1:145" ht="11.4" customHeight="1" x14ac:dyDescent="0.2">
      <c r="B65" s="94"/>
      <c r="D65" s="94"/>
      <c r="F65" s="94"/>
      <c r="G65" s="94"/>
      <c r="H65" s="94"/>
      <c r="I65" s="94"/>
      <c r="M65" s="94"/>
      <c r="N65" s="94"/>
      <c r="DK65" s="94"/>
      <c r="DM65" s="94"/>
      <c r="DO65" s="94"/>
      <c r="DP65" s="94"/>
      <c r="DQ65" s="94"/>
      <c r="DR65" s="94"/>
    </row>
    <row r="66" spans="1:145" ht="11.4" customHeight="1" x14ac:dyDescent="0.2">
      <c r="L66" s="75"/>
    </row>
    <row r="67" spans="1:145" ht="11.4" customHeight="1" x14ac:dyDescent="0.2">
      <c r="A67" s="86"/>
      <c r="B67" s="87"/>
      <c r="C67" s="86"/>
      <c r="D67" s="87"/>
      <c r="F67" s="87"/>
      <c r="G67" s="87"/>
      <c r="H67" s="87"/>
      <c r="I67" s="87"/>
      <c r="K67" s="86"/>
      <c r="M67" s="87"/>
      <c r="N67" s="87"/>
      <c r="DJ67" s="86"/>
      <c r="DK67" s="87"/>
      <c r="DL67" s="86"/>
      <c r="DM67" s="87"/>
      <c r="DO67" s="87"/>
      <c r="DP67" s="87"/>
      <c r="DQ67" s="87"/>
      <c r="DR67" s="87"/>
      <c r="DT67" s="86"/>
      <c r="DV67" s="86"/>
      <c r="DW67" s="86"/>
      <c r="DX67" s="86"/>
      <c r="DY67" s="86"/>
      <c r="DZ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</row>
    <row r="68" spans="1:145" ht="11.4" customHeight="1" x14ac:dyDescent="0.2">
      <c r="B68" s="84"/>
      <c r="D68" s="84"/>
      <c r="F68" s="84"/>
      <c r="G68" s="84"/>
      <c r="H68" s="84"/>
      <c r="I68" s="84"/>
      <c r="L68" s="75"/>
      <c r="M68" s="84"/>
      <c r="N68" s="84"/>
      <c r="DK68" s="84"/>
      <c r="DM68" s="84"/>
      <c r="DO68" s="84"/>
      <c r="DP68" s="84"/>
      <c r="DQ68" s="84"/>
      <c r="DR68" s="84"/>
    </row>
    <row r="69" spans="1:145" ht="11.4" customHeight="1" x14ac:dyDescent="0.2">
      <c r="B69" s="84"/>
      <c r="D69" s="84"/>
      <c r="E69" s="90"/>
      <c r="F69" s="84"/>
      <c r="G69" s="84"/>
      <c r="H69" s="84"/>
      <c r="I69" s="84"/>
      <c r="J69" s="90"/>
      <c r="M69" s="84"/>
      <c r="N69" s="84"/>
      <c r="O69" s="84"/>
      <c r="DK69" s="84"/>
      <c r="DM69" s="84"/>
      <c r="DN69" s="90"/>
      <c r="DO69" s="84"/>
      <c r="DP69" s="84"/>
      <c r="DQ69" s="84"/>
      <c r="DR69" s="84"/>
      <c r="DS69" s="90"/>
    </row>
    <row r="70" spans="1:145" ht="11.4" customHeight="1" x14ac:dyDescent="0.2">
      <c r="A70" s="83"/>
      <c r="B70" s="93"/>
      <c r="C70" s="83"/>
      <c r="D70" s="93"/>
      <c r="E70" s="95"/>
      <c r="F70" s="93"/>
      <c r="G70" s="93"/>
      <c r="H70" s="93"/>
      <c r="I70" s="93"/>
      <c r="J70" s="95"/>
      <c r="K70" s="83"/>
      <c r="L70" s="75"/>
      <c r="M70" s="93"/>
      <c r="N70" s="93"/>
      <c r="O70" s="85"/>
      <c r="DJ70" s="83"/>
      <c r="DK70" s="93"/>
      <c r="DL70" s="83"/>
      <c r="DM70" s="93"/>
      <c r="DN70" s="95"/>
      <c r="DO70" s="93"/>
      <c r="DP70" s="93"/>
      <c r="DQ70" s="93"/>
      <c r="DR70" s="93"/>
      <c r="DS70" s="95"/>
      <c r="DT70" s="83"/>
      <c r="DV70" s="83"/>
      <c r="DW70" s="83"/>
      <c r="DX70" s="83"/>
      <c r="DY70" s="83"/>
      <c r="DZ70" s="83"/>
      <c r="EB70" s="83"/>
      <c r="EC70" s="83"/>
      <c r="ED70" s="83"/>
      <c r="EE70" s="83"/>
      <c r="EF70" s="83"/>
      <c r="EG70" s="83"/>
      <c r="EH70" s="83"/>
      <c r="EI70" s="83"/>
      <c r="EJ70" s="83"/>
      <c r="EK70" s="83"/>
      <c r="EL70" s="83"/>
      <c r="EM70" s="83"/>
      <c r="EN70" s="83"/>
      <c r="EO70" s="83"/>
    </row>
    <row r="71" spans="1:145" ht="11.4" customHeight="1" x14ac:dyDescent="0.2">
      <c r="A71" s="83"/>
      <c r="B71" s="93"/>
      <c r="C71" s="83"/>
      <c r="D71" s="93"/>
      <c r="E71" s="95"/>
      <c r="F71" s="93"/>
      <c r="G71" s="93"/>
      <c r="H71" s="93"/>
      <c r="I71" s="93"/>
      <c r="J71" s="95"/>
      <c r="K71" s="83"/>
      <c r="M71" s="93"/>
      <c r="N71" s="93"/>
      <c r="O71" s="85"/>
      <c r="DJ71" s="83"/>
      <c r="DK71" s="93"/>
      <c r="DL71" s="83"/>
      <c r="DM71" s="93"/>
      <c r="DN71" s="95"/>
      <c r="DO71" s="93"/>
      <c r="DP71" s="93"/>
      <c r="DQ71" s="93"/>
      <c r="DR71" s="93"/>
      <c r="DS71" s="95"/>
      <c r="DT71" s="83"/>
      <c r="DV71" s="83"/>
      <c r="DW71" s="83"/>
      <c r="DX71" s="83"/>
      <c r="DY71" s="83"/>
      <c r="DZ71" s="83"/>
      <c r="EB71" s="83"/>
      <c r="EC71" s="83"/>
      <c r="ED71" s="83"/>
      <c r="EE71" s="83"/>
      <c r="EF71" s="83"/>
      <c r="EG71" s="83"/>
      <c r="EH71" s="83"/>
      <c r="EI71" s="83"/>
      <c r="EJ71" s="83"/>
      <c r="EK71" s="83"/>
      <c r="EL71" s="83"/>
      <c r="EM71" s="83"/>
      <c r="EN71" s="83"/>
      <c r="EO71" s="83"/>
    </row>
    <row r="72" spans="1:145" ht="11.4" customHeight="1" x14ac:dyDescent="0.2">
      <c r="A72" s="83"/>
      <c r="B72" s="93"/>
      <c r="C72" s="83"/>
      <c r="D72" s="93"/>
      <c r="E72" s="95"/>
      <c r="F72" s="93"/>
      <c r="G72" s="93"/>
      <c r="H72" s="93"/>
      <c r="I72" s="93"/>
      <c r="J72" s="95"/>
      <c r="K72" s="83"/>
      <c r="L72" s="75"/>
      <c r="M72" s="93"/>
      <c r="N72" s="93"/>
      <c r="O72" s="85"/>
      <c r="DJ72" s="83"/>
      <c r="DK72" s="93"/>
      <c r="DL72" s="83"/>
      <c r="DM72" s="93"/>
      <c r="DN72" s="95"/>
      <c r="DO72" s="93"/>
      <c r="DP72" s="93"/>
      <c r="DQ72" s="93"/>
      <c r="DR72" s="93"/>
      <c r="DS72" s="95"/>
      <c r="DT72" s="83"/>
      <c r="DV72" s="83"/>
      <c r="DW72" s="83"/>
      <c r="DX72" s="83"/>
      <c r="DY72" s="83"/>
      <c r="DZ72" s="83"/>
      <c r="EB72" s="83"/>
      <c r="EC72" s="83"/>
      <c r="ED72" s="83"/>
      <c r="EE72" s="83"/>
      <c r="EF72" s="83"/>
      <c r="EG72" s="83"/>
      <c r="EH72" s="83"/>
      <c r="EI72" s="83"/>
      <c r="EJ72" s="83"/>
      <c r="EK72" s="83"/>
      <c r="EL72" s="83"/>
      <c r="EM72" s="83"/>
      <c r="EN72" s="83"/>
      <c r="EO72" s="83"/>
    </row>
    <row r="73" spans="1:145" ht="11.4" customHeight="1" x14ac:dyDescent="0.2">
      <c r="A73" s="83"/>
      <c r="B73" s="93"/>
      <c r="C73" s="83"/>
      <c r="D73" s="93"/>
      <c r="E73" s="95"/>
      <c r="F73" s="93"/>
      <c r="G73" s="93"/>
      <c r="H73" s="93"/>
      <c r="I73" s="93"/>
      <c r="J73" s="95"/>
      <c r="K73" s="83"/>
      <c r="M73" s="93"/>
      <c r="N73" s="93"/>
      <c r="O73" s="85"/>
      <c r="DJ73" s="83"/>
      <c r="DK73" s="93"/>
      <c r="DL73" s="83"/>
      <c r="DM73" s="93"/>
      <c r="DN73" s="95"/>
      <c r="DO73" s="93"/>
      <c r="DP73" s="93"/>
      <c r="DQ73" s="93"/>
      <c r="DR73" s="93"/>
      <c r="DS73" s="95"/>
      <c r="DT73" s="83"/>
      <c r="DV73" s="83"/>
      <c r="DW73" s="83"/>
      <c r="DX73" s="83"/>
      <c r="DY73" s="83"/>
      <c r="DZ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</row>
    <row r="74" spans="1:145" ht="11.4" customHeight="1" x14ac:dyDescent="0.2">
      <c r="A74" s="83"/>
      <c r="B74" s="93"/>
      <c r="C74" s="83"/>
      <c r="D74" s="93"/>
      <c r="E74" s="95"/>
      <c r="F74" s="93"/>
      <c r="G74" s="93"/>
      <c r="H74" s="93"/>
      <c r="I74" s="93"/>
      <c r="J74" s="95"/>
      <c r="K74" s="83"/>
      <c r="L74" s="75"/>
      <c r="M74" s="93"/>
      <c r="N74" s="93"/>
      <c r="O74" s="85"/>
      <c r="DJ74" s="83"/>
      <c r="DK74" s="93"/>
      <c r="DL74" s="83"/>
      <c r="DM74" s="93"/>
      <c r="DN74" s="95"/>
      <c r="DO74" s="93"/>
      <c r="DP74" s="93"/>
      <c r="DQ74" s="93"/>
      <c r="DR74" s="93"/>
      <c r="DS74" s="95"/>
      <c r="DT74" s="83"/>
      <c r="DV74" s="83"/>
      <c r="DW74" s="83"/>
      <c r="DX74" s="83"/>
      <c r="DY74" s="83"/>
      <c r="DZ74" s="83"/>
      <c r="EB74" s="83"/>
      <c r="EC74" s="83"/>
      <c r="ED74" s="83"/>
      <c r="EE74" s="83"/>
      <c r="EF74" s="83"/>
      <c r="EG74" s="83"/>
      <c r="EH74" s="83"/>
      <c r="EI74" s="83"/>
      <c r="EJ74" s="83"/>
      <c r="EK74" s="83"/>
      <c r="EL74" s="83"/>
      <c r="EM74" s="83"/>
      <c r="EN74" s="83"/>
      <c r="EO74" s="83"/>
    </row>
    <row r="75" spans="1:145" ht="11.4" customHeight="1" x14ac:dyDescent="0.2">
      <c r="B75" s="84"/>
      <c r="D75" s="84"/>
      <c r="F75" s="84"/>
      <c r="G75" s="84"/>
      <c r="H75" s="84"/>
      <c r="I75" s="84"/>
      <c r="M75" s="84"/>
      <c r="N75" s="84"/>
      <c r="DK75" s="84"/>
      <c r="DM75" s="84"/>
      <c r="DO75" s="84"/>
      <c r="DP75" s="84"/>
      <c r="DQ75" s="84"/>
      <c r="DR75" s="84"/>
    </row>
    <row r="76" spans="1:145" ht="11.4" customHeight="1" x14ac:dyDescent="0.2">
      <c r="B76" s="94"/>
      <c r="D76" s="94"/>
      <c r="F76" s="94"/>
      <c r="G76" s="94"/>
      <c r="H76" s="94"/>
      <c r="I76" s="94"/>
      <c r="L76" s="75"/>
      <c r="M76" s="94"/>
      <c r="N76" s="94"/>
      <c r="DK76" s="94"/>
      <c r="DM76" s="94"/>
      <c r="DO76" s="94"/>
      <c r="DP76" s="94"/>
      <c r="DQ76" s="94"/>
      <c r="DR76" s="94"/>
    </row>
    <row r="77" spans="1:145" ht="11.4" customHeight="1" x14ac:dyDescent="0.2"/>
    <row r="78" spans="1:145" ht="11.4" customHeight="1" x14ac:dyDescent="0.2">
      <c r="L78" s="75"/>
    </row>
    <row r="79" spans="1:145" ht="11.4" customHeight="1" x14ac:dyDescent="0.2"/>
    <row r="80" spans="1:145" ht="11.4" customHeight="1" x14ac:dyDescent="0.2">
      <c r="L80" s="75"/>
    </row>
    <row r="81" ht="11.4" customHeight="1" x14ac:dyDescent="0.2"/>
    <row r="82" ht="11.4" customHeight="1" x14ac:dyDescent="0.2"/>
    <row r="83" ht="11.4" customHeight="1" x14ac:dyDescent="0.2"/>
  </sheetData>
  <sheetProtection formatCells="0" formatColumns="0"/>
  <mergeCells count="100">
    <mergeCell ref="EO2:EO3"/>
    <mergeCell ref="EJ2:EJ3"/>
    <mergeCell ref="EK2:EK3"/>
    <mergeCell ref="EL2:EL3"/>
    <mergeCell ref="EM2:EM3"/>
    <mergeCell ref="EN2:EN3"/>
    <mergeCell ref="DJ2:DJ3"/>
    <mergeCell ref="DK2:DK3"/>
    <mergeCell ref="DL2:DL3"/>
    <mergeCell ref="DM2:DM3"/>
    <mergeCell ref="DN2:DN3"/>
    <mergeCell ref="X1:AS1"/>
    <mergeCell ref="AP2:AP3"/>
    <mergeCell ref="AM2:AM3"/>
    <mergeCell ref="DG2:DG4"/>
    <mergeCell ref="DH2:DH4"/>
    <mergeCell ref="BF2:BF3"/>
    <mergeCell ref="BG2:BG3"/>
    <mergeCell ref="BH2:BH3"/>
    <mergeCell ref="BI2:BI3"/>
    <mergeCell ref="BJ2:BJ3"/>
    <mergeCell ref="DF2:DF4"/>
    <mergeCell ref="AZ2:AZ3"/>
    <mergeCell ref="BB2:BB3"/>
    <mergeCell ref="BC2:BC3"/>
    <mergeCell ref="BD2:BD3"/>
    <mergeCell ref="AQ2:AQ3"/>
    <mergeCell ref="AU2:AU3"/>
    <mergeCell ref="AV2:AV3"/>
    <mergeCell ref="AW2:AW3"/>
    <mergeCell ref="AX2:AX3"/>
    <mergeCell ref="AY2:AY3"/>
    <mergeCell ref="L2:L3"/>
    <mergeCell ref="M2:M3"/>
    <mergeCell ref="N2:N3"/>
    <mergeCell ref="AC2:AC3"/>
    <mergeCell ref="Q2:Q3"/>
    <mergeCell ref="R2:R3"/>
    <mergeCell ref="S2:S3"/>
    <mergeCell ref="T2:T3"/>
    <mergeCell ref="U2:U3"/>
    <mergeCell ref="V2:V3"/>
    <mergeCell ref="X2:X3"/>
    <mergeCell ref="Y2:Y3"/>
    <mergeCell ref="Z2:Z3"/>
    <mergeCell ref="AA2:AA3"/>
    <mergeCell ref="AB2:AB3"/>
    <mergeCell ref="DF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O1"/>
    <mergeCell ref="Q1:V1"/>
    <mergeCell ref="AU1:AZ1"/>
    <mergeCell ref="BB1:BJ1"/>
    <mergeCell ref="J2:J3"/>
    <mergeCell ref="K2:K3"/>
    <mergeCell ref="BL1:DD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DJ1:DT1"/>
    <mergeCell ref="DV1:DZ1"/>
    <mergeCell ref="EB2:EB3"/>
    <mergeCell ref="EC2:EC3"/>
    <mergeCell ref="ED2:ED3"/>
    <mergeCell ref="DV2:DV3"/>
    <mergeCell ref="DW2:DW3"/>
    <mergeCell ref="DX2:DX3"/>
    <mergeCell ref="DY2:DY3"/>
    <mergeCell ref="DZ2:DZ3"/>
    <mergeCell ref="DT2:DT3"/>
    <mergeCell ref="DO2:DO3"/>
    <mergeCell ref="DP2:DP3"/>
    <mergeCell ref="DQ2:DQ3"/>
    <mergeCell ref="DR2:DR3"/>
    <mergeCell ref="DS2:DS3"/>
    <mergeCell ref="EE2:EE3"/>
    <mergeCell ref="EF2:EF3"/>
    <mergeCell ref="EG2:EG3"/>
    <mergeCell ref="EH2:EH3"/>
    <mergeCell ref="EI2:EI3"/>
  </mergeCells>
  <conditionalFormatting sqref="DG5:DH5 DG6:DG50">
    <cfRule type="containsText" dxfId="46" priority="52" operator="containsText" text="ERROR">
      <formula>NOT(ISERROR(SEARCH("ERROR",DG5)))</formula>
    </cfRule>
    <cfRule type="containsText" dxfId="45" priority="53" operator="containsText" text="correct">
      <formula>NOT(ISERROR(SEARCH("correct",DG5)))</formula>
    </cfRule>
  </conditionalFormatting>
  <conditionalFormatting sqref="Q4:U1048576 BB4:BB1048576 BD4:BF1048576 BC5:BC1048576 AN4:AN1048576 AR4:AR1048576">
    <cfRule type="containsBlanks" dxfId="44" priority="54">
      <formula>LEN(TRIM(Q4))=0</formula>
    </cfRule>
  </conditionalFormatting>
  <conditionalFormatting sqref="V5">
    <cfRule type="containsBlanks" dxfId="43" priority="51">
      <formula>LEN(TRIM(V5))=0</formula>
    </cfRule>
  </conditionalFormatting>
  <conditionalFormatting sqref="V4:V1048576">
    <cfRule type="containsBlanks" dxfId="42" priority="50">
      <formula>LEN(TRIM(V4))=0</formula>
    </cfRule>
  </conditionalFormatting>
  <conditionalFormatting sqref="X4:Y1048576">
    <cfRule type="containsBlanks" dxfId="41" priority="49">
      <formula>LEN(TRIM(X4))=0</formula>
    </cfRule>
  </conditionalFormatting>
  <conditionalFormatting sqref="Z4:AA1048576">
    <cfRule type="containsBlanks" dxfId="40" priority="48">
      <formula>LEN(TRIM(Z4))=0</formula>
    </cfRule>
  </conditionalFormatting>
  <conditionalFormatting sqref="AB4:AB1048576">
    <cfRule type="containsBlanks" dxfId="39" priority="47">
      <formula>LEN(TRIM(AB4))=0</formula>
    </cfRule>
  </conditionalFormatting>
  <conditionalFormatting sqref="AA4:AA18">
    <cfRule type="containsBlanks" dxfId="38" priority="46">
      <formula>LEN(TRIM(AA4))=0</formula>
    </cfRule>
  </conditionalFormatting>
  <conditionalFormatting sqref="AD4:AD1048576">
    <cfRule type="containsBlanks" dxfId="37" priority="45">
      <formula>LEN(TRIM(AD4))=0</formula>
    </cfRule>
  </conditionalFormatting>
  <conditionalFormatting sqref="AJ4:AJ1048576 AS4:AS1048576">
    <cfRule type="containsBlanks" dxfId="36" priority="44">
      <formula>LEN(TRIM(AJ4))=0</formula>
    </cfRule>
  </conditionalFormatting>
  <conditionalFormatting sqref="AE4:AE1048576">
    <cfRule type="containsBlanks" dxfId="35" priority="43">
      <formula>LEN(TRIM(AE4))=0</formula>
    </cfRule>
  </conditionalFormatting>
  <conditionalFormatting sqref="AI4:AI1048576">
    <cfRule type="containsBlanks" dxfId="34" priority="42">
      <formula>LEN(TRIM(AI4))=0</formula>
    </cfRule>
  </conditionalFormatting>
  <conditionalFormatting sqref="AU2 AU4:AU1048576">
    <cfRule type="containsBlanks" dxfId="33" priority="41">
      <formula>LEN(TRIM(AU2))=0</formula>
    </cfRule>
  </conditionalFormatting>
  <conditionalFormatting sqref="AV4:AV1048576">
    <cfRule type="containsBlanks" dxfId="32" priority="40">
      <formula>LEN(TRIM(AV4))=0</formula>
    </cfRule>
  </conditionalFormatting>
  <conditionalFormatting sqref="AW4:AW1048576">
    <cfRule type="containsBlanks" dxfId="31" priority="39">
      <formula>LEN(TRIM(AW4))=0</formula>
    </cfRule>
  </conditionalFormatting>
  <conditionalFormatting sqref="AX51:AZ1048576">
    <cfRule type="containsBlanks" dxfId="30" priority="38">
      <formula>LEN(TRIM(AX51))=0</formula>
    </cfRule>
  </conditionalFormatting>
  <conditionalFormatting sqref="AV2:AZ2">
    <cfRule type="containsBlanks" dxfId="29" priority="37">
      <formula>LEN(TRIM(AV2))=0</formula>
    </cfRule>
  </conditionalFormatting>
  <conditionalFormatting sqref="BG5:BH1048576">
    <cfRule type="containsBlanks" dxfId="28" priority="36">
      <formula>LEN(TRIM(BG5))=0</formula>
    </cfRule>
  </conditionalFormatting>
  <conditionalFormatting sqref="BJ5:BJ1048576">
    <cfRule type="containsBlanks" dxfId="27" priority="35">
      <formula>LEN(TRIM(BJ5))=0</formula>
    </cfRule>
  </conditionalFormatting>
  <conditionalFormatting sqref="BI4:BI1048576">
    <cfRule type="containsBlanks" dxfId="26" priority="34">
      <formula>LEN(TRIM(BI4))=0</formula>
    </cfRule>
  </conditionalFormatting>
  <conditionalFormatting sqref="BB2:BJ2">
    <cfRule type="containsBlanks" dxfId="25" priority="33">
      <formula>LEN(TRIM(BB2))=0</formula>
    </cfRule>
  </conditionalFormatting>
  <conditionalFormatting sqref="BM5:CO1048576 CY5:CZ1048576 CR5:CV1048576 DB5:DD1048576 BM3:DD3">
    <cfRule type="containsBlanks" dxfId="24" priority="32">
      <formula>LEN(TRIM(BM3))=0</formula>
    </cfRule>
  </conditionalFormatting>
  <conditionalFormatting sqref="AG51:AG1048576">
    <cfRule type="containsBlanks" dxfId="23" priority="31">
      <formula>LEN(TRIM(AG51))=0</formula>
    </cfRule>
  </conditionalFormatting>
  <conditionalFormatting sqref="AG51:AG1048576">
    <cfRule type="containsBlanks" dxfId="22" priority="30">
      <formula>LEN(TRIM(AG51))=0</formula>
    </cfRule>
  </conditionalFormatting>
  <conditionalFormatting sqref="AC5 AC7:AC1048576">
    <cfRule type="containsBlanks" dxfId="21" priority="28">
      <formula>LEN(TRIM(AC5))=0</formula>
    </cfRule>
  </conditionalFormatting>
  <conditionalFormatting sqref="AF51:AF1048576">
    <cfRule type="containsBlanks" dxfId="20" priority="27">
      <formula>LEN(TRIM(AF51))=0</formula>
    </cfRule>
  </conditionalFormatting>
  <conditionalFormatting sqref="AH4:AH1048576">
    <cfRule type="containsBlanks" dxfId="19" priority="26">
      <formula>LEN(TRIM(AH4))=0</formula>
    </cfRule>
  </conditionalFormatting>
  <conditionalFormatting sqref="AK51:AL1048576 AL5:AL50">
    <cfRule type="containsBlanks" dxfId="18" priority="25">
      <formula>LEN(TRIM(AK5))=0</formula>
    </cfRule>
  </conditionalFormatting>
  <conditionalFormatting sqref="AO51:AR1048576 AP4:AP50 AR4:AR50">
    <cfRule type="containsBlanks" dxfId="17" priority="24">
      <formula>LEN(TRIM(AO4))=0</formula>
    </cfRule>
  </conditionalFormatting>
  <conditionalFormatting sqref="DA5:DA1048576">
    <cfRule type="containsBlanks" dxfId="16" priority="23">
      <formula>LEN(TRIM(DA5))=0</formula>
    </cfRule>
  </conditionalFormatting>
  <conditionalFormatting sqref="CW5:CW1048576">
    <cfRule type="containsBlanks" dxfId="15" priority="22">
      <formula>LEN(TRIM(CW5))=0</formula>
    </cfRule>
  </conditionalFormatting>
  <conditionalFormatting sqref="CX5:CX1048576">
    <cfRule type="containsBlanks" dxfId="14" priority="21">
      <formula>LEN(TRIM(CX5))=0</formula>
    </cfRule>
  </conditionalFormatting>
  <conditionalFormatting sqref="CP5:CQ1048576">
    <cfRule type="containsBlanks" dxfId="13" priority="20">
      <formula>LEN(TRIM(CP5))=0</formula>
    </cfRule>
  </conditionalFormatting>
  <conditionalFormatting sqref="AL4:AL50">
    <cfRule type="containsBlanks" dxfId="12" priority="19">
      <formula>LEN(TRIM(AL4))=0</formula>
    </cfRule>
  </conditionalFormatting>
  <conditionalFormatting sqref="AM51:AM1048576">
    <cfRule type="containsBlanks" dxfId="11" priority="18">
      <formula>LEN(TRIM(AM51))=0</formula>
    </cfRule>
  </conditionalFormatting>
  <conditionalFormatting sqref="A4">
    <cfRule type="containsBlanks" dxfId="10" priority="17">
      <formula>LEN(TRIM(A4))=0</formula>
    </cfRule>
  </conditionalFormatting>
  <conditionalFormatting sqref="AC4:AC50">
    <cfRule type="cellIs" dxfId="9" priority="12" operator="equal">
      <formula>0</formula>
    </cfRule>
  </conditionalFormatting>
  <conditionalFormatting sqref="AC6">
    <cfRule type="containsBlanks" dxfId="8" priority="11">
      <formula>LEN(TRIM(AC6))=0</formula>
    </cfRule>
  </conditionalFormatting>
  <conditionalFormatting sqref="AF4:AF50">
    <cfRule type="cellIs" dxfId="7" priority="10" operator="equal">
      <formula>0</formula>
    </cfRule>
  </conditionalFormatting>
  <conditionalFormatting sqref="AK4:AK50">
    <cfRule type="cellIs" dxfId="6" priority="9" operator="equal">
      <formula>0</formula>
    </cfRule>
  </conditionalFormatting>
  <conditionalFormatting sqref="AO4:AO50">
    <cfRule type="cellIs" dxfId="5" priority="8" operator="equal">
      <formula>0</formula>
    </cfRule>
  </conditionalFormatting>
  <conditionalFormatting sqref="AX4:AX50">
    <cfRule type="cellIs" dxfId="4" priority="7" operator="equal">
      <formula>0</formula>
    </cfRule>
  </conditionalFormatting>
  <conditionalFormatting sqref="AY4:AZ50">
    <cfRule type="cellIs" dxfId="3" priority="6" operator="equal">
      <formula>0</formula>
    </cfRule>
  </conditionalFormatting>
  <conditionalFormatting sqref="AG4:AG50">
    <cfRule type="cellIs" dxfId="2" priority="5" operator="equal">
      <formula>0</formula>
    </cfRule>
  </conditionalFormatting>
  <conditionalFormatting sqref="AM4:AM50">
    <cfRule type="cellIs" dxfId="1" priority="3" operator="equal">
      <formula>0</formula>
    </cfRule>
  </conditionalFormatting>
  <conditionalFormatting sqref="AQ4:AQ50">
    <cfRule type="cellIs" dxfId="0" priority="1" operator="equal">
      <formula>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13" xr:uid="{24AA5190-19B2-40FB-96CD-40550DFAFFE5}">
      <formula1>$Z$4:$Z$50</formula1>
    </dataValidation>
    <dataValidation type="list" allowBlank="1" showInputMessage="1" showErrorMessage="1" sqref="BB4:BB50 X4:X50" xr:uid="{DA3A2F29-75F7-4B49-A904-2F19044CB127}">
      <formula1>$Q$4:$Q$50</formula1>
    </dataValidation>
    <dataValidation type="whole" allowBlank="1" showErrorMessage="1" errorTitle="Value Error" error="The input needs to be a whole number." sqref="Q4:Q50" xr:uid="{D3D40A0D-405B-4317-B10B-E57CF87A93D4}">
      <formula1>-10</formula1>
      <formula2>50</formula2>
    </dataValidation>
    <dataValidation type="decimal" allowBlank="1" showErrorMessage="1" errorTitle="Type error" error="The input needs to be a number." sqref="BM5:DD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J4:AK50 R4:U50 AM51:AM53 AC4:AD50 AA4:AA50 AQ51:AQ53 AS4:AS50 AX4:AX50 AH4:AH50 AR4:AR53 AF4:AF50 AN4:AO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D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Y4:AZ50 AG4:AG50 AM4:AM50 AQ4:AQ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K9:AK20 BM3:BN3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BJ4:BJ50 AN54:AN61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BF4:BF50 DS54:DT61 DN70:DN74 DS70:DT74 DN54:DN61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ErrorMessage="1" errorTitle="Type Error" error="The input needs to be a number." xr:uid="{6C228BF1-0D7E-4E3E-8F9B-90CEA5F39F06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I57"/>
  <sheetViews>
    <sheetView topLeftCell="G1" zoomScale="115" zoomScaleNormal="115" workbookViewId="0">
      <selection activeCell="D35" sqref="D35"/>
    </sheetView>
  </sheetViews>
  <sheetFormatPr defaultRowHeight="11.4" x14ac:dyDescent="0.2"/>
  <cols>
    <col min="2" max="2" width="23.88671875" customWidth="1"/>
    <col min="3" max="3" width="10.21875" customWidth="1"/>
    <col min="4" max="4" width="24" bestFit="1" customWidth="1"/>
    <col min="6" max="6" width="36.6640625" bestFit="1" customWidth="1"/>
    <col min="8" max="8" width="50" customWidth="1"/>
    <col min="9" max="9" width="20.5546875" bestFit="1" customWidth="1"/>
  </cols>
  <sheetData>
    <row r="2" spans="2:9" x14ac:dyDescent="0.2">
      <c r="B2" s="105" t="s">
        <v>313</v>
      </c>
      <c r="C2" t="s">
        <v>219</v>
      </c>
      <c r="D2" t="s">
        <v>220</v>
      </c>
      <c r="G2" s="105" t="s">
        <v>332</v>
      </c>
    </row>
    <row r="3" spans="2:9" x14ac:dyDescent="0.2">
      <c r="B3" t="s">
        <v>221</v>
      </c>
      <c r="C3">
        <v>0.18</v>
      </c>
      <c r="D3">
        <v>0.18</v>
      </c>
      <c r="G3" t="s">
        <v>231</v>
      </c>
      <c r="H3" t="s">
        <v>232</v>
      </c>
      <c r="I3" t="s">
        <v>233</v>
      </c>
    </row>
    <row r="4" spans="2:9" x14ac:dyDescent="0.2">
      <c r="B4" t="s">
        <v>329</v>
      </c>
      <c r="C4">
        <v>1.2</v>
      </c>
      <c r="D4">
        <v>1.2</v>
      </c>
      <c r="F4" t="str">
        <f>_xlfn.CONCAT(G4," - ",H4)</f>
        <v>E1 - Steel lintel with perforated steel base plate</v>
      </c>
      <c r="G4" t="s">
        <v>215</v>
      </c>
      <c r="H4" t="s">
        <v>234</v>
      </c>
      <c r="I4">
        <v>0.05</v>
      </c>
    </row>
    <row r="5" spans="2:9" x14ac:dyDescent="0.2">
      <c r="B5" t="s">
        <v>330</v>
      </c>
      <c r="C5">
        <v>0.45</v>
      </c>
      <c r="D5">
        <v>0.45</v>
      </c>
      <c r="F5" t="str">
        <f t="shared" ref="F5:F47" si="0">_xlfn.CONCAT(G5," - ",H5)</f>
        <v>E2 - Other lintels (including other steel lintels)</v>
      </c>
      <c r="G5" t="s">
        <v>214</v>
      </c>
      <c r="H5" t="s">
        <v>235</v>
      </c>
      <c r="I5">
        <v>0.05</v>
      </c>
    </row>
    <row r="6" spans="2:9" x14ac:dyDescent="0.2">
      <c r="B6" t="s">
        <v>331</v>
      </c>
      <c r="C6">
        <v>0.8</v>
      </c>
      <c r="D6">
        <v>0.8</v>
      </c>
      <c r="F6" t="str">
        <f t="shared" si="0"/>
        <v>E3 - Sill</v>
      </c>
      <c r="G6" t="s">
        <v>91</v>
      </c>
      <c r="H6" t="s">
        <v>236</v>
      </c>
      <c r="I6">
        <v>0.05</v>
      </c>
    </row>
    <row r="7" spans="2:9" x14ac:dyDescent="0.2">
      <c r="B7" t="s">
        <v>222</v>
      </c>
      <c r="C7">
        <v>0.11</v>
      </c>
      <c r="D7">
        <v>0.11</v>
      </c>
      <c r="F7" t="str">
        <f t="shared" si="0"/>
        <v>E4 - Jamb</v>
      </c>
      <c r="G7" t="s">
        <v>92</v>
      </c>
      <c r="H7" t="s">
        <v>237</v>
      </c>
      <c r="I7">
        <v>0.05</v>
      </c>
    </row>
    <row r="8" spans="2:9" x14ac:dyDescent="0.2">
      <c r="B8" t="s">
        <v>223</v>
      </c>
      <c r="C8">
        <v>0.13</v>
      </c>
      <c r="D8">
        <v>0.13</v>
      </c>
      <c r="F8" t="str">
        <f t="shared" si="0"/>
        <v>E5 - Ground floor (normal)</v>
      </c>
      <c r="G8" t="s">
        <v>56</v>
      </c>
      <c r="H8" t="s">
        <v>238</v>
      </c>
      <c r="I8">
        <v>0.16</v>
      </c>
    </row>
    <row r="9" spans="2:9" x14ac:dyDescent="0.2">
      <c r="B9" t="s">
        <v>224</v>
      </c>
      <c r="C9">
        <v>0.15</v>
      </c>
      <c r="D9">
        <v>0.15</v>
      </c>
      <c r="F9" t="str">
        <f t="shared" si="0"/>
        <v>E19 - Ground floor (inverted)</v>
      </c>
      <c r="G9" t="s">
        <v>57</v>
      </c>
      <c r="H9" t="s">
        <v>239</v>
      </c>
      <c r="I9">
        <v>7.0000000000000007E-2</v>
      </c>
    </row>
    <row r="10" spans="2:9" x14ac:dyDescent="0.2">
      <c r="B10" t="s">
        <v>168</v>
      </c>
      <c r="C10">
        <v>0.2</v>
      </c>
      <c r="D10">
        <v>0.2</v>
      </c>
      <c r="F10" t="str">
        <f t="shared" si="0"/>
        <v>E20 - Exposed floor (normal)</v>
      </c>
      <c r="G10" t="s">
        <v>58</v>
      </c>
      <c r="H10" t="s">
        <v>240</v>
      </c>
      <c r="I10">
        <v>0.32</v>
      </c>
    </row>
    <row r="11" spans="2:9" x14ac:dyDescent="0.2">
      <c r="B11" t="s">
        <v>198</v>
      </c>
      <c r="C11">
        <v>0.6</v>
      </c>
      <c r="D11">
        <v>0.6</v>
      </c>
      <c r="F11" t="str">
        <f t="shared" si="0"/>
        <v>E21 - Exposed floor (inverted)</v>
      </c>
      <c r="G11" t="s">
        <v>59</v>
      </c>
      <c r="H11" t="s">
        <v>241</v>
      </c>
      <c r="I11">
        <v>0.32</v>
      </c>
    </row>
    <row r="12" spans="2:9" x14ac:dyDescent="0.2">
      <c r="B12" t="s">
        <v>163</v>
      </c>
      <c r="C12">
        <v>1</v>
      </c>
      <c r="D12">
        <v>1</v>
      </c>
      <c r="F12" t="str">
        <f t="shared" si="0"/>
        <v>E22 - Basement floor</v>
      </c>
      <c r="G12" t="s">
        <v>60</v>
      </c>
      <c r="H12" t="s">
        <v>242</v>
      </c>
      <c r="I12">
        <v>7.0000000000000007E-2</v>
      </c>
    </row>
    <row r="13" spans="2:9" x14ac:dyDescent="0.2">
      <c r="F13" t="str">
        <f t="shared" si="0"/>
        <v>E6 - Intermediate floor within a dwelling</v>
      </c>
      <c r="G13" t="s">
        <v>61</v>
      </c>
      <c r="H13" t="s">
        <v>243</v>
      </c>
      <c r="I13">
        <v>0</v>
      </c>
    </row>
    <row r="14" spans="2:9" x14ac:dyDescent="0.2">
      <c r="B14" s="105" t="s">
        <v>312</v>
      </c>
      <c r="F14" t="str">
        <f t="shared" si="0"/>
        <v>E7 - Party floor between dwellings (in blocks of flats)</v>
      </c>
      <c r="G14" t="s">
        <v>63</v>
      </c>
      <c r="H14" t="s">
        <v>244</v>
      </c>
      <c r="I14">
        <v>7.0000000000000007E-2</v>
      </c>
    </row>
    <row r="15" spans="2:9" x14ac:dyDescent="0.2">
      <c r="B15" t="s">
        <v>298</v>
      </c>
      <c r="C15" t="s">
        <v>299</v>
      </c>
      <c r="D15" t="s">
        <v>299</v>
      </c>
      <c r="F15" t="str">
        <f t="shared" si="0"/>
        <v>E8 - Balcony within a dwelling, wall insulation continuous</v>
      </c>
      <c r="G15" t="s">
        <v>213</v>
      </c>
      <c r="H15" t="s">
        <v>245</v>
      </c>
      <c r="I15">
        <v>0</v>
      </c>
    </row>
    <row r="16" spans="2:9" x14ac:dyDescent="0.2">
      <c r="B16" t="s">
        <v>300</v>
      </c>
      <c r="C16" t="s">
        <v>301</v>
      </c>
      <c r="D16" t="s">
        <v>301</v>
      </c>
      <c r="F16" t="str">
        <f t="shared" si="0"/>
        <v>E9 - Balcony between dwellings, wall insulation continuous</v>
      </c>
      <c r="G16" t="s">
        <v>212</v>
      </c>
      <c r="H16" t="s">
        <v>246</v>
      </c>
      <c r="I16">
        <v>0.02</v>
      </c>
    </row>
    <row r="17" spans="2:9" x14ac:dyDescent="0.2">
      <c r="B17" t="s">
        <v>109</v>
      </c>
      <c r="C17" t="s">
        <v>302</v>
      </c>
      <c r="D17" t="s">
        <v>302</v>
      </c>
      <c r="F17" t="str">
        <f t="shared" si="0"/>
        <v>E23 - Balcony within or between dwellings, balcony support penetrates wall insulation</v>
      </c>
      <c r="G17" t="s">
        <v>93</v>
      </c>
      <c r="H17" t="s">
        <v>247</v>
      </c>
      <c r="I17">
        <v>0.02</v>
      </c>
    </row>
    <row r="18" spans="2:9" x14ac:dyDescent="0.2">
      <c r="B18" t="s">
        <v>225</v>
      </c>
      <c r="C18">
        <v>0.65</v>
      </c>
      <c r="D18">
        <v>0.65</v>
      </c>
      <c r="F18" t="str">
        <f t="shared" si="0"/>
        <v>E10 - Eaves (insulation at ceiling level)</v>
      </c>
      <c r="G18" t="s">
        <v>70</v>
      </c>
      <c r="H18" t="s">
        <v>248</v>
      </c>
      <c r="I18">
        <v>0.06</v>
      </c>
    </row>
    <row r="19" spans="2:9" x14ac:dyDescent="0.2">
      <c r="B19" t="s">
        <v>226</v>
      </c>
      <c r="C19">
        <v>85</v>
      </c>
      <c r="D19">
        <v>85</v>
      </c>
      <c r="F19" t="str">
        <f t="shared" si="0"/>
        <v>E24 - Eaves (insulation at ceiling level - inverted)</v>
      </c>
      <c r="G19" t="s">
        <v>71</v>
      </c>
      <c r="H19" t="s">
        <v>249</v>
      </c>
      <c r="I19">
        <v>0.24</v>
      </c>
    </row>
    <row r="20" spans="2:9" x14ac:dyDescent="0.2">
      <c r="B20" t="s">
        <v>303</v>
      </c>
      <c r="C20">
        <v>1</v>
      </c>
      <c r="D20">
        <v>1</v>
      </c>
      <c r="F20" t="str">
        <f t="shared" si="0"/>
        <v>E11 - Eaves (insulation at rafter level)</v>
      </c>
      <c r="G20" t="s">
        <v>72</v>
      </c>
      <c r="H20" t="s">
        <v>250</v>
      </c>
      <c r="I20">
        <v>0.04</v>
      </c>
    </row>
    <row r="21" spans="2:9" x14ac:dyDescent="0.2">
      <c r="B21" t="s">
        <v>304</v>
      </c>
      <c r="C21" t="s">
        <v>305</v>
      </c>
      <c r="D21" t="s">
        <v>305</v>
      </c>
      <c r="F21" t="str">
        <f t="shared" si="0"/>
        <v>E12 - Gable (insulation at ceiling level)</v>
      </c>
      <c r="G21" t="s">
        <v>73</v>
      </c>
      <c r="H21" t="s">
        <v>251</v>
      </c>
      <c r="I21">
        <v>0.06</v>
      </c>
    </row>
    <row r="22" spans="2:9" x14ac:dyDescent="0.2">
      <c r="B22" t="s">
        <v>306</v>
      </c>
      <c r="C22">
        <v>1</v>
      </c>
      <c r="D22">
        <v>1</v>
      </c>
      <c r="F22" t="str">
        <f t="shared" si="0"/>
        <v>E13 - Gable (insulation at rafter level)</v>
      </c>
      <c r="G22" t="s">
        <v>74</v>
      </c>
      <c r="H22" t="s">
        <v>252</v>
      </c>
      <c r="I22">
        <v>0.08</v>
      </c>
    </row>
    <row r="23" spans="2:9" x14ac:dyDescent="0.2">
      <c r="B23" t="s">
        <v>307</v>
      </c>
      <c r="C23" t="s">
        <v>308</v>
      </c>
      <c r="D23" t="s">
        <v>308</v>
      </c>
      <c r="F23" t="str">
        <f t="shared" si="0"/>
        <v>E14 - Flat roof</v>
      </c>
      <c r="G23" t="s">
        <v>76</v>
      </c>
      <c r="H23" t="s">
        <v>253</v>
      </c>
      <c r="I23">
        <v>0.08</v>
      </c>
    </row>
    <row r="24" spans="2:9" x14ac:dyDescent="0.2">
      <c r="B24" t="s">
        <v>309</v>
      </c>
      <c r="C24" t="s">
        <v>310</v>
      </c>
      <c r="D24" t="s">
        <v>310</v>
      </c>
      <c r="F24" t="str">
        <f t="shared" si="0"/>
        <v>E15 - Flat roof with parapet</v>
      </c>
      <c r="G24" t="s">
        <v>77</v>
      </c>
      <c r="H24" t="s">
        <v>254</v>
      </c>
      <c r="I24">
        <v>0.56000000000000005</v>
      </c>
    </row>
    <row r="25" spans="2:9" x14ac:dyDescent="0.2">
      <c r="B25" t="s">
        <v>230</v>
      </c>
      <c r="C25">
        <v>3</v>
      </c>
      <c r="D25">
        <v>3</v>
      </c>
      <c r="F25" t="str">
        <f t="shared" si="0"/>
        <v>E16 - Corner (normal)</v>
      </c>
      <c r="G25" t="s">
        <v>87</v>
      </c>
      <c r="H25" t="s">
        <v>255</v>
      </c>
      <c r="I25">
        <v>0.09</v>
      </c>
    </row>
    <row r="26" spans="2:9" x14ac:dyDescent="0.2">
      <c r="F26" t="str">
        <f t="shared" si="0"/>
        <v>E17 - Corner (inverted – internal area greater than external area)</v>
      </c>
      <c r="G26" t="s">
        <v>88</v>
      </c>
      <c r="H26" t="s">
        <v>256</v>
      </c>
      <c r="I26">
        <v>-0.09</v>
      </c>
    </row>
    <row r="27" spans="2:9" x14ac:dyDescent="0.2">
      <c r="B27" s="105" t="s">
        <v>311</v>
      </c>
      <c r="F27" t="str">
        <f t="shared" si="0"/>
        <v>E18 - Party wall between dwellings</v>
      </c>
      <c r="G27" t="s">
        <v>89</v>
      </c>
      <c r="H27" t="s">
        <v>257</v>
      </c>
      <c r="I27">
        <v>0.06</v>
      </c>
    </row>
    <row r="28" spans="2:9" x14ac:dyDescent="0.2">
      <c r="B28" t="s">
        <v>227</v>
      </c>
      <c r="C28" t="s">
        <v>294</v>
      </c>
      <c r="D28" t="s">
        <v>294</v>
      </c>
      <c r="F28" t="str">
        <f t="shared" si="0"/>
        <v>E25 - Staggered party wall between dwellings</v>
      </c>
      <c r="G28" t="s">
        <v>90</v>
      </c>
      <c r="H28" t="s">
        <v>258</v>
      </c>
      <c r="I28">
        <v>0.06</v>
      </c>
    </row>
    <row r="29" spans="2:9" x14ac:dyDescent="0.2">
      <c r="B29" t="s">
        <v>228</v>
      </c>
      <c r="C29">
        <v>90</v>
      </c>
      <c r="D29">
        <v>90</v>
      </c>
      <c r="F29" t="str">
        <f t="shared" si="0"/>
        <v>P1 - Ground floor</v>
      </c>
      <c r="G29" t="s">
        <v>64</v>
      </c>
      <c r="H29" t="s">
        <v>259</v>
      </c>
      <c r="I29">
        <v>0.08</v>
      </c>
    </row>
    <row r="30" spans="2:9" x14ac:dyDescent="0.2">
      <c r="B30" t="s">
        <v>229</v>
      </c>
      <c r="C30" t="s">
        <v>294</v>
      </c>
      <c r="D30" t="s">
        <v>294</v>
      </c>
      <c r="F30" t="str">
        <f t="shared" si="0"/>
        <v>P6 - Ground floor (inverted)</v>
      </c>
      <c r="G30" t="s">
        <v>65</v>
      </c>
      <c r="H30" t="s">
        <v>239</v>
      </c>
      <c r="I30">
        <v>7.0000000000000007E-2</v>
      </c>
    </row>
    <row r="31" spans="2:9" x14ac:dyDescent="0.2">
      <c r="B31" t="s">
        <v>286</v>
      </c>
      <c r="C31" t="s">
        <v>287</v>
      </c>
      <c r="D31" t="s">
        <v>287</v>
      </c>
      <c r="F31" t="str">
        <f t="shared" si="0"/>
        <v>P2 - Intermediate floor within a dwelling</v>
      </c>
      <c r="G31" t="s">
        <v>68</v>
      </c>
      <c r="H31" t="s">
        <v>243</v>
      </c>
      <c r="I31">
        <v>0</v>
      </c>
    </row>
    <row r="32" spans="2:9" x14ac:dyDescent="0.2">
      <c r="B32" t="s">
        <v>274</v>
      </c>
      <c r="C32" t="s">
        <v>275</v>
      </c>
      <c r="D32" t="s">
        <v>275</v>
      </c>
      <c r="F32" t="str">
        <f t="shared" si="0"/>
        <v>P3 - Intermediate floor between dwellings (in blocks of flats)</v>
      </c>
      <c r="G32" t="s">
        <v>69</v>
      </c>
      <c r="H32" t="s">
        <v>260</v>
      </c>
      <c r="I32">
        <v>0</v>
      </c>
    </row>
    <row r="33" spans="2:9" x14ac:dyDescent="0.2">
      <c r="B33" t="s">
        <v>277</v>
      </c>
      <c r="C33">
        <v>1</v>
      </c>
      <c r="D33">
        <v>1.29</v>
      </c>
      <c r="F33" t="str">
        <f t="shared" si="0"/>
        <v>P7 - Exposed floor (normal)</v>
      </c>
      <c r="G33" t="s">
        <v>66</v>
      </c>
      <c r="H33" t="s">
        <v>240</v>
      </c>
      <c r="I33">
        <v>0.16</v>
      </c>
    </row>
    <row r="34" spans="2:9" x14ac:dyDescent="0.2">
      <c r="B34" t="s">
        <v>288</v>
      </c>
      <c r="C34">
        <v>2306</v>
      </c>
      <c r="D34">
        <v>2306</v>
      </c>
      <c r="F34" t="str">
        <f t="shared" si="0"/>
        <v>P8 - Exposed floor (inverted)</v>
      </c>
      <c r="G34" t="s">
        <v>67</v>
      </c>
      <c r="H34" t="s">
        <v>241</v>
      </c>
      <c r="I34">
        <v>0.24</v>
      </c>
    </row>
    <row r="35" spans="2:9" x14ac:dyDescent="0.2">
      <c r="B35" t="s">
        <v>276</v>
      </c>
      <c r="C35" t="s">
        <v>278</v>
      </c>
      <c r="D35" t="s">
        <v>282</v>
      </c>
      <c r="F35" t="str">
        <f t="shared" si="0"/>
        <v>P4 - Roof (insulation at ceiling level)</v>
      </c>
      <c r="G35" t="s">
        <v>78</v>
      </c>
      <c r="H35" t="s">
        <v>261</v>
      </c>
      <c r="I35">
        <v>0.12</v>
      </c>
    </row>
    <row r="36" spans="2:9" x14ac:dyDescent="0.2">
      <c r="B36" t="s">
        <v>283</v>
      </c>
      <c r="C36" t="s">
        <v>284</v>
      </c>
      <c r="D36" t="s">
        <v>285</v>
      </c>
      <c r="F36" t="str">
        <f t="shared" si="0"/>
        <v>P5 - Roof (insulation at rafter level)</v>
      </c>
      <c r="G36" t="s">
        <v>80</v>
      </c>
      <c r="H36" t="s">
        <v>262</v>
      </c>
      <c r="I36">
        <v>0.08</v>
      </c>
    </row>
    <row r="37" spans="2:9" x14ac:dyDescent="0.2">
      <c r="B37" t="s">
        <v>280</v>
      </c>
      <c r="C37">
        <v>100</v>
      </c>
      <c r="D37">
        <v>100</v>
      </c>
      <c r="F37" t="str">
        <f t="shared" si="0"/>
        <v>R1 - Head of roof window</v>
      </c>
      <c r="G37" t="s">
        <v>94</v>
      </c>
      <c r="H37" t="s">
        <v>263</v>
      </c>
      <c r="I37">
        <v>0.08</v>
      </c>
    </row>
    <row r="38" spans="2:9" x14ac:dyDescent="0.2">
      <c r="B38" t="s">
        <v>281</v>
      </c>
      <c r="C38">
        <v>92</v>
      </c>
      <c r="D38">
        <v>300</v>
      </c>
      <c r="F38" t="str">
        <f t="shared" si="0"/>
        <v>R2 - Sill of roof window</v>
      </c>
      <c r="G38" t="s">
        <v>95</v>
      </c>
      <c r="H38" t="s">
        <v>264</v>
      </c>
      <c r="I38">
        <v>0.06</v>
      </c>
    </row>
    <row r="39" spans="2:9" x14ac:dyDescent="0.2">
      <c r="F39" t="str">
        <f t="shared" si="0"/>
        <v>R3 - Jamb of roof window</v>
      </c>
      <c r="G39" t="s">
        <v>97</v>
      </c>
      <c r="H39" t="s">
        <v>265</v>
      </c>
      <c r="I39">
        <v>0.08</v>
      </c>
    </row>
    <row r="40" spans="2:9" x14ac:dyDescent="0.2">
      <c r="B40" s="105" t="s">
        <v>314</v>
      </c>
      <c r="F40" t="str">
        <f t="shared" si="0"/>
        <v>R4 - Ridge (vaulted ceiling)</v>
      </c>
      <c r="G40" t="s">
        <v>81</v>
      </c>
      <c r="H40" t="s">
        <v>266</v>
      </c>
      <c r="I40">
        <v>0.08</v>
      </c>
    </row>
    <row r="41" spans="2:9" x14ac:dyDescent="0.2">
      <c r="B41" t="s">
        <v>289</v>
      </c>
      <c r="C41" t="s">
        <v>290</v>
      </c>
      <c r="D41" t="s">
        <v>290</v>
      </c>
      <c r="F41" t="str">
        <f t="shared" si="0"/>
        <v>R5 - Ridge (inverted)</v>
      </c>
      <c r="G41" t="s">
        <v>82</v>
      </c>
      <c r="H41" t="s">
        <v>267</v>
      </c>
      <c r="I41">
        <v>0.04</v>
      </c>
    </row>
    <row r="42" spans="2:9" x14ac:dyDescent="0.2">
      <c r="B42" t="s">
        <v>291</v>
      </c>
      <c r="C42" t="s">
        <v>292</v>
      </c>
      <c r="D42" t="s">
        <v>292</v>
      </c>
      <c r="F42" t="str">
        <f t="shared" si="0"/>
        <v>R6 - Flat ceiling</v>
      </c>
      <c r="G42" t="s">
        <v>83</v>
      </c>
      <c r="H42" t="s">
        <v>268</v>
      </c>
      <c r="I42">
        <v>0.06</v>
      </c>
    </row>
    <row r="43" spans="2:9" x14ac:dyDescent="0.2">
      <c r="B43" t="s">
        <v>293</v>
      </c>
      <c r="C43" t="s">
        <v>294</v>
      </c>
      <c r="D43" t="s">
        <v>294</v>
      </c>
      <c r="F43" t="str">
        <f t="shared" si="0"/>
        <v>R7 - Flat ceiling (inverted)</v>
      </c>
      <c r="G43" t="s">
        <v>84</v>
      </c>
      <c r="H43" t="s">
        <v>269</v>
      </c>
      <c r="I43">
        <v>0.04</v>
      </c>
    </row>
    <row r="44" spans="2:9" x14ac:dyDescent="0.2">
      <c r="B44" t="s">
        <v>295</v>
      </c>
      <c r="C44" t="s">
        <v>294</v>
      </c>
      <c r="D44" t="s">
        <v>294</v>
      </c>
      <c r="F44" t="str">
        <f t="shared" si="0"/>
        <v>R8 - Roof to wall (rafter)</v>
      </c>
      <c r="G44" t="s">
        <v>85</v>
      </c>
      <c r="H44" t="s">
        <v>270</v>
      </c>
      <c r="I44">
        <v>0.06</v>
      </c>
    </row>
    <row r="45" spans="2:9" x14ac:dyDescent="0.2">
      <c r="B45" t="s">
        <v>296</v>
      </c>
      <c r="C45" t="s">
        <v>297</v>
      </c>
      <c r="D45" t="s">
        <v>297</v>
      </c>
      <c r="F45" t="str">
        <f t="shared" si="0"/>
        <v>R9 - Roof to wall (flat ceiling)</v>
      </c>
      <c r="G45" t="s">
        <v>86</v>
      </c>
      <c r="H45" t="s">
        <v>271</v>
      </c>
      <c r="I45">
        <v>0.04</v>
      </c>
    </row>
    <row r="46" spans="2:9" x14ac:dyDescent="0.2">
      <c r="F46" t="str">
        <f t="shared" si="0"/>
        <v>R10 - All other roof or room-in-roof junctions</v>
      </c>
      <c r="G46" t="s">
        <v>216</v>
      </c>
      <c r="H46" t="s">
        <v>272</v>
      </c>
      <c r="I46">
        <v>0.08</v>
      </c>
    </row>
    <row r="47" spans="2:9" x14ac:dyDescent="0.2">
      <c r="B47" s="105" t="s">
        <v>315</v>
      </c>
      <c r="F47" t="str">
        <f t="shared" si="0"/>
        <v>R11 - Upstands or kerbs of rooflights**</v>
      </c>
      <c r="G47" t="s">
        <v>217</v>
      </c>
      <c r="H47" t="s">
        <v>273</v>
      </c>
      <c r="I47">
        <v>0.08</v>
      </c>
    </row>
    <row r="48" spans="2:9" x14ac:dyDescent="0.2">
      <c r="B48" t="s">
        <v>316</v>
      </c>
      <c r="C48" t="s">
        <v>279</v>
      </c>
      <c r="D48" t="s">
        <v>317</v>
      </c>
    </row>
    <row r="49" spans="2:4" x14ac:dyDescent="0.2">
      <c r="B49" t="s">
        <v>318</v>
      </c>
      <c r="C49" t="s">
        <v>319</v>
      </c>
      <c r="D49" t="s">
        <v>299</v>
      </c>
    </row>
    <row r="50" spans="2:4" x14ac:dyDescent="0.2">
      <c r="B50" t="s">
        <v>320</v>
      </c>
      <c r="C50" t="s">
        <v>319</v>
      </c>
      <c r="D50" t="s">
        <v>321</v>
      </c>
    </row>
    <row r="51" spans="2:4" x14ac:dyDescent="0.2">
      <c r="B51" t="s">
        <v>322</v>
      </c>
      <c r="C51" t="s">
        <v>319</v>
      </c>
      <c r="D51" t="s">
        <v>321</v>
      </c>
    </row>
    <row r="52" spans="2:4" x14ac:dyDescent="0.2">
      <c r="B52" t="s">
        <v>323</v>
      </c>
      <c r="C52" t="s">
        <v>319</v>
      </c>
      <c r="D52">
        <v>0</v>
      </c>
    </row>
    <row r="53" spans="2:4" x14ac:dyDescent="0.2">
      <c r="B53" t="s">
        <v>324</v>
      </c>
      <c r="C53" t="s">
        <v>319</v>
      </c>
      <c r="D53" t="s">
        <v>294</v>
      </c>
    </row>
    <row r="54" spans="2:4" x14ac:dyDescent="0.2">
      <c r="B54" t="s">
        <v>79</v>
      </c>
      <c r="C54" t="s">
        <v>319</v>
      </c>
      <c r="D54" t="s">
        <v>294</v>
      </c>
    </row>
    <row r="55" spans="2:4" x14ac:dyDescent="0.2">
      <c r="B55" t="s">
        <v>325</v>
      </c>
      <c r="C55" t="s">
        <v>319</v>
      </c>
      <c r="D55" t="s">
        <v>294</v>
      </c>
    </row>
    <row r="56" spans="2:4" x14ac:dyDescent="0.2">
      <c r="B56" t="s">
        <v>326</v>
      </c>
      <c r="C56" t="s">
        <v>319</v>
      </c>
      <c r="D56" t="s">
        <v>294</v>
      </c>
    </row>
    <row r="57" spans="2:4" x14ac:dyDescent="0.2">
      <c r="B57" t="s">
        <v>327</v>
      </c>
      <c r="C57" t="s">
        <v>319</v>
      </c>
      <c r="D57" t="s">
        <v>328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N10"/>
  <sheetViews>
    <sheetView topLeftCell="C1" zoomScale="130" zoomScaleNormal="130" workbookViewId="0">
      <selection activeCell="N4" sqref="N4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</cols>
  <sheetData>
    <row r="1" spans="1:14" x14ac:dyDescent="0.2">
      <c r="A1" t="s">
        <v>125</v>
      </c>
      <c r="B1" t="s">
        <v>131</v>
      </c>
      <c r="C1" t="s">
        <v>135</v>
      </c>
      <c r="D1" t="s">
        <v>136</v>
      </c>
      <c r="E1" t="s">
        <v>144</v>
      </c>
      <c r="F1" t="s">
        <v>138</v>
      </c>
      <c r="G1" t="s">
        <v>79</v>
      </c>
      <c r="H1" t="s">
        <v>96</v>
      </c>
      <c r="I1" t="s">
        <v>196</v>
      </c>
      <c r="J1" t="s">
        <v>111</v>
      </c>
      <c r="K1" t="s">
        <v>172</v>
      </c>
      <c r="L1" s="106" t="s">
        <v>333</v>
      </c>
      <c r="M1" t="s">
        <v>342</v>
      </c>
      <c r="N1" t="s">
        <v>431</v>
      </c>
    </row>
    <row r="2" spans="1:14" x14ac:dyDescent="0.2">
      <c r="A2" t="s">
        <v>126</v>
      </c>
      <c r="B2" t="s">
        <v>132</v>
      </c>
      <c r="C2" t="s">
        <v>48</v>
      </c>
      <c r="D2" t="s">
        <v>146</v>
      </c>
      <c r="E2" t="s">
        <v>150</v>
      </c>
      <c r="F2" t="s">
        <v>142</v>
      </c>
      <c r="G2" t="s">
        <v>117</v>
      </c>
      <c r="H2" t="s">
        <v>98</v>
      </c>
      <c r="I2" t="s">
        <v>184</v>
      </c>
      <c r="J2" t="s">
        <v>162</v>
      </c>
      <c r="K2" t="s">
        <v>173</v>
      </c>
      <c r="L2" s="106" t="s">
        <v>334</v>
      </c>
      <c r="M2" t="s">
        <v>343</v>
      </c>
      <c r="N2" t="s">
        <v>98</v>
      </c>
    </row>
    <row r="3" spans="1:14" x14ac:dyDescent="0.2">
      <c r="A3" t="s">
        <v>127</v>
      </c>
      <c r="B3" t="s">
        <v>133</v>
      </c>
      <c r="C3" t="s">
        <v>157</v>
      </c>
      <c r="D3" t="s">
        <v>147</v>
      </c>
      <c r="E3" t="s">
        <v>153</v>
      </c>
      <c r="F3" t="s">
        <v>141</v>
      </c>
      <c r="G3" t="s">
        <v>118</v>
      </c>
      <c r="H3" t="s">
        <v>99</v>
      </c>
      <c r="I3" t="s">
        <v>168</v>
      </c>
      <c r="J3" t="s">
        <v>210</v>
      </c>
      <c r="K3" t="s">
        <v>174</v>
      </c>
      <c r="L3" s="106" t="s">
        <v>335</v>
      </c>
      <c r="M3" t="s">
        <v>344</v>
      </c>
      <c r="N3" t="s">
        <v>99</v>
      </c>
    </row>
    <row r="4" spans="1:14" x14ac:dyDescent="0.2">
      <c r="A4" t="s">
        <v>128</v>
      </c>
      <c r="B4" t="s">
        <v>134</v>
      </c>
      <c r="C4" t="s">
        <v>341</v>
      </c>
      <c r="D4" t="s">
        <v>148</v>
      </c>
      <c r="E4" t="s">
        <v>151</v>
      </c>
      <c r="F4" t="s">
        <v>140</v>
      </c>
      <c r="G4" t="s">
        <v>119</v>
      </c>
      <c r="I4" t="s">
        <v>169</v>
      </c>
      <c r="J4" t="s">
        <v>211</v>
      </c>
      <c r="K4" t="s">
        <v>175</v>
      </c>
      <c r="L4" s="106" t="s">
        <v>336</v>
      </c>
      <c r="M4" t="s">
        <v>345</v>
      </c>
    </row>
    <row r="5" spans="1:14" x14ac:dyDescent="0.2">
      <c r="A5" t="s">
        <v>129</v>
      </c>
      <c r="C5" t="s">
        <v>156</v>
      </c>
      <c r="D5" t="s">
        <v>149</v>
      </c>
      <c r="E5" t="s">
        <v>152</v>
      </c>
      <c r="F5" t="s">
        <v>139</v>
      </c>
      <c r="G5" t="s">
        <v>120</v>
      </c>
      <c r="I5" t="s">
        <v>197</v>
      </c>
      <c r="M5" t="s">
        <v>346</v>
      </c>
    </row>
    <row r="6" spans="1:14" x14ac:dyDescent="0.2">
      <c r="A6" t="s">
        <v>130</v>
      </c>
      <c r="G6" t="s">
        <v>121</v>
      </c>
      <c r="I6" t="s">
        <v>207</v>
      </c>
      <c r="M6" t="s">
        <v>347</v>
      </c>
    </row>
    <row r="7" spans="1:14" x14ac:dyDescent="0.2">
      <c r="G7" t="s">
        <v>122</v>
      </c>
      <c r="I7" t="s">
        <v>166</v>
      </c>
    </row>
    <row r="8" spans="1:14" x14ac:dyDescent="0.2">
      <c r="G8" t="s">
        <v>123</v>
      </c>
      <c r="I8" t="s">
        <v>167</v>
      </c>
    </row>
    <row r="9" spans="1:14" x14ac:dyDescent="0.2">
      <c r="G9" t="s">
        <v>124</v>
      </c>
    </row>
    <row r="10" spans="1:14" x14ac:dyDescent="0.2">
      <c r="G10" t="s">
        <v>100</v>
      </c>
    </row>
  </sheetData>
  <sheetProtection selectLockedCells="1" selectUnlockedCells="1"/>
  <phoneticPr fontId="18" type="noConversion"/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2023-08-31T16:11:23Z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