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4355" windowHeight="26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3" i="1" l="1"/>
  <c r="G34" i="1"/>
  <c r="G35" i="1" s="1"/>
  <c r="G32" i="1"/>
  <c r="G31" i="1"/>
  <c r="G30" i="1"/>
  <c r="G29" i="1"/>
  <c r="F54" i="1" l="1"/>
  <c r="F55" i="1" s="1"/>
  <c r="F24" i="1"/>
  <c r="F23" i="1"/>
  <c r="F22" i="1"/>
  <c r="F56" i="1" l="1"/>
  <c r="G33" i="1"/>
  <c r="J24" i="1"/>
  <c r="I24" i="1"/>
  <c r="M24" i="1" s="1"/>
  <c r="H24" i="1"/>
  <c r="L24" i="1" s="1"/>
  <c r="J23" i="1"/>
  <c r="I23" i="1"/>
  <c r="M23" i="1" s="1"/>
  <c r="H23" i="1"/>
  <c r="L23" i="1" s="1"/>
  <c r="J22" i="1"/>
  <c r="I22" i="1"/>
  <c r="L22" i="1" s="1"/>
  <c r="F25" i="1"/>
  <c r="F57" i="1" l="1"/>
  <c r="N23" i="1"/>
  <c r="O23" i="1"/>
  <c r="O22" i="1"/>
  <c r="N22" i="1"/>
  <c r="O24" i="1"/>
  <c r="N24" i="1"/>
  <c r="M22" i="1"/>
  <c r="F58" i="1" l="1"/>
  <c r="F59" i="1" s="1"/>
</calcChain>
</file>

<file path=xl/sharedStrings.xml><?xml version="1.0" encoding="utf-8"?>
<sst xmlns="http://schemas.openxmlformats.org/spreadsheetml/2006/main" count="64" uniqueCount="49">
  <si>
    <t xml:space="preserve">P1  1  1  0  0  1000  -  -  2 </t>
  </si>
  <si>
    <t xml:space="preserve">P2  -1  1  0  0  1000  -  -  2 </t>
  </si>
  <si>
    <t xml:space="preserve">P3  0.5  -0.5  0  0  1000  -  -  0.5 </t>
  </si>
  <si>
    <t xml:space="preserve">P4  1  -1  0  0  1000  -  -  2 </t>
  </si>
  <si>
    <t xml:space="preserve">P5  0.25  0.25  0  0  1000  -  -  0.125 </t>
  </si>
  <si>
    <t>v1=</t>
  </si>
  <si>
    <t>x2=</t>
  </si>
  <si>
    <t>v2=</t>
  </si>
  <si>
    <t>v1</t>
  </si>
  <si>
    <t>v2</t>
  </si>
  <si>
    <t>x3=</t>
  </si>
  <si>
    <t>v3</t>
  </si>
  <si>
    <t>v3=</t>
  </si>
  <si>
    <t>x1</t>
  </si>
  <si>
    <t>x2</t>
  </si>
  <si>
    <t>c1=c2=2</t>
  </si>
  <si>
    <t>w=0,5</t>
  </si>
  <si>
    <t>r1=r2=0,5</t>
  </si>
  <si>
    <t>Pbest</t>
  </si>
  <si>
    <t>Gbest</t>
  </si>
  <si>
    <t>x1=</t>
  </si>
  <si>
    <t>xo=</t>
  </si>
  <si>
    <t>xo</t>
  </si>
  <si>
    <t>x3</t>
  </si>
  <si>
    <t>v4</t>
  </si>
  <si>
    <t>v4=</t>
  </si>
  <si>
    <t>vo=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</si>
  <si>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</si>
  <si>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</si>
  <si>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</si>
  <si>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</si>
  <si>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</si>
  <si>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</si>
  <si>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</si>
  <si>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</si>
  <si>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</si>
  <si>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</si>
  <si>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</t>
  </si>
  <si>
    <t>x</t>
  </si>
  <si>
    <t>v</t>
  </si>
  <si>
    <t>delta f=0</t>
  </si>
  <si>
    <t>f thuc nghiem = 34hz (đo được kết cấu đã pháhủy)</t>
  </si>
  <si>
    <t>f1(vết nứt vị trí 1)</t>
  </si>
  <si>
    <t>f2(vết nứt vị trí 2)</t>
  </si>
  <si>
    <t>f3(vết nứt vị trí 3)</t>
  </si>
  <si>
    <t>f4(vết nứt vị trí 4)</t>
  </si>
  <si>
    <t>delta f = fi- f thuc nghiem</t>
  </si>
  <si>
    <t>fi</t>
  </si>
  <si>
    <t>(có thể tính tay được)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</si>
</sst>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476251</xdr:colOff>
      <xdr:row>3</xdr:row>
      <xdr:rowOff>66675</xdr:rowOff>
    </xdr:from>
    <xdr:to>
      <xdr:col>15</xdr:col>
      <xdr:colOff>476250</xdr:colOff>
      <xdr:row>12</xdr:row>
      <xdr:rowOff>18842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051" y="638175"/>
          <a:ext cx="7315199" cy="16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16</xdr:col>
      <xdr:colOff>341943</xdr:colOff>
      <xdr:row>19</xdr:row>
      <xdr:rowOff>171262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2286000"/>
          <a:ext cx="7657143" cy="15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514350</xdr:colOff>
      <xdr:row>26</xdr:row>
      <xdr:rowOff>114300</xdr:rowOff>
    </xdr:from>
    <xdr:to>
      <xdr:col>22</xdr:col>
      <xdr:colOff>150495</xdr:colOff>
      <xdr:row>30</xdr:row>
      <xdr:rowOff>144780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29550" y="5067300"/>
          <a:ext cx="5732145" cy="79248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3</xdr:row>
      <xdr:rowOff>85725</xdr:rowOff>
    </xdr:from>
    <xdr:to>
      <xdr:col>27</xdr:col>
      <xdr:colOff>180165</xdr:colOff>
      <xdr:row>11</xdr:row>
      <xdr:rowOff>37916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53650" y="657225"/>
          <a:ext cx="6485715" cy="1476191"/>
        </a:xfrm>
        <a:prstGeom prst="rect">
          <a:avLst/>
        </a:prstGeom>
      </xdr:spPr>
    </xdr:pic>
    <xdr:clientData/>
  </xdr:twoCellAnchor>
  <xdr:twoCellAnchor editAs="oneCell">
    <xdr:from>
      <xdr:col>17</xdr:col>
      <xdr:colOff>409575</xdr:colOff>
      <xdr:row>12</xdr:row>
      <xdr:rowOff>19050</xdr:rowOff>
    </xdr:from>
    <xdr:to>
      <xdr:col>29</xdr:col>
      <xdr:colOff>370566</xdr:colOff>
      <xdr:row>19</xdr:row>
      <xdr:rowOff>114122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72775" y="2305050"/>
          <a:ext cx="7276191" cy="1428572"/>
        </a:xfrm>
        <a:prstGeom prst="rect">
          <a:avLst/>
        </a:prstGeom>
      </xdr:spPr>
    </xdr:pic>
    <xdr:clientData/>
  </xdr:twoCellAnchor>
  <xdr:twoCellAnchor editAs="oneCell">
    <xdr:from>
      <xdr:col>8</xdr:col>
      <xdr:colOff>323850</xdr:colOff>
      <xdr:row>37</xdr:row>
      <xdr:rowOff>123825</xdr:rowOff>
    </xdr:from>
    <xdr:to>
      <xdr:col>23</xdr:col>
      <xdr:colOff>8422</xdr:colOff>
      <xdr:row>60</xdr:row>
      <xdr:rowOff>94706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00650" y="7172325"/>
          <a:ext cx="8828572" cy="4352381"/>
        </a:xfrm>
        <a:prstGeom prst="rect">
          <a:avLst/>
        </a:prstGeom>
      </xdr:spPr>
    </xdr:pic>
    <xdr:clientData/>
  </xdr:twoCellAnchor>
  <xdr:twoCellAnchor editAs="oneCell">
    <xdr:from>
      <xdr:col>14</xdr:col>
      <xdr:colOff>457200</xdr:colOff>
      <xdr:row>64</xdr:row>
      <xdr:rowOff>38100</xdr:rowOff>
    </xdr:from>
    <xdr:to>
      <xdr:col>23</xdr:col>
      <xdr:colOff>218419</xdr:colOff>
      <xdr:row>70</xdr:row>
      <xdr:rowOff>18910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91600" y="12230100"/>
          <a:ext cx="5247619" cy="11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R75"/>
  <sheetViews>
    <sheetView tabSelected="1" topLeftCell="D64" workbookViewId="0">
      <selection activeCell="O75" sqref="O75"/>
    </sheetView>
  </sheetViews>
  <sheetFormatPr defaultRowHeight="15" x14ac:dyDescent="0.25"/>
  <sheetData>
    <row r="7" spans="3:18" x14ac:dyDescent="0.25">
      <c r="D7" t="s">
        <v>13</v>
      </c>
      <c r="Q7" t="s">
        <v>22</v>
      </c>
    </row>
    <row r="8" spans="3:18" x14ac:dyDescent="0.25">
      <c r="D8" t="s">
        <v>9</v>
      </c>
      <c r="Q8" t="s">
        <v>8</v>
      </c>
    </row>
    <row r="10" spans="3:18" x14ac:dyDescent="0.25">
      <c r="C10">
        <v>5</v>
      </c>
    </row>
    <row r="14" spans="3:18" x14ac:dyDescent="0.25">
      <c r="D14" t="s">
        <v>14</v>
      </c>
    </row>
    <row r="15" spans="3:18" x14ac:dyDescent="0.25">
      <c r="D15" t="s">
        <v>11</v>
      </c>
      <c r="R15" t="s">
        <v>23</v>
      </c>
    </row>
    <row r="16" spans="3:18" x14ac:dyDescent="0.25">
      <c r="R16" t="s">
        <v>24</v>
      </c>
    </row>
    <row r="22" spans="6:15" x14ac:dyDescent="0.25">
      <c r="F22">
        <f>0.5*0.75+2*0.5*(1-1)+2*0.5*(0.25-1)</f>
        <v>-0.375</v>
      </c>
      <c r="H22">
        <v>-0.375</v>
      </c>
      <c r="I22">
        <f>2*0.5*(0.25-1)</f>
        <v>-0.75</v>
      </c>
      <c r="J22">
        <f>0.3*-0.75</f>
        <v>-0.22499999999999998</v>
      </c>
      <c r="L22">
        <f>H22-I22</f>
        <v>0.375</v>
      </c>
      <c r="M22">
        <f>I22-J22</f>
        <v>-0.52500000000000002</v>
      </c>
      <c r="N22" s="1">
        <f>L22/-0.75</f>
        <v>-0.5</v>
      </c>
      <c r="O22">
        <f>L22/0.5/2+1</f>
        <v>1.375</v>
      </c>
    </row>
    <row r="23" spans="6:15" x14ac:dyDescent="0.25">
      <c r="F23">
        <f>-0.5*1.25+2*0.5*(0.25+1)</f>
        <v>0.625</v>
      </c>
      <c r="H23">
        <f>0.625</f>
        <v>0.625</v>
      </c>
      <c r="I23">
        <f>2*0.5*(0.25+1)</f>
        <v>1.25</v>
      </c>
      <c r="J23">
        <f>0.3*1.25</f>
        <v>0.375</v>
      </c>
      <c r="L23">
        <f t="shared" ref="L23:L24" si="0">H23-I23</f>
        <v>-0.625</v>
      </c>
      <c r="M23">
        <f t="shared" ref="M23:M24" si="1">I23-J23</f>
        <v>0.875</v>
      </c>
      <c r="N23" s="1">
        <f>L23/1.25</f>
        <v>-0.5</v>
      </c>
      <c r="O23">
        <f>L23/0.5/2+-1</f>
        <v>-1.625</v>
      </c>
    </row>
    <row r="24" spans="6:15" x14ac:dyDescent="0.25">
      <c r="F24">
        <f>-0.5*-0.25+2*0.5*(0.25-0.5)</f>
        <v>-0.125</v>
      </c>
      <c r="H24">
        <f>-0.125</f>
        <v>-0.125</v>
      </c>
      <c r="I24">
        <f>2*0.5*(0.25-0.5)</f>
        <v>-0.25</v>
      </c>
      <c r="J24">
        <f>0.3*-0.25</f>
        <v>-7.4999999999999997E-2</v>
      </c>
      <c r="L24">
        <f t="shared" si="0"/>
        <v>0.125</v>
      </c>
      <c r="M24">
        <f t="shared" si="1"/>
        <v>-0.17499999999999999</v>
      </c>
      <c r="N24" s="1">
        <f>L24/-0.25</f>
        <v>-0.5</v>
      </c>
      <c r="O24">
        <f>L24/0.5/2+0.5</f>
        <v>0.625</v>
      </c>
    </row>
    <row r="25" spans="6:15" x14ac:dyDescent="0.25">
      <c r="F25">
        <f>2*0.5*(0.25+1)</f>
        <v>1.25</v>
      </c>
    </row>
    <row r="26" spans="6:15" x14ac:dyDescent="0.25">
      <c r="H26" t="s">
        <v>18</v>
      </c>
      <c r="I26" t="s">
        <v>19</v>
      </c>
    </row>
    <row r="28" spans="6:15" x14ac:dyDescent="0.25">
      <c r="F28" s="2" t="s">
        <v>21</v>
      </c>
      <c r="G28" s="2">
        <v>1</v>
      </c>
      <c r="H28" s="2"/>
      <c r="I28" s="2"/>
    </row>
    <row r="29" spans="6:15" x14ac:dyDescent="0.25">
      <c r="F29" s="2" t="s">
        <v>5</v>
      </c>
      <c r="G29" s="2">
        <f>0</f>
        <v>0</v>
      </c>
      <c r="H29" s="2"/>
      <c r="I29" s="2"/>
    </row>
    <row r="30" spans="6:15" x14ac:dyDescent="0.25">
      <c r="F30" s="2" t="s">
        <v>20</v>
      </c>
      <c r="G30" s="2">
        <f>G29+G28</f>
        <v>1</v>
      </c>
      <c r="H30" s="2">
        <v>1</v>
      </c>
      <c r="I30" s="2">
        <v>0.25</v>
      </c>
    </row>
    <row r="31" spans="6:15" x14ac:dyDescent="0.25">
      <c r="F31" s="2" t="s">
        <v>7</v>
      </c>
      <c r="G31" s="2">
        <f>$O$34*G29+$O35*$O$35*(H30-G30)+$O$33*$O$35*(I30-G30)</f>
        <v>-0.75</v>
      </c>
      <c r="H31" s="2"/>
      <c r="I31" s="2"/>
    </row>
    <row r="32" spans="6:15" x14ac:dyDescent="0.25">
      <c r="F32" s="2" t="s">
        <v>6</v>
      </c>
      <c r="G32" s="2">
        <f>G31+G30</f>
        <v>0.25</v>
      </c>
      <c r="H32" s="2">
        <v>0.25</v>
      </c>
      <c r="I32" s="2">
        <v>0.25</v>
      </c>
    </row>
    <row r="33" spans="6:15" x14ac:dyDescent="0.25">
      <c r="F33" s="2" t="s">
        <v>12</v>
      </c>
      <c r="G33" s="2">
        <f>$O$34*G31+$O37*$O$35*(H32-G32)+$O$33*$O$35*(I32-G32)</f>
        <v>-0.375</v>
      </c>
      <c r="H33" s="2"/>
      <c r="I33" s="2"/>
      <c r="N33" t="s">
        <v>15</v>
      </c>
      <c r="O33">
        <v>2</v>
      </c>
    </row>
    <row r="34" spans="6:15" x14ac:dyDescent="0.25">
      <c r="F34" s="2" t="s">
        <v>10</v>
      </c>
      <c r="G34" s="2">
        <f>G32+G33</f>
        <v>-0.125</v>
      </c>
      <c r="H34" s="2">
        <v>-0.125</v>
      </c>
      <c r="I34" s="2">
        <v>-0.125</v>
      </c>
      <c r="N34" t="s">
        <v>16</v>
      </c>
      <c r="O34">
        <v>0.5</v>
      </c>
    </row>
    <row r="35" spans="6:15" x14ac:dyDescent="0.25">
      <c r="F35" s="2" t="s">
        <v>25</v>
      </c>
      <c r="G35" s="2">
        <f>$O$34*G33+$O39*$O$35*(H34-G34)+$O$33*$O$35*(I34-G34)</f>
        <v>-0.1875</v>
      </c>
      <c r="H35" s="2"/>
      <c r="I35" s="2"/>
      <c r="N35" t="s">
        <v>17</v>
      </c>
      <c r="O35">
        <v>0.5</v>
      </c>
    </row>
    <row r="51" spans="5:14" x14ac:dyDescent="0.25">
      <c r="E51" t="s">
        <v>26</v>
      </c>
      <c r="F51">
        <v>0</v>
      </c>
    </row>
    <row r="52" spans="5:14" x14ac:dyDescent="0.25">
      <c r="E52" s="2" t="s">
        <v>21</v>
      </c>
      <c r="F52" s="2">
        <v>1</v>
      </c>
      <c r="G52" s="2"/>
      <c r="H52" s="2"/>
    </row>
    <row r="53" spans="5:14" x14ac:dyDescent="0.25">
      <c r="E53" s="2" t="s">
        <v>5</v>
      </c>
      <c r="F53" s="2">
        <f>0</f>
        <v>0</v>
      </c>
      <c r="G53" s="2"/>
      <c r="H53" s="2"/>
    </row>
    <row r="54" spans="5:14" x14ac:dyDescent="0.25">
      <c r="E54" s="2" t="s">
        <v>20</v>
      </c>
      <c r="F54" s="2">
        <f>F53+F52</f>
        <v>1</v>
      </c>
      <c r="G54" s="2">
        <v>1</v>
      </c>
      <c r="H54" s="2">
        <v>0.25</v>
      </c>
    </row>
    <row r="55" spans="5:14" x14ac:dyDescent="0.25">
      <c r="E55" s="2" t="s">
        <v>7</v>
      </c>
      <c r="F55" s="2">
        <f>$O$34*F53+$O59*$O$35*(G54-F54)+$O$33*$O$35*(H54-F54)</f>
        <v>-0.75</v>
      </c>
      <c r="G55" s="2"/>
      <c r="H55" s="2"/>
    </row>
    <row r="56" spans="5:14" x14ac:dyDescent="0.25">
      <c r="E56" s="2" t="s">
        <v>6</v>
      </c>
      <c r="F56" s="2">
        <f>F55+F54</f>
        <v>0.25</v>
      </c>
      <c r="G56" s="2">
        <v>0.25</v>
      </c>
      <c r="H56" s="2">
        <v>0.25</v>
      </c>
    </row>
    <row r="57" spans="5:14" x14ac:dyDescent="0.25">
      <c r="E57" s="2" t="s">
        <v>12</v>
      </c>
      <c r="F57" s="2">
        <f>$O$34*F55+$O61*$O$35*(G56-F56)+$O$33*$O$35*(H56-F56)</f>
        <v>-0.375</v>
      </c>
      <c r="G57" s="2"/>
      <c r="H57" s="2"/>
    </row>
    <row r="58" spans="5:14" x14ac:dyDescent="0.25">
      <c r="E58" s="2" t="s">
        <v>10</v>
      </c>
      <c r="F58" s="2">
        <f>F56+F57</f>
        <v>-0.125</v>
      </c>
      <c r="G58" s="2">
        <v>-0.125</v>
      </c>
      <c r="H58" s="2">
        <v>-0.125</v>
      </c>
    </row>
    <row r="59" spans="5:14" x14ac:dyDescent="0.25">
      <c r="E59" s="2" t="s">
        <v>25</v>
      </c>
      <c r="F59" s="2">
        <f>$O$34*F57+$O63*$O$35*(G58-F58)+$O$33*$O$35*(H58-F58)</f>
        <v>-0.1875</v>
      </c>
      <c r="G59" s="2"/>
      <c r="H59" s="2"/>
    </row>
    <row r="63" spans="5:14" x14ac:dyDescent="0.25">
      <c r="E63" t="s">
        <v>37</v>
      </c>
      <c r="F63" t="s">
        <v>38</v>
      </c>
      <c r="G63" t="s">
        <v>39</v>
      </c>
      <c r="H63" t="s">
        <v>18</v>
      </c>
      <c r="I63" t="s">
        <v>19</v>
      </c>
      <c r="L63" t="s">
        <v>40</v>
      </c>
      <c r="M63" t="s">
        <v>47</v>
      </c>
      <c r="N63" t="s">
        <v>41</v>
      </c>
    </row>
    <row r="64" spans="5:14" x14ac:dyDescent="0.25">
      <c r="E64" t="s">
        <v>27</v>
      </c>
      <c r="F64">
        <v>1</v>
      </c>
      <c r="M64" t="s">
        <v>42</v>
      </c>
    </row>
    <row r="65" spans="5:15" x14ac:dyDescent="0.25">
      <c r="E65" t="s">
        <v>28</v>
      </c>
      <c r="F65">
        <v>2</v>
      </c>
      <c r="M65" t="s">
        <v>43</v>
      </c>
    </row>
    <row r="66" spans="5:15" x14ac:dyDescent="0.25">
      <c r="E66" t="s">
        <v>29</v>
      </c>
      <c r="F66">
        <v>3</v>
      </c>
      <c r="M66" t="s">
        <v>44</v>
      </c>
    </row>
    <row r="67" spans="5:15" x14ac:dyDescent="0.25">
      <c r="E67" t="s">
        <v>30</v>
      </c>
      <c r="F67">
        <v>4</v>
      </c>
      <c r="M67" t="s">
        <v>45</v>
      </c>
    </row>
    <row r="68" spans="5:15" x14ac:dyDescent="0.25">
      <c r="E68" t="s">
        <v>31</v>
      </c>
      <c r="F68">
        <v>5</v>
      </c>
      <c r="M68" t="s">
        <v>42</v>
      </c>
    </row>
    <row r="69" spans="5:15" x14ac:dyDescent="0.25">
      <c r="E69" t="s">
        <v>32</v>
      </c>
      <c r="F69">
        <v>6</v>
      </c>
      <c r="M69" t="s">
        <v>42</v>
      </c>
    </row>
    <row r="70" spans="5:15" x14ac:dyDescent="0.25">
      <c r="E70" t="s">
        <v>33</v>
      </c>
      <c r="F70">
        <v>7</v>
      </c>
      <c r="M70" t="s">
        <v>42</v>
      </c>
    </row>
    <row r="71" spans="5:15" x14ac:dyDescent="0.25">
      <c r="E71" t="s">
        <v>34</v>
      </c>
      <c r="F71">
        <v>8</v>
      </c>
      <c r="M71" t="s">
        <v>42</v>
      </c>
    </row>
    <row r="72" spans="5:15" x14ac:dyDescent="0.25">
      <c r="E72" t="s">
        <v>35</v>
      </c>
      <c r="F72">
        <v>9</v>
      </c>
      <c r="M72" t="s">
        <v>42</v>
      </c>
    </row>
    <row r="73" spans="5:15" x14ac:dyDescent="0.25">
      <c r="E73" t="s">
        <v>36</v>
      </c>
      <c r="F73">
        <v>10</v>
      </c>
    </row>
    <row r="75" spans="5:15" x14ac:dyDescent="0.25">
      <c r="L75" t="s">
        <v>46</v>
      </c>
      <c r="O75" t="s">
        <v>48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F8"/>
  <sheetViews>
    <sheetView workbookViewId="0">
      <selection activeCell="F12" sqref="F12:F13"/>
    </sheetView>
  </sheetViews>
  <sheetFormatPr defaultRowHeight="15" x14ac:dyDescent="0.25"/>
  <sheetData>
    <row r="4" spans="6:6" x14ac:dyDescent="0.25">
      <c r="F4" t="s">
        <v>0</v>
      </c>
    </row>
    <row r="5" spans="6:6" x14ac:dyDescent="0.25">
      <c r="F5" t="s">
        <v>1</v>
      </c>
    </row>
    <row r="6" spans="6:6" x14ac:dyDescent="0.25">
      <c r="F6" t="s">
        <v>2</v>
      </c>
    </row>
    <row r="7" spans="6:6" x14ac:dyDescent="0.25">
      <c r="F7" t="s">
        <v>3</v>
      </c>
    </row>
    <row r="8" spans="6:6" x14ac:dyDescent="0.25">
      <c r="F8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Truong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Nguyen </cp:lastModifiedBy>
  <dcterms:created xsi:type="dcterms:W3CDTF">2018-06-03T08:51:13Z</dcterms:created>
  <dcterms:modified xsi:type="dcterms:W3CDTF">2018-06-10T13:14:11Z</dcterms:modified>
</cp:coreProperties>
</file>