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7.xml" ContentType="application/vnd.openxmlformats-officedocument.drawingml.chartshapes+xml"/>
  <Override PartName="/xl/drawings/drawing8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9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4"/>
  <workbookPr/>
  <mc:AlternateContent xmlns:mc="http://schemas.openxmlformats.org/markup-compatibility/2006">
    <mc:Choice Requires="x15">
      <x15ac:absPath xmlns:x15ac="http://schemas.microsoft.com/office/spreadsheetml/2010/11/ac" url="D:\Hobbit\Desktop\"/>
    </mc:Choice>
  </mc:AlternateContent>
  <xr:revisionPtr revIDLastSave="0" documentId="13_ncr:1_{514C2447-42DC-42F9-B0B6-09ED9C7FC737}" xr6:coauthVersionLast="36" xr6:coauthVersionMax="36" xr10:uidLastSave="{00000000-0000-0000-0000-000000000000}"/>
  <bookViews>
    <workbookView xWindow="0" yWindow="0" windowWidth="12090" windowHeight="6285" activeTab="4" xr2:uid="{AC84D58A-B12D-47CF-8BCA-0914989BA552}"/>
  </bookViews>
  <sheets>
    <sheet name="Resumen" sheetId="5" r:id="rId1"/>
    <sheet name="Oliveros" sheetId="4" r:id="rId2"/>
    <sheet name="Franco" sheetId="2" r:id="rId3"/>
    <sheet name="Mora" sheetId="3" r:id="rId4"/>
    <sheet name="Blanco" sheetId="1" r:id="rId5"/>
  </sheets>
  <definedNames>
    <definedName name="_xlchart.v1.0" hidden="1">(Blanco!$C$3,Blanco!$C$7,Blanco!$C$11)</definedName>
    <definedName name="_xlchart.v1.1" hidden="1">(Blanco!$D$3,Blanco!$D$7,Blanco!$D$11)</definedName>
    <definedName name="_xlchart.v1.2" hidden="1">Blanco!$C$2</definedName>
    <definedName name="_xlchart.v1.3" hidden="1">Blanco!$D$2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0" i="5" l="1"/>
  <c r="C29" i="5"/>
  <c r="C28" i="5"/>
  <c r="F28" i="5" s="1"/>
  <c r="C27" i="5"/>
  <c r="B30" i="5"/>
  <c r="B29" i="5"/>
  <c r="B28" i="5"/>
  <c r="D28" i="5" s="1"/>
  <c r="B27" i="5"/>
  <c r="D27" i="5" s="1"/>
  <c r="C18" i="5"/>
  <c r="C17" i="5"/>
  <c r="C16" i="5"/>
  <c r="C15" i="5"/>
  <c r="B18" i="5"/>
  <c r="B17" i="5"/>
  <c r="B16" i="5"/>
  <c r="B15" i="5"/>
  <c r="B2" i="5"/>
  <c r="B5" i="5"/>
  <c r="D5" i="5" s="1"/>
  <c r="D3" i="5"/>
  <c r="C5" i="5"/>
  <c r="F5" i="5" s="1"/>
  <c r="C4" i="5"/>
  <c r="C3" i="5"/>
  <c r="F3" i="5" s="1"/>
  <c r="C2" i="5"/>
  <c r="D2" i="5" s="1"/>
  <c r="B4" i="5"/>
  <c r="D4" i="5" s="1"/>
  <c r="B3" i="5"/>
  <c r="C7" i="4"/>
  <c r="D11" i="4"/>
  <c r="C11" i="4"/>
  <c r="D7" i="4"/>
  <c r="D3" i="4"/>
  <c r="C3" i="4"/>
  <c r="D11" i="3"/>
  <c r="C11" i="3"/>
  <c r="D7" i="3"/>
  <c r="C7" i="3"/>
  <c r="D3" i="3"/>
  <c r="C3" i="3"/>
  <c r="D11" i="2"/>
  <c r="C11" i="2"/>
  <c r="D7" i="2"/>
  <c r="C7" i="2"/>
  <c r="D3" i="2"/>
  <c r="C3" i="2"/>
  <c r="C11" i="1"/>
  <c r="C7" i="1"/>
  <c r="C3" i="1"/>
  <c r="D11" i="1"/>
  <c r="D7" i="1"/>
  <c r="D3" i="1"/>
  <c r="F15" i="5" l="1"/>
  <c r="F29" i="5"/>
  <c r="F2" i="5"/>
  <c r="D18" i="5"/>
  <c r="F4" i="5"/>
  <c r="D30" i="5"/>
  <c r="F30" i="5"/>
  <c r="D29" i="5"/>
  <c r="F27" i="5"/>
  <c r="F18" i="5"/>
  <c r="D17" i="5"/>
  <c r="D16" i="5"/>
  <c r="D15" i="5"/>
  <c r="F17" i="5"/>
  <c r="F16" i="5"/>
</calcChain>
</file>

<file path=xl/sharedStrings.xml><?xml version="1.0" encoding="utf-8"?>
<sst xmlns="http://schemas.openxmlformats.org/spreadsheetml/2006/main" count="114" uniqueCount="18">
  <si>
    <t>Tiempos</t>
  </si>
  <si>
    <t>Cython</t>
  </si>
  <si>
    <t>Python</t>
  </si>
  <si>
    <t>SpeedUp</t>
  </si>
  <si>
    <t>Bottle</t>
  </si>
  <si>
    <t>Bottle_medium</t>
  </si>
  <si>
    <t>Bottle_large</t>
  </si>
  <si>
    <t>Tiempos (s)</t>
  </si>
  <si>
    <t>% Cython</t>
  </si>
  <si>
    <t>%Python</t>
  </si>
  <si>
    <t>Máquina A</t>
  </si>
  <si>
    <t>Máquina B</t>
  </si>
  <si>
    <t>Máquina C</t>
  </si>
  <si>
    <t>Máquina D</t>
  </si>
  <si>
    <t>bottle</t>
  </si>
  <si>
    <t>%Cython</t>
  </si>
  <si>
    <t>bottle_medium</t>
  </si>
  <si>
    <t>bottle_large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</si>
</sst>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0"/>
  </numFmts>
  <fonts count="2" x14ac:knownFonts="1">
    <font>
      <sz val="11"/>
      <color theme="1"/>
      <name val="Century Gothic"/>
      <family val="2"/>
      <scheme val="minor"/>
    </font>
    <font>
      <sz val="11"/>
      <color theme="1"/>
      <name val="Century Gothic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485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0" fillId="3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165" fontId="0" fillId="0" borderId="4" xfId="0" applyNumberFormat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165" fontId="0" fillId="0" borderId="6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9" fontId="0" fillId="0" borderId="0" xfId="1" applyFont="1"/>
    <xf numFmtId="9" fontId="0" fillId="0" borderId="0" xfId="1" applyFont="1" applyAlignment="1">
      <alignment horizontal="center"/>
    </xf>
    <xf numFmtId="165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s-419"/>
              <a:t>Tiempos Python</a:t>
            </a:r>
          </a:p>
          <a:p>
            <a:pPr>
              <a:defRPr/>
            </a:pPr>
            <a:r>
              <a:rPr lang="es-419"/>
              <a:t>bottle.dat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s-419"/>
        </a:p>
      </c:txPr>
    </c:title>
    <c:autoTitleDeleted val="0"/>
    <c:plotArea>
      <c:layout>
        <c:manualLayout>
          <c:layoutTarget val="inner"/>
          <c:xMode val="edge"/>
          <c:yMode val="edge"/>
          <c:x val="0.16250768172217619"/>
          <c:y val="0.24963626819374846"/>
          <c:w val="0.78886274257450362"/>
          <c:h val="0.5434586494869959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Resumen!$B$1</c:f>
              <c:strCache>
                <c:ptCount val="1"/>
                <c:pt idx="0">
                  <c:v>Python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419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Resumen!$A$2:$A$5</c:f>
              <c:strCache>
                <c:ptCount val="4"/>
                <c:pt idx="0">
                  <c:v>Máquina A</c:v>
                </c:pt>
                <c:pt idx="1">
                  <c:v>Máquina B</c:v>
                </c:pt>
                <c:pt idx="2">
                  <c:v>Máquina C</c:v>
                </c:pt>
                <c:pt idx="3">
                  <c:v>Máquina D</c:v>
                </c:pt>
              </c:strCache>
            </c:strRef>
          </c:cat>
          <c:val>
            <c:numRef>
              <c:f>Resumen!$B$2:$B$5</c:f>
              <c:numCache>
                <c:formatCode>0.0000</c:formatCode>
                <c:ptCount val="4"/>
                <c:pt idx="0">
                  <c:v>16.358595800399701</c:v>
                </c:pt>
                <c:pt idx="1">
                  <c:v>40.226901499430298</c:v>
                </c:pt>
                <c:pt idx="2">
                  <c:v>29.554608790079701</c:v>
                </c:pt>
                <c:pt idx="3">
                  <c:v>27.073381868998201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63-41DA-9D41-599A2EB1E7F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47"/>
        <c:axId val="2089120863"/>
        <c:axId val="1921390335"/>
      </c:barChart>
      <c:catAx>
        <c:axId val="2089120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921390335"/>
        <c:crosses val="autoZero"/>
        <c:auto val="1"/>
        <c:lblAlgn val="ctr"/>
        <c:lblOffset val="100"/>
        <c:noMultiLvlLbl val="0"/>
      </c:catAx>
      <c:valAx>
        <c:axId val="1921390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Tiempo (s)</a:t>
                </a:r>
              </a:p>
            </c:rich>
          </c:tx>
          <c:layout>
            <c:manualLayout>
              <c:xMode val="edge"/>
              <c:yMode val="edge"/>
              <c:x val="0.43320081050295944"/>
              <c:y val="0.89059770154843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208912086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s-419"/>
              <a:t>SpeedUp</a:t>
            </a:r>
          </a:p>
          <a:p>
            <a:pPr>
              <a:defRPr/>
            </a:pPr>
            <a:r>
              <a:rPr lang="es-419"/>
              <a:t>Máquina</a:t>
            </a:r>
            <a:r>
              <a:rPr lang="es-419" baseline="0"/>
              <a:t> D</a:t>
            </a:r>
            <a:endParaRPr lang="es-419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s-419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Blanco!$E$1</c:f>
              <c:strCache>
                <c:ptCount val="1"/>
                <c:pt idx="0">
                  <c:v>Bottle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419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Blanco!$E$5</c:f>
              <c:strCache>
                <c:ptCount val="1"/>
                <c:pt idx="0">
                  <c:v>Bottle_medium</c:v>
                </c:pt>
              </c:strCache>
            </c:strRef>
          </c:cat>
          <c:val>
            <c:numRef>
              <c:f>Blanco!$E$3</c:f>
              <c:numCache>
                <c:formatCode>0.0000</c:formatCode>
                <c:ptCount val="1"/>
                <c:pt idx="0">
                  <c:v>3361.6012520327699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C2-488B-8388-6E82BE451516}"/>
            </c:ext>
          </c:extLst>
        </c:ser>
        <c:ser>
          <c:idx val="1"/>
          <c:order val="1"/>
          <c:tx>
            <c:strRef>
              <c:f>Blanco!$E$5</c:f>
              <c:strCache>
                <c:ptCount val="1"/>
                <c:pt idx="0">
                  <c:v>Bottle_medium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419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Blanco!$E$5</c:f>
              <c:strCache>
                <c:ptCount val="1"/>
                <c:pt idx="0">
                  <c:v>Bottle_medium</c:v>
                </c:pt>
              </c:strCache>
            </c:strRef>
          </c:cat>
          <c:val>
            <c:numRef>
              <c:f>Blanco!$E$7</c:f>
              <c:numCache>
                <c:formatCode>0.0000</c:formatCode>
                <c:ptCount val="1"/>
                <c:pt idx="0">
                  <c:v>3096.70451058556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C2-488B-8388-6E82BE451516}"/>
            </c:ext>
          </c:extLst>
        </c:ser>
        <c:ser>
          <c:idx val="2"/>
          <c:order val="2"/>
          <c:tx>
            <c:strRef>
              <c:f>Blanco!$E$9</c:f>
              <c:strCache>
                <c:ptCount val="1"/>
                <c:pt idx="0">
                  <c:v>Bottle_large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419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Blanco!$E$5</c:f>
              <c:strCache>
                <c:ptCount val="1"/>
                <c:pt idx="0">
                  <c:v>Bottle_medium</c:v>
                </c:pt>
              </c:strCache>
            </c:strRef>
          </c:cat>
          <c:val>
            <c:numRef>
              <c:f>Blanco!$E$11</c:f>
              <c:numCache>
                <c:formatCode>0.0000</c:formatCode>
                <c:ptCount val="1"/>
                <c:pt idx="0">
                  <c:v>2303.0375171209998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EC2-488B-8388-6E82BE45151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67"/>
        <c:overlap val="-43"/>
        <c:axId val="1995910575"/>
        <c:axId val="1995258159"/>
      </c:barChart>
      <c:catAx>
        <c:axId val="1995910575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95258159"/>
        <c:crosses val="autoZero"/>
        <c:auto val="1"/>
        <c:lblAlgn val="ctr"/>
        <c:lblOffset val="100"/>
        <c:noMultiLvlLbl val="0"/>
      </c:catAx>
      <c:valAx>
        <c:axId val="1995258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995910575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1480993000874891"/>
          <c:y val="0.87679316127150775"/>
          <c:w val="0.57038013998250214"/>
          <c:h val="7.5340939525416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s-419"/>
              <a:t>Tiempo porcentual</a:t>
            </a:r>
          </a:p>
          <a:p>
            <a:pPr>
              <a:defRPr/>
            </a:pPr>
            <a:r>
              <a:rPr lang="es-419"/>
              <a:t>Python</a:t>
            </a:r>
            <a:r>
              <a:rPr lang="es-419" baseline="0"/>
              <a:t> vs Cython</a:t>
            </a:r>
            <a:endParaRPr lang="es-419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s-419"/>
        </a:p>
      </c:txPr>
    </c:title>
    <c:autoTitleDeleted val="0"/>
    <c:plotArea>
      <c:layout>
        <c:manualLayout>
          <c:layoutTarget val="inner"/>
          <c:xMode val="edge"/>
          <c:yMode val="edge"/>
          <c:x val="0.22846999728290096"/>
          <c:y val="0.19664758978298444"/>
          <c:w val="0.72578827713278127"/>
          <c:h val="0.56957864413289805"/>
        </c:manualLayout>
      </c:layout>
      <c:barChart>
        <c:barDir val="bar"/>
        <c:grouping val="clustered"/>
        <c:varyColors val="0"/>
        <c:ser>
          <c:idx val="0"/>
          <c:order val="0"/>
          <c:tx>
            <c:v>Python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419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(Blanco!$C$3,Blanco!$C$7,Blanco!$C$11)</c:f>
              <c:numCache>
                <c:formatCode>0%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90-4F3A-9AB2-7723F01B9F5B}"/>
            </c:ext>
          </c:extLst>
        </c:ser>
        <c:ser>
          <c:idx val="1"/>
          <c:order val="1"/>
          <c:tx>
            <c:v>Cython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419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(Blanco!$D$3,Blanco!$D$7,Blanco!$D$11)</c:f>
              <c:numCache>
                <c:formatCode>0%</c:formatCode>
                <c:ptCount val="3"/>
                <c:pt idx="0">
                  <c:v>2.9747728092238638E-2</c:v>
                </c:pt>
                <c:pt idx="1">
                  <c:v>3.2292393303321863E-2</c:v>
                </c:pt>
                <c:pt idx="2">
                  <c:v>4.342091661841814E-2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90-4F3A-9AB2-7723F01B9F5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47"/>
        <c:axId val="2142713439"/>
        <c:axId val="1917866319"/>
      </c:barChart>
      <c:catAx>
        <c:axId val="2142713439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0"/>
        <c:majorTickMark val="out"/>
        <c:minorTickMark val="none"/>
        <c:tickLblPos val="nextTo"/>
        <c:crossAx val="1917866319"/>
        <c:crosses val="autoZero"/>
        <c:auto val="1"/>
        <c:lblAlgn val="ctr"/>
        <c:lblOffset val="100"/>
        <c:noMultiLvlLbl val="0"/>
      </c:catAx>
      <c:valAx>
        <c:axId val="1917866319"/>
        <c:scaling>
          <c:orientation val="minMax"/>
          <c:max val="1.1000000000000001"/>
          <c:min val="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Porcentajes</a:t>
                </a:r>
              </a:p>
            </c:rich>
          </c:tx>
          <c:layout>
            <c:manualLayout>
              <c:xMode val="edge"/>
              <c:yMode val="edge"/>
              <c:x val="0.43999234716752789"/>
              <c:y val="0.841763462763435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2142713439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9634539420951892"/>
          <c:y val="0.90089678426992514"/>
          <c:w val="0.21255752870783567"/>
          <c:h val="6.67176000751352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s-419"/>
              <a:t>Tiempos Cython</a:t>
            </a:r>
          </a:p>
          <a:p>
            <a:pPr>
              <a:defRPr/>
            </a:pPr>
            <a:r>
              <a:rPr lang="es-419"/>
              <a:t>bottle.dat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s-419"/>
        </a:p>
      </c:txPr>
    </c:title>
    <c:autoTitleDeleted val="0"/>
    <c:plotArea>
      <c:layout>
        <c:manualLayout>
          <c:layoutTarget val="inner"/>
          <c:xMode val="edge"/>
          <c:yMode val="edge"/>
          <c:x val="0.17791207349081364"/>
          <c:y val="0.24690973911270186"/>
          <c:w val="0.76035192475940505"/>
          <c:h val="0.5325828015812914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Resumen!$C$1</c:f>
              <c:strCache>
                <c:ptCount val="1"/>
                <c:pt idx="0">
                  <c:v>Cython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419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Resumen!$A$2:$A$5</c:f>
              <c:strCache>
                <c:ptCount val="4"/>
                <c:pt idx="0">
                  <c:v>Máquina A</c:v>
                </c:pt>
                <c:pt idx="1">
                  <c:v>Máquina B</c:v>
                </c:pt>
                <c:pt idx="2">
                  <c:v>Máquina C</c:v>
                </c:pt>
                <c:pt idx="3">
                  <c:v>Máquina D</c:v>
                </c:pt>
              </c:strCache>
            </c:strRef>
          </c:cat>
          <c:val>
            <c:numRef>
              <c:f>Resumen!$C$2:$C$5</c:f>
              <c:numCache>
                <c:formatCode>0.0000</c:formatCode>
                <c:ptCount val="4"/>
                <c:pt idx="0">
                  <c:v>1.36918226877848E-3</c:v>
                </c:pt>
                <c:pt idx="1">
                  <c:v>8.3203236262003495E-3</c:v>
                </c:pt>
                <c:pt idx="2">
                  <c:v>6.70320987701416E-3</c:v>
                </c:pt>
                <c:pt idx="3">
                  <c:v>8.05371602376302E-3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ED-4424-BBF9-341BB5132D8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47"/>
        <c:axId val="27843615"/>
        <c:axId val="1994983871"/>
      </c:barChart>
      <c:catAx>
        <c:axId val="27843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994983871"/>
        <c:crosses val="autoZero"/>
        <c:auto val="1"/>
        <c:lblAlgn val="ctr"/>
        <c:lblOffset val="100"/>
        <c:noMultiLvlLbl val="0"/>
      </c:catAx>
      <c:valAx>
        <c:axId val="1994983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Tiempo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0.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27843615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s-419"/>
              <a:t>SpeedUp</a:t>
            </a:r>
          </a:p>
          <a:p>
            <a:pPr>
              <a:defRPr/>
            </a:pPr>
            <a:r>
              <a:rPr lang="es-419"/>
              <a:t>bottle_large.dat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s-419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Resumen!$A$27</c:f>
              <c:strCache>
                <c:ptCount val="1"/>
                <c:pt idx="0">
                  <c:v>Máquina 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419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Resumen!$D$27</c:f>
              <c:numCache>
                <c:formatCode>0.00</c:formatCode>
                <c:ptCount val="1"/>
                <c:pt idx="0">
                  <c:v>4384.7482624194836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2F-4EE9-BB4F-DABBD762B8E5}"/>
            </c:ext>
          </c:extLst>
        </c:ser>
        <c:ser>
          <c:idx val="1"/>
          <c:order val="1"/>
          <c:tx>
            <c:strRef>
              <c:f>Resumen!$A$28</c:f>
              <c:strCache>
                <c:ptCount val="1"/>
                <c:pt idx="0">
                  <c:v>Máquina 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419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Resumen!$D$28</c:f>
              <c:numCache>
                <c:formatCode>0.00</c:formatCode>
                <c:ptCount val="1"/>
                <c:pt idx="0">
                  <c:v>4065.6603712440406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2F-4EE9-BB4F-DABBD762B8E5}"/>
            </c:ext>
          </c:extLst>
        </c:ser>
        <c:ser>
          <c:idx val="2"/>
          <c:order val="2"/>
          <c:tx>
            <c:strRef>
              <c:f>Resumen!$A$29</c:f>
              <c:strCache>
                <c:ptCount val="1"/>
                <c:pt idx="0">
                  <c:v>Máquina 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419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Resumen!$D$29</c:f>
              <c:numCache>
                <c:formatCode>0.00</c:formatCode>
                <c:ptCount val="1"/>
                <c:pt idx="0">
                  <c:v>3958.6792458069922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52F-4EE9-BB4F-DABBD762B8E5}"/>
            </c:ext>
          </c:extLst>
        </c:ser>
        <c:ser>
          <c:idx val="3"/>
          <c:order val="3"/>
          <c:tx>
            <c:strRef>
              <c:f>Resumen!$A$30</c:f>
              <c:strCache>
                <c:ptCount val="1"/>
                <c:pt idx="0">
                  <c:v>Máquina 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419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Resumen!$D$30</c:f>
              <c:numCache>
                <c:formatCode>0.00</c:formatCode>
                <c:ptCount val="1"/>
                <c:pt idx="0">
                  <c:v>2303.0375171210071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52F-4EE9-BB4F-DABBD762B8E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67"/>
        <c:overlap val="-43"/>
        <c:axId val="26847375"/>
        <c:axId val="1990279103"/>
      </c:barChart>
      <c:catAx>
        <c:axId val="26847375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crossAx val="1990279103"/>
        <c:crosses val="autoZero"/>
        <c:auto val="1"/>
        <c:lblAlgn val="ctr"/>
        <c:lblOffset val="100"/>
        <c:noMultiLvlLbl val="0"/>
      </c:catAx>
      <c:valAx>
        <c:axId val="1990279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26847375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s-419"/>
              <a:t>SpeedUp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s-419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Oliveros!$E$1</c:f>
              <c:strCache>
                <c:ptCount val="1"/>
                <c:pt idx="0">
                  <c:v>Bottle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419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Blanco!$E$5</c:f>
              <c:strCache>
                <c:ptCount val="1"/>
                <c:pt idx="0">
                  <c:v>Bottle_medium</c:v>
                </c:pt>
              </c:strCache>
            </c:strRef>
          </c:cat>
          <c:val>
            <c:numRef>
              <c:f>Oliveros!$E$3</c:f>
              <c:numCache>
                <c:formatCode>0.0000</c:formatCode>
                <c:ptCount val="1"/>
                <c:pt idx="0">
                  <c:v>11947.7122757323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2E-4B09-BE7D-B1F55D73F1B4}"/>
            </c:ext>
          </c:extLst>
        </c:ser>
        <c:ser>
          <c:idx val="1"/>
          <c:order val="1"/>
          <c:tx>
            <c:strRef>
              <c:f>Oliveros!$E$5</c:f>
              <c:strCache>
                <c:ptCount val="1"/>
                <c:pt idx="0">
                  <c:v>Bottle_medium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419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Blanco!$E$5</c:f>
              <c:strCache>
                <c:ptCount val="1"/>
                <c:pt idx="0">
                  <c:v>Bottle_medium</c:v>
                </c:pt>
              </c:strCache>
            </c:strRef>
          </c:cat>
          <c:val>
            <c:numRef>
              <c:f>Oliveros!$E$7</c:f>
              <c:numCache>
                <c:formatCode>0.0000</c:formatCode>
                <c:ptCount val="1"/>
                <c:pt idx="0">
                  <c:v>4318.48080123008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2E-4B09-BE7D-B1F55D73F1B4}"/>
            </c:ext>
          </c:extLst>
        </c:ser>
        <c:ser>
          <c:idx val="2"/>
          <c:order val="2"/>
          <c:tx>
            <c:strRef>
              <c:f>Oliveros!$E$9</c:f>
              <c:strCache>
                <c:ptCount val="1"/>
                <c:pt idx="0">
                  <c:v>Bottle_large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419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Blanco!$E$5</c:f>
              <c:strCache>
                <c:ptCount val="1"/>
                <c:pt idx="0">
                  <c:v>Bottle_medium</c:v>
                </c:pt>
              </c:strCache>
            </c:strRef>
          </c:cat>
          <c:val>
            <c:numRef>
              <c:f>Oliveros!$E$11</c:f>
              <c:numCache>
                <c:formatCode>0.0000</c:formatCode>
                <c:ptCount val="1"/>
                <c:pt idx="0">
                  <c:v>4384.7482624194899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12E-4B09-BE7D-B1F55D73F1B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67"/>
        <c:overlap val="-43"/>
        <c:axId val="1995910575"/>
        <c:axId val="1995258159"/>
      </c:barChart>
      <c:catAx>
        <c:axId val="1995910575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95258159"/>
        <c:crosses val="autoZero"/>
        <c:auto val="1"/>
        <c:lblAlgn val="ctr"/>
        <c:lblOffset val="100"/>
        <c:noMultiLvlLbl val="0"/>
      </c:catAx>
      <c:valAx>
        <c:axId val="1995258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995910575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1480993000874891"/>
          <c:y val="0.87679316127150775"/>
          <c:w val="0.57038013998250214"/>
          <c:h val="8.35857970583865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s-419"/>
              <a:t>Tiempo porcentual</a:t>
            </a:r>
          </a:p>
          <a:p>
            <a:pPr>
              <a:defRPr/>
            </a:pPr>
            <a:r>
              <a:rPr lang="es-419"/>
              <a:t>Python</a:t>
            </a:r>
            <a:r>
              <a:rPr lang="es-419" baseline="0"/>
              <a:t> vs Cython</a:t>
            </a:r>
            <a:endParaRPr lang="es-419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s-419"/>
        </a:p>
      </c:txPr>
    </c:title>
    <c:autoTitleDeleted val="0"/>
    <c:plotArea>
      <c:layout>
        <c:manualLayout>
          <c:layoutTarget val="inner"/>
          <c:xMode val="edge"/>
          <c:yMode val="edge"/>
          <c:x val="0.22846999728290096"/>
          <c:y val="0.19664758978298444"/>
          <c:w val="0.72578827713278127"/>
          <c:h val="0.56957864413289805"/>
        </c:manualLayout>
      </c:layout>
      <c:barChart>
        <c:barDir val="bar"/>
        <c:grouping val="clustered"/>
        <c:varyColors val="0"/>
        <c:ser>
          <c:idx val="0"/>
          <c:order val="0"/>
          <c:tx>
            <c:v>Python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419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(Oliveros!$C$3,Oliveros!$C$7,Oliveros!$C$11)</c:f>
              <c:numCache>
                <c:formatCode>0%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2E-410F-B580-E5AE5A918398}"/>
            </c:ext>
          </c:extLst>
        </c:ser>
        <c:ser>
          <c:idx val="1"/>
          <c:order val="1"/>
          <c:tx>
            <c:v>Cython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419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(Oliveros!$D$3,Oliveros!$D$7,Oliveros!$D$11)</c:f>
              <c:numCache>
                <c:formatCode>0%</c:formatCode>
                <c:ptCount val="3"/>
                <c:pt idx="0">
                  <c:v>8.3698031633315725E-3</c:v>
                </c:pt>
                <c:pt idx="1">
                  <c:v>2.3156291437376783E-2</c:v>
                </c:pt>
                <c:pt idx="2">
                  <c:v>2.2806326387554227E-2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2E-410F-B580-E5AE5A91839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47"/>
        <c:axId val="2142713439"/>
        <c:axId val="1917866319"/>
      </c:barChart>
      <c:catAx>
        <c:axId val="2142713439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0"/>
        <c:majorTickMark val="out"/>
        <c:minorTickMark val="none"/>
        <c:tickLblPos val="nextTo"/>
        <c:crossAx val="1917866319"/>
        <c:crosses val="autoZero"/>
        <c:auto val="1"/>
        <c:lblAlgn val="ctr"/>
        <c:lblOffset val="100"/>
        <c:noMultiLvlLbl val="0"/>
      </c:catAx>
      <c:valAx>
        <c:axId val="1917866319"/>
        <c:scaling>
          <c:orientation val="minMax"/>
          <c:max val="1.1000000000000001"/>
          <c:min val="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Porcentajes</a:t>
                </a:r>
              </a:p>
            </c:rich>
          </c:tx>
          <c:layout>
            <c:manualLayout>
              <c:xMode val="edge"/>
              <c:yMode val="edge"/>
              <c:x val="0.43999234716752789"/>
              <c:y val="0.841763462763435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2142713439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9634539420951892"/>
          <c:y val="0.90089678426992514"/>
          <c:w val="0.21255752870783567"/>
          <c:h val="6.67176000751352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s-419"/>
              <a:t>SpeedUp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s-419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Franco!$E$1</c:f>
              <c:strCache>
                <c:ptCount val="1"/>
                <c:pt idx="0">
                  <c:v>Bottle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419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Blanco!$E$5</c:f>
              <c:strCache>
                <c:ptCount val="1"/>
                <c:pt idx="0">
                  <c:v>Bottle_medium</c:v>
                </c:pt>
              </c:strCache>
            </c:strRef>
          </c:cat>
          <c:val>
            <c:numRef>
              <c:f>Franco!$E$3</c:f>
              <c:numCache>
                <c:formatCode>0.0000</c:formatCode>
                <c:ptCount val="1"/>
                <c:pt idx="0">
                  <c:v>4834.7760624066896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01-49AD-8BBD-22943529F3BA}"/>
            </c:ext>
          </c:extLst>
        </c:ser>
        <c:ser>
          <c:idx val="1"/>
          <c:order val="1"/>
          <c:tx>
            <c:strRef>
              <c:f>Franco!$E$5</c:f>
              <c:strCache>
                <c:ptCount val="1"/>
                <c:pt idx="0">
                  <c:v>Bottle_medium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419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Blanco!$E$5</c:f>
              <c:strCache>
                <c:ptCount val="1"/>
                <c:pt idx="0">
                  <c:v>Bottle_medium</c:v>
                </c:pt>
              </c:strCache>
            </c:strRef>
          </c:cat>
          <c:val>
            <c:numRef>
              <c:f>Franco!$E$7</c:f>
              <c:numCache>
                <c:formatCode>0.0000</c:formatCode>
                <c:ptCount val="1"/>
                <c:pt idx="0">
                  <c:v>2807.88238074626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01-49AD-8BBD-22943529F3BA}"/>
            </c:ext>
          </c:extLst>
        </c:ser>
        <c:ser>
          <c:idx val="2"/>
          <c:order val="2"/>
          <c:tx>
            <c:strRef>
              <c:f>Franco!$E$9</c:f>
              <c:strCache>
                <c:ptCount val="1"/>
                <c:pt idx="0">
                  <c:v>Bottle_large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419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Blanco!$E$5</c:f>
              <c:strCache>
                <c:ptCount val="1"/>
                <c:pt idx="0">
                  <c:v>Bottle_medium</c:v>
                </c:pt>
              </c:strCache>
            </c:strRef>
          </c:cat>
          <c:val>
            <c:numRef>
              <c:f>Franco!$E$11</c:f>
              <c:numCache>
                <c:formatCode>0.0000</c:formatCode>
                <c:ptCount val="1"/>
                <c:pt idx="0">
                  <c:v>4065.6603712440501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01-49AD-8BBD-22943529F3B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67"/>
        <c:overlap val="-43"/>
        <c:axId val="1995910575"/>
        <c:axId val="1995258159"/>
      </c:barChart>
      <c:catAx>
        <c:axId val="1995910575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95258159"/>
        <c:crosses val="autoZero"/>
        <c:auto val="1"/>
        <c:lblAlgn val="ctr"/>
        <c:lblOffset val="100"/>
        <c:noMultiLvlLbl val="0"/>
      </c:catAx>
      <c:valAx>
        <c:axId val="1995258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995910575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1480993000874891"/>
          <c:y val="0.87679316127150775"/>
          <c:w val="0.57038013998250214"/>
          <c:h val="8.35857970583865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s-419"/>
              <a:t>Tiempo porcentual</a:t>
            </a:r>
          </a:p>
          <a:p>
            <a:pPr>
              <a:defRPr/>
            </a:pPr>
            <a:r>
              <a:rPr lang="es-419"/>
              <a:t>Python</a:t>
            </a:r>
            <a:r>
              <a:rPr lang="es-419" baseline="0"/>
              <a:t> vs Cython</a:t>
            </a:r>
            <a:endParaRPr lang="es-419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s-419"/>
        </a:p>
      </c:txPr>
    </c:title>
    <c:autoTitleDeleted val="0"/>
    <c:plotArea>
      <c:layout>
        <c:manualLayout>
          <c:layoutTarget val="inner"/>
          <c:xMode val="edge"/>
          <c:yMode val="edge"/>
          <c:x val="0.22846999728290096"/>
          <c:y val="0.19664758978298444"/>
          <c:w val="0.72578827713278127"/>
          <c:h val="0.56957864413289805"/>
        </c:manualLayout>
      </c:layout>
      <c:barChart>
        <c:barDir val="bar"/>
        <c:grouping val="clustered"/>
        <c:varyColors val="0"/>
        <c:ser>
          <c:idx val="0"/>
          <c:order val="0"/>
          <c:tx>
            <c:v>Python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419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(Franco!$C$3,Franco!$C$7,Franco!$C$11)</c:f>
              <c:numCache>
                <c:formatCode>0%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8D-4F15-ADD5-8EED114640A6}"/>
            </c:ext>
          </c:extLst>
        </c:ser>
        <c:ser>
          <c:idx val="1"/>
          <c:order val="1"/>
          <c:tx>
            <c:v>Cython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419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(Franco!$D$3,Franco!$D$7,Franco!$D$11)</c:f>
              <c:numCache>
                <c:formatCode>0%</c:formatCode>
                <c:ptCount val="3"/>
                <c:pt idx="0">
                  <c:v>2.0683481242815046E-2</c:v>
                </c:pt>
                <c:pt idx="1">
                  <c:v>3.5614027384374199E-2</c:v>
                </c:pt>
                <c:pt idx="2">
                  <c:v>2.4596250269031023E-2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8D-4F15-ADD5-8EED114640A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47"/>
        <c:axId val="2142713439"/>
        <c:axId val="1917866319"/>
      </c:barChart>
      <c:catAx>
        <c:axId val="2142713439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0"/>
        <c:majorTickMark val="out"/>
        <c:minorTickMark val="none"/>
        <c:tickLblPos val="nextTo"/>
        <c:crossAx val="1917866319"/>
        <c:crosses val="autoZero"/>
        <c:auto val="1"/>
        <c:lblAlgn val="ctr"/>
        <c:lblOffset val="100"/>
        <c:noMultiLvlLbl val="0"/>
      </c:catAx>
      <c:valAx>
        <c:axId val="1917866319"/>
        <c:scaling>
          <c:orientation val="minMax"/>
          <c:max val="1.1000000000000001"/>
          <c:min val="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Porcentajes</a:t>
                </a:r>
              </a:p>
            </c:rich>
          </c:tx>
          <c:layout>
            <c:manualLayout>
              <c:xMode val="edge"/>
              <c:yMode val="edge"/>
              <c:x val="0.43999234716752789"/>
              <c:y val="0.841763462763435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2142713439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9634539420951892"/>
          <c:y val="0.90089678426992514"/>
          <c:w val="0.21255752870783567"/>
          <c:h val="6.67176000751352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s-419"/>
              <a:t>SpeedUp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s-419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Mora!$E$1</c:f>
              <c:strCache>
                <c:ptCount val="1"/>
                <c:pt idx="0">
                  <c:v>Bottle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419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Blanco!$E$5</c:f>
              <c:strCache>
                <c:ptCount val="1"/>
                <c:pt idx="0">
                  <c:v>Bottle_medium</c:v>
                </c:pt>
              </c:strCache>
            </c:strRef>
          </c:cat>
          <c:val>
            <c:numRef>
              <c:f>Mora!$E$3</c:f>
              <c:numCache>
                <c:formatCode>0.0000</c:formatCode>
                <c:ptCount val="1"/>
                <c:pt idx="0">
                  <c:v>4409.0233384195299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AD-4BD1-B095-B0F1CA31C995}"/>
            </c:ext>
          </c:extLst>
        </c:ser>
        <c:ser>
          <c:idx val="1"/>
          <c:order val="1"/>
          <c:tx>
            <c:strRef>
              <c:f>Mora!$E$5</c:f>
              <c:strCache>
                <c:ptCount val="1"/>
                <c:pt idx="0">
                  <c:v>Bottle_medium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419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Blanco!$E$5</c:f>
              <c:strCache>
                <c:ptCount val="1"/>
                <c:pt idx="0">
                  <c:v>Bottle_medium</c:v>
                </c:pt>
              </c:strCache>
            </c:strRef>
          </c:cat>
          <c:val>
            <c:numRef>
              <c:f>Mora!$E$7</c:f>
              <c:numCache>
                <c:formatCode>0.0000</c:formatCode>
                <c:ptCount val="1"/>
                <c:pt idx="0">
                  <c:v>1966.7755080404099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AD-4BD1-B095-B0F1CA31C995}"/>
            </c:ext>
          </c:extLst>
        </c:ser>
        <c:ser>
          <c:idx val="2"/>
          <c:order val="2"/>
          <c:tx>
            <c:strRef>
              <c:f>Mora!$E$9</c:f>
              <c:strCache>
                <c:ptCount val="1"/>
                <c:pt idx="0">
                  <c:v>Bottle_large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419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Blanco!$E$5</c:f>
              <c:strCache>
                <c:ptCount val="1"/>
                <c:pt idx="0">
                  <c:v>Bottle_medium</c:v>
                </c:pt>
              </c:strCache>
            </c:strRef>
          </c:cat>
          <c:val>
            <c:numRef>
              <c:f>Mora!$E$11</c:f>
              <c:numCache>
                <c:formatCode>0.0000</c:formatCode>
                <c:ptCount val="1"/>
                <c:pt idx="0">
                  <c:v>3958.6792458069999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AD-4BD1-B095-B0F1CA31C99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67"/>
        <c:overlap val="-43"/>
        <c:axId val="1995910575"/>
        <c:axId val="1995258159"/>
      </c:barChart>
      <c:catAx>
        <c:axId val="1995910575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95258159"/>
        <c:crosses val="autoZero"/>
        <c:auto val="1"/>
        <c:lblAlgn val="ctr"/>
        <c:lblOffset val="100"/>
        <c:noMultiLvlLbl val="0"/>
      </c:catAx>
      <c:valAx>
        <c:axId val="1995258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995910575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1480993000874891"/>
          <c:y val="0.87679316127150775"/>
          <c:w val="0.57038013998250214"/>
          <c:h val="8.35857970583865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s-419"/>
              <a:t>Tiempo porcentual</a:t>
            </a:r>
          </a:p>
          <a:p>
            <a:pPr>
              <a:defRPr/>
            </a:pPr>
            <a:r>
              <a:rPr lang="es-419"/>
              <a:t>Python</a:t>
            </a:r>
            <a:r>
              <a:rPr lang="es-419" baseline="0"/>
              <a:t> vs Cython</a:t>
            </a:r>
          </a:p>
          <a:p>
            <a:pPr>
              <a:defRPr/>
            </a:pPr>
            <a:r>
              <a:rPr lang="es-419" baseline="0"/>
              <a:t>Máquina C</a:t>
            </a:r>
            <a:endParaRPr lang="es-419"/>
          </a:p>
        </c:rich>
      </c:tx>
      <c:layout>
        <c:manualLayout>
          <c:xMode val="edge"/>
          <c:yMode val="edge"/>
          <c:x val="0.34784110635977378"/>
          <c:y val="1.96560196560196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s-419"/>
        </a:p>
      </c:txPr>
    </c:title>
    <c:autoTitleDeleted val="0"/>
    <c:plotArea>
      <c:layout>
        <c:manualLayout>
          <c:layoutTarget val="inner"/>
          <c:xMode val="edge"/>
          <c:yMode val="edge"/>
          <c:x val="0.22846999728290096"/>
          <c:y val="0.24906369504794704"/>
          <c:w val="0.72578827713278127"/>
          <c:h val="0.51716251684755621"/>
        </c:manualLayout>
      </c:layout>
      <c:barChart>
        <c:barDir val="bar"/>
        <c:grouping val="clustered"/>
        <c:varyColors val="0"/>
        <c:ser>
          <c:idx val="0"/>
          <c:order val="0"/>
          <c:tx>
            <c:v>Python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419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(Mora!$C$3,Mora!$C$7,Mora!$C$11)</c:f>
              <c:numCache>
                <c:formatCode>0%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B6-4B81-BAFF-A3B0767F626A}"/>
            </c:ext>
          </c:extLst>
        </c:ser>
        <c:ser>
          <c:idx val="1"/>
          <c:order val="1"/>
          <c:tx>
            <c:v>Cython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419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(Mora!$D$3,Mora!$D$7,Mora!$D$11)</c:f>
              <c:numCache>
                <c:formatCode>0%</c:formatCode>
                <c:ptCount val="3"/>
                <c:pt idx="0">
                  <c:v>2.2680759960741415E-2</c:v>
                </c:pt>
                <c:pt idx="1">
                  <c:v>5.0844643728370921E-2</c:v>
                </c:pt>
                <c:pt idx="2">
                  <c:v>2.5260950380336919E-2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B6-4B81-BAFF-A3B0767F626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47"/>
        <c:axId val="2142713439"/>
        <c:axId val="1917866319"/>
      </c:barChart>
      <c:catAx>
        <c:axId val="2142713439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0"/>
        <c:majorTickMark val="out"/>
        <c:minorTickMark val="none"/>
        <c:tickLblPos val="nextTo"/>
        <c:crossAx val="1917866319"/>
        <c:crosses val="autoZero"/>
        <c:auto val="1"/>
        <c:lblAlgn val="ctr"/>
        <c:lblOffset val="100"/>
        <c:noMultiLvlLbl val="0"/>
      </c:catAx>
      <c:valAx>
        <c:axId val="1917866319"/>
        <c:scaling>
          <c:orientation val="minMax"/>
          <c:max val="1.1000000000000001"/>
          <c:min val="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Porcentajes</a:t>
                </a:r>
              </a:p>
            </c:rich>
          </c:tx>
          <c:layout>
            <c:manualLayout>
              <c:xMode val="edge"/>
              <c:yMode val="edge"/>
              <c:x val="0.43999234716752789"/>
              <c:y val="0.841763462763435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2142713439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9634539420951892"/>
          <c:y val="0.90089678426992514"/>
          <c:w val="0.21255752870783567"/>
          <c:h val="6.67176000751352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66675</xdr:colOff>
      <xdr:row>0</xdr:row>
      <xdr:rowOff>19050</xdr:rowOff>
    </xdr:from>
    <xdr:to>
      <xdr:col>13</xdr:col>
      <xdr:colOff>95250</xdr:colOff>
      <xdr:row>11</xdr:row>
      <xdr:rowOff>200025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844589-3FDA-4A0A-BD45-EAB6D8B966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109537</xdr:colOff>
      <xdr:row>0</xdr:row>
      <xdr:rowOff>23811</xdr:rowOff>
    </xdr:from>
    <xdr:to>
      <xdr:col>19</xdr:col>
      <xdr:colOff>566737</xdr:colOff>
      <xdr:row>11</xdr:row>
      <xdr:rowOff>200024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FE2BCE9-793E-44E9-AF41-03B613B387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566737</xdr:colOff>
      <xdr:row>24</xdr:row>
      <xdr:rowOff>71437</xdr:rowOff>
    </xdr:from>
    <xdr:to>
      <xdr:col>13</xdr:col>
      <xdr:colOff>171450</xdr:colOff>
      <xdr:row>37</xdr:row>
      <xdr:rowOff>90487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6AE5BBC-A72B-4DC7-835E-E669D0B63E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147635</xdr:colOff>
      <xdr:row>0</xdr:row>
      <xdr:rowOff>0</xdr:rowOff>
    </xdr:from>
    <xdr:to>
      <xdr:col>11</xdr:col>
      <xdr:colOff>490535</xdr:colOff>
      <xdr:row>11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5865FA-261C-4781-A328-DAA9D2E668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142875</xdr:colOff>
      <xdr:row>11</xdr:row>
      <xdr:rowOff>123825</xdr:rowOff>
    </xdr:from>
    <xdr:to>
      <xdr:col>13</xdr:col>
      <xdr:colOff>380999</xdr:colOff>
      <xdr:row>26</xdr:row>
      <xdr:rowOff>142874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40BB25-0FC5-4CB5-8D16-28A4AD0C62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0.02106</cdr:x>
      <cdr:y>0.16285</cdr:y>
    </cdr:from>
    <cdr:to>
      <cdr:x>0.21988</cdr:x>
      <cdr:y>0.27322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29E1E595-3311-49A8-939D-301CD79B995B}"/>
            </a:ext>
          </a:extLst>
        </cdr:cNvPr>
        <cdr:cNvSpPr txBox="1"/>
      </cdr:nvSpPr>
      <cdr:spPr>
        <a:xfrm xmlns:a="http://schemas.openxmlformats.org/drawingml/2006/main">
          <a:off x="119063" y="576263"/>
          <a:ext cx="1123950" cy="3905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s-419" sz="1100"/>
        </a:p>
      </cdr:txBody>
    </cdr:sp>
  </cdr:relSizeAnchor>
  <cdr:relSizeAnchor xmlns:cdr="http://schemas.openxmlformats.org/drawingml/2006/chartDrawing">
    <cdr:from>
      <cdr:x>0.02932</cdr:x>
      <cdr:y>0.24654</cdr:y>
    </cdr:from>
    <cdr:to>
      <cdr:x>0.21298</cdr:x>
      <cdr:y>0.32998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803DB83B-E1E4-4B17-8B7E-43537D4D4DC5}"/>
            </a:ext>
          </a:extLst>
        </cdr:cNvPr>
        <cdr:cNvSpPr txBox="1"/>
      </cdr:nvSpPr>
      <cdr:spPr>
        <a:xfrm xmlns:a="http://schemas.openxmlformats.org/drawingml/2006/main">
          <a:off x="171341" y="962795"/>
          <a:ext cx="1073212" cy="3258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s-419" sz="1100"/>
            <a:t>bottle_large</a:t>
          </a:r>
        </a:p>
      </cdr:txBody>
    </cdr:sp>
  </cdr:relSizeAnchor>
  <cdr:relSizeAnchor xmlns:cdr="http://schemas.openxmlformats.org/drawingml/2006/chartDrawing">
    <cdr:from>
      <cdr:x>0.01331</cdr:x>
      <cdr:y>0.44394</cdr:y>
    </cdr:from>
    <cdr:to>
      <cdr:x>0.22331</cdr:x>
      <cdr:y>0.52739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345A24D2-4127-41DB-9990-3FFCB1718D22}"/>
            </a:ext>
          </a:extLst>
        </cdr:cNvPr>
        <cdr:cNvSpPr txBox="1"/>
      </cdr:nvSpPr>
      <cdr:spPr>
        <a:xfrm xmlns:a="http://schemas.openxmlformats.org/drawingml/2006/main">
          <a:off x="77805" y="1733708"/>
          <a:ext cx="1227120" cy="3258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419" sz="1100"/>
            <a:t>bottle_medium</a:t>
          </a:r>
        </a:p>
      </cdr:txBody>
    </cdr:sp>
  </cdr:relSizeAnchor>
  <cdr:relSizeAnchor xmlns:cdr="http://schemas.openxmlformats.org/drawingml/2006/chartDrawing">
    <cdr:from>
      <cdr:x>0.06574</cdr:x>
      <cdr:y>0.63809</cdr:y>
    </cdr:from>
    <cdr:to>
      <cdr:x>0.16952</cdr:x>
      <cdr:y>0.72154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05E8CB3F-201E-4FB3-BF42-F36C1D05DC3E}"/>
            </a:ext>
          </a:extLst>
        </cdr:cNvPr>
        <cdr:cNvSpPr txBox="1"/>
      </cdr:nvSpPr>
      <cdr:spPr>
        <a:xfrm xmlns:a="http://schemas.openxmlformats.org/drawingml/2006/main">
          <a:off x="384175" y="2491913"/>
          <a:ext cx="606425" cy="3258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419" sz="1100"/>
            <a:t>bottle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23810</xdr:colOff>
      <xdr:row>0</xdr:row>
      <xdr:rowOff>19050</xdr:rowOff>
    </xdr:from>
    <xdr:to>
      <xdr:col>12</xdr:col>
      <xdr:colOff>481010</xdr:colOff>
      <xdr:row>11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2F2807-5CA3-40D0-A0BA-7E3C552EFE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19050</xdr:colOff>
      <xdr:row>11</xdr:row>
      <xdr:rowOff>142875</xdr:rowOff>
    </xdr:from>
    <xdr:to>
      <xdr:col>14</xdr:col>
      <xdr:colOff>371474</xdr:colOff>
      <xdr:row>26</xdr:row>
      <xdr:rowOff>161924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3FAB69B-2D3C-44BC-807B-FE04C1A17A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0.02106</cdr:x>
      <cdr:y>0.16285</cdr:y>
    </cdr:from>
    <cdr:to>
      <cdr:x>0.21988</cdr:x>
      <cdr:y>0.27322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29E1E595-3311-49A8-939D-301CD79B995B}"/>
            </a:ext>
          </a:extLst>
        </cdr:cNvPr>
        <cdr:cNvSpPr txBox="1"/>
      </cdr:nvSpPr>
      <cdr:spPr>
        <a:xfrm xmlns:a="http://schemas.openxmlformats.org/drawingml/2006/main">
          <a:off x="119063" y="576263"/>
          <a:ext cx="1123950" cy="3905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s-419" sz="1100"/>
        </a:p>
      </cdr:txBody>
    </cdr:sp>
  </cdr:relSizeAnchor>
  <cdr:relSizeAnchor xmlns:cdr="http://schemas.openxmlformats.org/drawingml/2006/chartDrawing">
    <cdr:from>
      <cdr:x>0.02932</cdr:x>
      <cdr:y>0.24654</cdr:y>
    </cdr:from>
    <cdr:to>
      <cdr:x>0.21298</cdr:x>
      <cdr:y>0.32998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803DB83B-E1E4-4B17-8B7E-43537D4D4DC5}"/>
            </a:ext>
          </a:extLst>
        </cdr:cNvPr>
        <cdr:cNvSpPr txBox="1"/>
      </cdr:nvSpPr>
      <cdr:spPr>
        <a:xfrm xmlns:a="http://schemas.openxmlformats.org/drawingml/2006/main">
          <a:off x="171341" y="962795"/>
          <a:ext cx="1073212" cy="3258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s-419" sz="1100"/>
            <a:t>bottle_large</a:t>
          </a:r>
        </a:p>
      </cdr:txBody>
    </cdr:sp>
  </cdr:relSizeAnchor>
  <cdr:relSizeAnchor xmlns:cdr="http://schemas.openxmlformats.org/drawingml/2006/chartDrawing">
    <cdr:from>
      <cdr:x>0.01331</cdr:x>
      <cdr:y>0.44394</cdr:y>
    </cdr:from>
    <cdr:to>
      <cdr:x>0.22331</cdr:x>
      <cdr:y>0.52739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345A24D2-4127-41DB-9990-3FFCB1718D22}"/>
            </a:ext>
          </a:extLst>
        </cdr:cNvPr>
        <cdr:cNvSpPr txBox="1"/>
      </cdr:nvSpPr>
      <cdr:spPr>
        <a:xfrm xmlns:a="http://schemas.openxmlformats.org/drawingml/2006/main">
          <a:off x="77805" y="1733708"/>
          <a:ext cx="1227120" cy="3258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419" sz="1100"/>
            <a:t>bottle_medium</a:t>
          </a:r>
        </a:p>
      </cdr:txBody>
    </cdr:sp>
  </cdr:relSizeAnchor>
  <cdr:relSizeAnchor xmlns:cdr="http://schemas.openxmlformats.org/drawingml/2006/chartDrawing">
    <cdr:from>
      <cdr:x>0.06574</cdr:x>
      <cdr:y>0.63809</cdr:y>
    </cdr:from>
    <cdr:to>
      <cdr:x>0.16952</cdr:x>
      <cdr:y>0.72154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05E8CB3F-201E-4FB3-BF42-F36C1D05DC3E}"/>
            </a:ext>
          </a:extLst>
        </cdr:cNvPr>
        <cdr:cNvSpPr txBox="1"/>
      </cdr:nvSpPr>
      <cdr:spPr>
        <a:xfrm xmlns:a="http://schemas.openxmlformats.org/drawingml/2006/main">
          <a:off x="384175" y="2491913"/>
          <a:ext cx="606425" cy="3258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419" sz="1100"/>
            <a:t>bottle</a:t>
          </a: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23810</xdr:colOff>
      <xdr:row>0</xdr:row>
      <xdr:rowOff>76200</xdr:rowOff>
    </xdr:from>
    <xdr:to>
      <xdr:col>12</xdr:col>
      <xdr:colOff>481010</xdr:colOff>
      <xdr:row>11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951C92-FDD8-4C47-9A5D-C640819A55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962025</xdr:colOff>
      <xdr:row>12</xdr:row>
      <xdr:rowOff>161925</xdr:rowOff>
    </xdr:from>
    <xdr:to>
      <xdr:col>13</xdr:col>
      <xdr:colOff>209549</xdr:colOff>
      <xdr:row>31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C7BA965-CE66-4555-B12B-64C6ABB059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0.02106</cdr:x>
      <cdr:y>0.16285</cdr:y>
    </cdr:from>
    <cdr:to>
      <cdr:x>0.21988</cdr:x>
      <cdr:y>0.27322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29E1E595-3311-49A8-939D-301CD79B995B}"/>
            </a:ext>
          </a:extLst>
        </cdr:cNvPr>
        <cdr:cNvSpPr txBox="1"/>
      </cdr:nvSpPr>
      <cdr:spPr>
        <a:xfrm xmlns:a="http://schemas.openxmlformats.org/drawingml/2006/main">
          <a:off x="119063" y="576263"/>
          <a:ext cx="1123950" cy="3905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s-419" sz="1100"/>
        </a:p>
      </cdr:txBody>
    </cdr:sp>
  </cdr:relSizeAnchor>
  <cdr:relSizeAnchor xmlns:cdr="http://schemas.openxmlformats.org/drawingml/2006/chartDrawing">
    <cdr:from>
      <cdr:x>0.02932</cdr:x>
      <cdr:y>0.29322</cdr:y>
    </cdr:from>
    <cdr:to>
      <cdr:x>0.21298</cdr:x>
      <cdr:y>0.37666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803DB83B-E1E4-4B17-8B7E-43537D4D4DC5}"/>
            </a:ext>
          </a:extLst>
        </cdr:cNvPr>
        <cdr:cNvSpPr txBox="1"/>
      </cdr:nvSpPr>
      <cdr:spPr>
        <a:xfrm xmlns:a="http://schemas.openxmlformats.org/drawingml/2006/main">
          <a:off x="171194" y="1136730"/>
          <a:ext cx="1072359" cy="32347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s-419" sz="1100"/>
            <a:t>bottle_large</a:t>
          </a:r>
        </a:p>
      </cdr:txBody>
    </cdr:sp>
  </cdr:relSizeAnchor>
  <cdr:relSizeAnchor xmlns:cdr="http://schemas.openxmlformats.org/drawingml/2006/chartDrawing">
    <cdr:from>
      <cdr:x>0.0182</cdr:x>
      <cdr:y>0.46851</cdr:y>
    </cdr:from>
    <cdr:to>
      <cdr:x>0.2282</cdr:x>
      <cdr:y>0.55196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345A24D2-4127-41DB-9990-3FFCB1718D22}"/>
            </a:ext>
          </a:extLst>
        </cdr:cNvPr>
        <cdr:cNvSpPr txBox="1"/>
      </cdr:nvSpPr>
      <cdr:spPr>
        <a:xfrm xmlns:a="http://schemas.openxmlformats.org/drawingml/2006/main">
          <a:off x="106290" y="1816261"/>
          <a:ext cx="1226153" cy="32350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419" sz="1100"/>
            <a:t>bottle_medium</a:t>
          </a:r>
        </a:p>
      </cdr:txBody>
    </cdr:sp>
  </cdr:relSizeAnchor>
  <cdr:relSizeAnchor xmlns:cdr="http://schemas.openxmlformats.org/drawingml/2006/chartDrawing">
    <cdr:from>
      <cdr:x>0.06574</cdr:x>
      <cdr:y>0.64792</cdr:y>
    </cdr:from>
    <cdr:to>
      <cdr:x>0.16952</cdr:x>
      <cdr:y>0.73137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05E8CB3F-201E-4FB3-BF42-F36C1D05DC3E}"/>
            </a:ext>
          </a:extLst>
        </cdr:cNvPr>
        <cdr:cNvSpPr txBox="1"/>
      </cdr:nvSpPr>
      <cdr:spPr>
        <a:xfrm xmlns:a="http://schemas.openxmlformats.org/drawingml/2006/main">
          <a:off x="383844" y="2511768"/>
          <a:ext cx="605953" cy="32350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419" sz="1100"/>
            <a:t>bottle</a:t>
          </a: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557212</xdr:colOff>
      <xdr:row>0</xdr:row>
      <xdr:rowOff>0</xdr:rowOff>
    </xdr:from>
    <xdr:to>
      <xdr:col>12</xdr:col>
      <xdr:colOff>204787</xdr:colOff>
      <xdr:row>12</xdr:row>
      <xdr:rowOff>180975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9105EA0-C14C-4E4F-88DA-ACE578AB03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152402</xdr:colOff>
      <xdr:row>14</xdr:row>
      <xdr:rowOff>38100</xdr:rowOff>
    </xdr:from>
    <xdr:to>
      <xdr:col>16</xdr:col>
      <xdr:colOff>542926</xdr:colOff>
      <xdr:row>29</xdr:row>
      <xdr:rowOff>57149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50EDB7C-3D32-4A2E-9966-0811D41B00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0.02106</cdr:x>
      <cdr:y>0.16285</cdr:y>
    </cdr:from>
    <cdr:to>
      <cdr:x>0.21988</cdr:x>
      <cdr:y>0.27322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29E1E595-3311-49A8-939D-301CD79B995B}"/>
            </a:ext>
          </a:extLst>
        </cdr:cNvPr>
        <cdr:cNvSpPr txBox="1"/>
      </cdr:nvSpPr>
      <cdr:spPr>
        <a:xfrm xmlns:a="http://schemas.openxmlformats.org/drawingml/2006/main">
          <a:off x="119063" y="576263"/>
          <a:ext cx="1123950" cy="3905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s-419" sz="1100"/>
        </a:p>
      </cdr:txBody>
    </cdr:sp>
  </cdr:relSizeAnchor>
  <cdr:relSizeAnchor xmlns:cdr="http://schemas.openxmlformats.org/drawingml/2006/chartDrawing">
    <cdr:from>
      <cdr:x>0.02932</cdr:x>
      <cdr:y>0.24654</cdr:y>
    </cdr:from>
    <cdr:to>
      <cdr:x>0.21298</cdr:x>
      <cdr:y>0.32998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803DB83B-E1E4-4B17-8B7E-43537D4D4DC5}"/>
            </a:ext>
          </a:extLst>
        </cdr:cNvPr>
        <cdr:cNvSpPr txBox="1"/>
      </cdr:nvSpPr>
      <cdr:spPr>
        <a:xfrm xmlns:a="http://schemas.openxmlformats.org/drawingml/2006/main">
          <a:off x="171341" y="962795"/>
          <a:ext cx="1073212" cy="3258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s-419" sz="1100"/>
            <a:t>bottle_large</a:t>
          </a:r>
        </a:p>
      </cdr:txBody>
    </cdr:sp>
  </cdr:relSizeAnchor>
  <cdr:relSizeAnchor xmlns:cdr="http://schemas.openxmlformats.org/drawingml/2006/chartDrawing">
    <cdr:from>
      <cdr:x>0.01331</cdr:x>
      <cdr:y>0.44394</cdr:y>
    </cdr:from>
    <cdr:to>
      <cdr:x>0.22331</cdr:x>
      <cdr:y>0.52739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345A24D2-4127-41DB-9990-3FFCB1718D22}"/>
            </a:ext>
          </a:extLst>
        </cdr:cNvPr>
        <cdr:cNvSpPr txBox="1"/>
      </cdr:nvSpPr>
      <cdr:spPr>
        <a:xfrm xmlns:a="http://schemas.openxmlformats.org/drawingml/2006/main">
          <a:off x="77805" y="1733708"/>
          <a:ext cx="1227120" cy="3258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419" sz="1100"/>
            <a:t>bottle_medium</a:t>
          </a:r>
        </a:p>
      </cdr:txBody>
    </cdr:sp>
  </cdr:relSizeAnchor>
  <cdr:relSizeAnchor xmlns:cdr="http://schemas.openxmlformats.org/drawingml/2006/chartDrawing">
    <cdr:from>
      <cdr:x>0.06574</cdr:x>
      <cdr:y>0.63809</cdr:y>
    </cdr:from>
    <cdr:to>
      <cdr:x>0.16952</cdr:x>
      <cdr:y>0.72154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05E8CB3F-201E-4FB3-BF42-F36C1D05DC3E}"/>
            </a:ext>
          </a:extLst>
        </cdr:cNvPr>
        <cdr:cNvSpPr txBox="1"/>
      </cdr:nvSpPr>
      <cdr:spPr>
        <a:xfrm xmlns:a="http://schemas.openxmlformats.org/drawingml/2006/main">
          <a:off x="384175" y="2491913"/>
          <a:ext cx="606425" cy="3258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419" sz="1100"/>
            <a:t>bottle</a:t>
          </a:r>
        </a:p>
      </cdr:txBody>
    </cdr:sp>
  </cdr:relSizeAnchor>
</c:userShape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Quotable">
  <a:themeElements>
    <a:clrScheme name="Quotable">
      <a:dk1>
        <a:sysClr val="windowText" lastClr="000000"/>
      </a:dk1>
      <a:lt1>
        <a:sysClr val="window" lastClr="FFFFFF"/>
      </a:lt1>
      <a:dk2>
        <a:srgbClr val="212121"/>
      </a:dk2>
      <a:lt2>
        <a:srgbClr val="636363"/>
      </a:lt2>
      <a:accent1>
        <a:srgbClr val="00C6BB"/>
      </a:accent1>
      <a:accent2>
        <a:srgbClr val="6FEBA0"/>
      </a:accent2>
      <a:accent3>
        <a:srgbClr val="B6DF5E"/>
      </a:accent3>
      <a:accent4>
        <a:srgbClr val="EFB251"/>
      </a:accent4>
      <a:accent5>
        <a:srgbClr val="EF755F"/>
      </a:accent5>
      <a:accent6>
        <a:srgbClr val="ED515C"/>
      </a:accent6>
      <a:hlink>
        <a:srgbClr val="8F8F8F"/>
      </a:hlink>
      <a:folHlink>
        <a:srgbClr val="A5A5A5"/>
      </a:folHlink>
    </a:clrScheme>
    <a:fontScheme name="Quotable">
      <a:majorFont>
        <a:latin typeface="Century Gothic" panose="020B050202020202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Quotable">
      <a:fillStyleLst>
        <a:solidFill>
          <a:schemeClr val="phClr"/>
        </a:solidFill>
        <a:gradFill rotWithShape="1">
          <a:gsLst>
            <a:gs pos="0">
              <a:schemeClr val="phClr">
                <a:tint val="80000"/>
                <a:lumMod val="105000"/>
              </a:schemeClr>
            </a:gs>
            <a:gs pos="100000">
              <a:schemeClr val="phClr">
                <a:tint val="90000"/>
              </a:schemeClr>
            </a:gs>
          </a:gsLst>
          <a:lin ang="5400000" scaled="0"/>
        </a:gradFill>
        <a:blipFill rotWithShape="1">
          <a:blip xmlns:r="http://schemas.openxmlformats.org/officeDocument/2006/relationships" r:embed="rId1">
            <a:duotone>
              <a:schemeClr val="phClr">
                <a:tint val="98000"/>
                <a:lumMod val="102000"/>
              </a:schemeClr>
              <a:schemeClr val="phClr">
                <a:shade val="98000"/>
                <a:lumMod val="98000"/>
              </a:schemeClr>
            </a:duotone>
          </a:blip>
          <a:tile tx="0" ty="0" sx="100000" sy="100000" flip="none" algn="tl"/>
        </a:blipFill>
      </a:fillStyleLst>
      <a:lnStyleLst>
        <a:ln w="9525" cap="rnd" cmpd="sng" algn="ctr">
          <a:solidFill>
            <a:schemeClr val="phClr"/>
          </a:solidFill>
          <a:prstDash val="solid"/>
        </a:ln>
        <a:ln w="15875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innerShdw blurRad="63500" dist="25400" dir="13500000">
              <a:srgbClr val="000000">
                <a:alpha val="75000"/>
              </a:srgbClr>
            </a:inn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100000"/>
              </a:schemeClr>
            </a:gs>
            <a:gs pos="100000">
              <a:schemeClr val="phClr">
                <a:tint val="84000"/>
                <a:shade val="84000"/>
                <a:lumMod val="9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84000"/>
                <a:shade val="90000"/>
                <a:satMod val="120000"/>
                <a:lumMod val="90000"/>
              </a:schemeClr>
            </a:gs>
            <a:gs pos="100000">
              <a:schemeClr val="phClr"/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Quotable" id="{39EC5628-30ED-4578-ACD8-9820EDB8E15A}" vid="{6F3559E9-1A4C-49D8-94D4-F41003531C49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3844B-51AE-4B50-8268-DCB492E14DCF}">
  <dimension ref="A1:F30"/>
  <sheetViews>
    <sheetView topLeftCell="A22" workbookViewId="0">
      <selection activeCell="F35" sqref="F35"/>
    </sheetView>
  </sheetViews>
  <sheetFormatPr defaultRowHeight="16.5" x14ac:dyDescent="0.3"/>
  <cols>
    <col min="1" max="1" width="14.625" bestFit="1" customWidth="1"/>
    <col min="2" max="2" width="9.375" bestFit="1" customWidth="1"/>
    <col min="3" max="3" width="9.125" bestFit="1" customWidth="1"/>
  </cols>
  <sheetData>
    <row r="1" spans="1:6" x14ac:dyDescent="0.3">
      <c r="A1" t="s">
        <v>14</v>
      </c>
      <c r="B1" s="6" t="s">
        <v>2</v>
      </c>
      <c r="C1" s="6" t="s">
        <v>1</v>
      </c>
      <c r="D1" s="6" t="s">
        <v>3</v>
      </c>
      <c r="E1" s="6" t="s">
        <v>9</v>
      </c>
      <c r="F1" s="6" t="s">
        <v>15</v>
      </c>
    </row>
    <row r="2" spans="1:6" x14ac:dyDescent="0.3">
      <c r="A2" t="s">
        <v>10</v>
      </c>
      <c r="B2" s="11">
        <f>Oliveros!A3</f>
        <v>16.358595800399701</v>
      </c>
      <c r="C2" s="11">
        <f>Oliveros!B3</f>
        <v>1.36918226877848E-3</v>
      </c>
      <c r="D2" s="6">
        <f>B2/C2</f>
        <v>11947.71227573234</v>
      </c>
      <c r="E2" s="10">
        <v>1</v>
      </c>
      <c r="F2" s="10">
        <f>(C2*100)/B2</f>
        <v>8.3698031633315725E-3</v>
      </c>
    </row>
    <row r="3" spans="1:6" x14ac:dyDescent="0.3">
      <c r="A3" t="s">
        <v>11</v>
      </c>
      <c r="B3" s="11">
        <f>Franco!A3</f>
        <v>40.226901499430298</v>
      </c>
      <c r="C3" s="11">
        <f>Franco!B3</f>
        <v>8.3203236262003495E-3</v>
      </c>
      <c r="D3" s="6">
        <f t="shared" ref="D3:D5" si="0">B3/C3</f>
        <v>4834.7760624066923</v>
      </c>
      <c r="E3" s="10">
        <v>1</v>
      </c>
      <c r="F3" s="10">
        <f t="shared" ref="F3:F5" si="1">(C3*100)/B3</f>
        <v>2.0683481242815046E-2</v>
      </c>
    </row>
    <row r="4" spans="1:6" x14ac:dyDescent="0.3">
      <c r="A4" t="s">
        <v>12</v>
      </c>
      <c r="B4" s="11">
        <f>Mora!A3</f>
        <v>29.554608790079701</v>
      </c>
      <c r="C4" s="11">
        <f>Mora!B3</f>
        <v>6.70320987701416E-3</v>
      </c>
      <c r="D4" s="6">
        <f t="shared" si="0"/>
        <v>4409.0233384195244</v>
      </c>
      <c r="E4" s="10">
        <v>1</v>
      </c>
      <c r="F4" s="10">
        <f t="shared" si="1"/>
        <v>2.2680759960741415E-2</v>
      </c>
    </row>
    <row r="5" spans="1:6" x14ac:dyDescent="0.3">
      <c r="A5" t="s">
        <v>13</v>
      </c>
      <c r="B5" s="11">
        <f>Blanco!A3</f>
        <v>27.073381868998201</v>
      </c>
      <c r="C5" s="11">
        <f>Blanco!$B$3</f>
        <v>8.05371602376302E-3</v>
      </c>
      <c r="D5" s="6">
        <f t="shared" si="0"/>
        <v>3361.6012520327763</v>
      </c>
      <c r="E5" s="10">
        <v>1</v>
      </c>
      <c r="F5" s="10">
        <f t="shared" si="1"/>
        <v>2.9747728092238638E-2</v>
      </c>
    </row>
    <row r="6" spans="1:6" x14ac:dyDescent="0.3">
      <c r="B6" s="6"/>
      <c r="C6" s="6"/>
      <c r="D6" s="6"/>
      <c r="E6" s="6"/>
      <c r="F6" s="6"/>
    </row>
    <row r="14" spans="1:6" x14ac:dyDescent="0.3">
      <c r="A14" t="s">
        <v>16</v>
      </c>
      <c r="B14" s="6" t="s">
        <v>2</v>
      </c>
      <c r="C14" s="6" t="s">
        <v>1</v>
      </c>
      <c r="D14" s="6" t="s">
        <v>3</v>
      </c>
      <c r="E14" s="6" t="s">
        <v>9</v>
      </c>
      <c r="F14" s="6" t="s">
        <v>15</v>
      </c>
    </row>
    <row r="15" spans="1:6" x14ac:dyDescent="0.3">
      <c r="A15" t="s">
        <v>10</v>
      </c>
      <c r="B15" s="6">
        <f>Oliveros!A7</f>
        <v>117.33881398836699</v>
      </c>
      <c r="C15" s="6">
        <f>Oliveros!B7</f>
        <v>2.7171317736307699E-2</v>
      </c>
      <c r="D15" s="6">
        <f>B15/C15</f>
        <v>4318.4808012300737</v>
      </c>
      <c r="E15" s="10">
        <v>1</v>
      </c>
      <c r="F15" s="10">
        <f>(C15*100)/B15</f>
        <v>2.3156291437376783E-2</v>
      </c>
    </row>
    <row r="16" spans="1:6" x14ac:dyDescent="0.3">
      <c r="A16" t="s">
        <v>11</v>
      </c>
      <c r="B16" s="6">
        <f>Franco!A7</f>
        <v>288.44682820638002</v>
      </c>
      <c r="C16" s="6">
        <f>Franco!B7</f>
        <v>0.10272753238677899</v>
      </c>
      <c r="D16" s="6">
        <f t="shared" ref="D16:D18" si="2">B16/C16</f>
        <v>2807.8823807462841</v>
      </c>
      <c r="E16" s="10">
        <v>1</v>
      </c>
      <c r="F16" s="10">
        <f t="shared" ref="F16:F18" si="3">(C16*100)/B16</f>
        <v>3.5614027384374199E-2</v>
      </c>
    </row>
    <row r="17" spans="1:6" x14ac:dyDescent="0.3">
      <c r="A17" t="s">
        <v>12</v>
      </c>
      <c r="B17" s="6">
        <f>Mora!A7</f>
        <v>147.725192975997</v>
      </c>
      <c r="C17" s="6">
        <f>Mora!B7</f>
        <v>7.5110348065694096E-2</v>
      </c>
      <c r="D17" s="6">
        <f t="shared" si="2"/>
        <v>1966.7755080404029</v>
      </c>
      <c r="E17" s="10">
        <v>1</v>
      </c>
      <c r="F17" s="10">
        <f t="shared" si="3"/>
        <v>5.0844643728370921E-2</v>
      </c>
    </row>
    <row r="18" spans="1:6" x14ac:dyDescent="0.3">
      <c r="A18" t="s">
        <v>13</v>
      </c>
      <c r="B18" s="6">
        <f>Blanco!A7</f>
        <v>196.30763175487499</v>
      </c>
      <c r="C18" s="6">
        <f>Blanco!$B$7</f>
        <v>6.3392432530720993E-2</v>
      </c>
      <c r="D18" s="6">
        <f t="shared" si="2"/>
        <v>3096.7045105855677</v>
      </c>
      <c r="E18" s="10">
        <v>1</v>
      </c>
      <c r="F18" s="10">
        <f t="shared" si="3"/>
        <v>3.2292393303321863E-2</v>
      </c>
    </row>
    <row r="26" spans="1:6" x14ac:dyDescent="0.3">
      <c r="A26" t="s">
        <v>17</v>
      </c>
      <c r="B26" s="6" t="s">
        <v>2</v>
      </c>
      <c r="C26" s="6" t="s">
        <v>1</v>
      </c>
      <c r="D26" s="6" t="s">
        <v>3</v>
      </c>
      <c r="E26" s="6" t="s">
        <v>9</v>
      </c>
      <c r="F26" s="6" t="s">
        <v>15</v>
      </c>
    </row>
    <row r="27" spans="1:6" x14ac:dyDescent="0.3">
      <c r="A27" t="s">
        <v>10</v>
      </c>
      <c r="B27" s="6">
        <f>Oliveros!A11</f>
        <v>473.93027479648498</v>
      </c>
      <c r="C27" s="6">
        <f>Oliveros!B11</f>
        <v>0.10808608531951901</v>
      </c>
      <c r="D27" s="12">
        <f>B27/C27</f>
        <v>4384.7482624194836</v>
      </c>
      <c r="E27" s="10">
        <v>1</v>
      </c>
      <c r="F27" s="10">
        <f>(C27*100)/B27</f>
        <v>2.2806326387554227E-2</v>
      </c>
    </row>
    <row r="28" spans="1:6" x14ac:dyDescent="0.3">
      <c r="A28" t="s">
        <v>11</v>
      </c>
      <c r="B28" s="6">
        <f>Franco!A11</f>
        <v>1168.2457096656101</v>
      </c>
      <c r="C28" s="6">
        <f>Franco!B11</f>
        <v>0.28734463850657099</v>
      </c>
      <c r="D28" s="12">
        <f t="shared" ref="D28:D30" si="4">B28/C28</f>
        <v>4065.6603712440406</v>
      </c>
      <c r="E28" s="10">
        <v>1</v>
      </c>
      <c r="F28" s="10">
        <f t="shared" ref="F28:F30" si="5">(C28*100)/B28</f>
        <v>2.4596250269031023E-2</v>
      </c>
    </row>
    <row r="29" spans="1:6" x14ac:dyDescent="0.3">
      <c r="A29" t="s">
        <v>12</v>
      </c>
      <c r="B29" s="6">
        <f>Mora!A11</f>
        <v>1028.2457096656101</v>
      </c>
      <c r="C29" s="6">
        <f>Mora!B11</f>
        <v>0.25974463850657298</v>
      </c>
      <c r="D29" s="12">
        <f t="shared" si="4"/>
        <v>3958.6792458069922</v>
      </c>
      <c r="E29" s="10">
        <v>1</v>
      </c>
      <c r="F29" s="10">
        <f t="shared" si="5"/>
        <v>2.5260950380336919E-2</v>
      </c>
    </row>
    <row r="30" spans="1:6" x14ac:dyDescent="0.3">
      <c r="A30" t="s">
        <v>13</v>
      </c>
      <c r="B30" s="6">
        <f>Blanco!A11</f>
        <v>776.53124074935897</v>
      </c>
      <c r="C30" s="6">
        <f>Blanco!$B$11</f>
        <v>0.337176982561747</v>
      </c>
      <c r="D30" s="12">
        <f t="shared" si="4"/>
        <v>2303.0375171210071</v>
      </c>
      <c r="E30" s="10">
        <v>1</v>
      </c>
      <c r="F30" s="10">
        <f t="shared" si="5"/>
        <v>4.342091661841814E-2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FABD9-5757-441E-AAD9-A2A52A7B5255}">
  <dimension ref="A1:E11"/>
  <sheetViews>
    <sheetView workbookViewId="0">
      <selection activeCell="D21" sqref="D21"/>
    </sheetView>
  </sheetViews>
  <sheetFormatPr defaultRowHeight="16.5" x14ac:dyDescent="0.3"/>
  <cols>
    <col min="1" max="1" width="8.5" customWidth="1"/>
    <col min="2" max="2" width="7.25" customWidth="1"/>
    <col min="3" max="3" width="8.625" bestFit="1" customWidth="1"/>
    <col min="4" max="4" width="9.5" bestFit="1" customWidth="1"/>
    <col min="5" max="5" width="14.5" bestFit="1" customWidth="1"/>
    <col min="6" max="6" width="8"/>
    <col min="7" max="7" width="13.125" bestFit="1" customWidth="1"/>
    <col min="8" max="10" width="8"/>
    <col min="11" max="11" width="10.375" bestFit="1" customWidth="1"/>
  </cols>
  <sheetData>
    <row r="1" spans="1:5" ht="17.25" thickBot="1" x14ac:dyDescent="0.35">
      <c r="A1" s="7" t="s">
        <v>7</v>
      </c>
      <c r="B1" s="8"/>
      <c r="E1" s="1" t="s">
        <v>4</v>
      </c>
    </row>
    <row r="2" spans="1:5" ht="17.25" thickBot="1" x14ac:dyDescent="0.35">
      <c r="A2" s="2" t="s">
        <v>2</v>
      </c>
      <c r="B2" s="2" t="s">
        <v>1</v>
      </c>
      <c r="C2" t="s">
        <v>9</v>
      </c>
      <c r="D2" s="6" t="s">
        <v>8</v>
      </c>
      <c r="E2" s="2" t="s">
        <v>3</v>
      </c>
    </row>
    <row r="3" spans="1:5" ht="17.25" thickBot="1" x14ac:dyDescent="0.35">
      <c r="A3" s="3">
        <v>16.358595800399701</v>
      </c>
      <c r="B3" s="4">
        <v>1.36918226877848E-3</v>
      </c>
      <c r="C3" s="9">
        <f>1</f>
        <v>1</v>
      </c>
      <c r="D3" s="10">
        <f>(100*B3)/A3</f>
        <v>8.3698031633315725E-3</v>
      </c>
      <c r="E3" s="5">
        <v>11947.7122757323</v>
      </c>
    </row>
    <row r="4" spans="1:5" ht="17.25" thickBot="1" x14ac:dyDescent="0.35">
      <c r="A4" s="6"/>
      <c r="B4" s="6"/>
      <c r="D4" s="6"/>
    </row>
    <row r="5" spans="1:5" ht="17.25" thickBot="1" x14ac:dyDescent="0.35">
      <c r="A5" s="7" t="s">
        <v>0</v>
      </c>
      <c r="B5" s="8"/>
      <c r="D5" s="6"/>
      <c r="E5" s="1" t="s">
        <v>5</v>
      </c>
    </row>
    <row r="6" spans="1:5" ht="17.25" thickBot="1" x14ac:dyDescent="0.35">
      <c r="A6" s="2" t="s">
        <v>2</v>
      </c>
      <c r="B6" s="2" t="s">
        <v>1</v>
      </c>
      <c r="C6" t="s">
        <v>9</v>
      </c>
      <c r="D6" s="6" t="s">
        <v>8</v>
      </c>
      <c r="E6" s="2" t="s">
        <v>3</v>
      </c>
    </row>
    <row r="7" spans="1:5" ht="17.25" thickBot="1" x14ac:dyDescent="0.35">
      <c r="A7" s="3">
        <v>117.33881398836699</v>
      </c>
      <c r="B7" s="4">
        <v>2.7171317736307699E-2</v>
      </c>
      <c r="C7" s="9">
        <f>1</f>
        <v>1</v>
      </c>
      <c r="D7" s="10">
        <f>(100*B7)/A7</f>
        <v>2.3156291437376783E-2</v>
      </c>
      <c r="E7" s="5">
        <v>4318.48080123008</v>
      </c>
    </row>
    <row r="8" spans="1:5" ht="17.25" thickBot="1" x14ac:dyDescent="0.35">
      <c r="A8" s="6"/>
      <c r="B8" s="6"/>
      <c r="D8" s="6"/>
      <c r="E8" s="6"/>
    </row>
    <row r="9" spans="1:5" ht="17.25" thickBot="1" x14ac:dyDescent="0.35">
      <c r="A9" s="7" t="s">
        <v>0</v>
      </c>
      <c r="B9" s="8"/>
      <c r="D9" s="6"/>
      <c r="E9" s="1" t="s">
        <v>6</v>
      </c>
    </row>
    <row r="10" spans="1:5" ht="17.25" thickBot="1" x14ac:dyDescent="0.35">
      <c r="A10" s="2" t="s">
        <v>2</v>
      </c>
      <c r="B10" s="2" t="s">
        <v>1</v>
      </c>
      <c r="C10" t="s">
        <v>9</v>
      </c>
      <c r="D10" s="6" t="s">
        <v>8</v>
      </c>
      <c r="E10" s="2" t="s">
        <v>3</v>
      </c>
    </row>
    <row r="11" spans="1:5" ht="17.25" thickBot="1" x14ac:dyDescent="0.35">
      <c r="A11" s="3">
        <v>473.93027479648498</v>
      </c>
      <c r="B11" s="4">
        <v>0.10808608531951901</v>
      </c>
      <c r="C11" s="9">
        <f>1</f>
        <v>1</v>
      </c>
      <c r="D11" s="10">
        <f>(100*B11)/A11</f>
        <v>2.2806326387554227E-2</v>
      </c>
      <c r="E11" s="5">
        <v>4384.7482624194899</v>
      </c>
    </row>
  </sheetData>
  <mergeCells count="3">
    <mergeCell ref="A1:B1"/>
    <mergeCell ref="A5:B5"/>
    <mergeCell ref="A9:B9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5CF98-148A-4933-8369-01AF46F08974}">
  <dimension ref="A1:E11"/>
  <sheetViews>
    <sheetView workbookViewId="0">
      <selection activeCell="E21" sqref="E21"/>
    </sheetView>
  </sheetViews>
  <sheetFormatPr defaultRowHeight="16.5" x14ac:dyDescent="0.3"/>
  <cols>
    <col min="1" max="1" width="9.375" bestFit="1" customWidth="1"/>
    <col min="2" max="2" width="7.25" customWidth="1"/>
    <col min="3" max="3" width="8.625" bestFit="1" customWidth="1"/>
    <col min="4" max="4" width="9.5" bestFit="1" customWidth="1"/>
    <col min="5" max="5" width="14.5" bestFit="1" customWidth="1"/>
  </cols>
  <sheetData>
    <row r="1" spans="1:5" ht="17.25" thickBot="1" x14ac:dyDescent="0.35">
      <c r="A1" s="7" t="s">
        <v>7</v>
      </c>
      <c r="B1" s="8"/>
      <c r="E1" s="1" t="s">
        <v>4</v>
      </c>
    </row>
    <row r="2" spans="1:5" ht="17.25" thickBot="1" x14ac:dyDescent="0.35">
      <c r="A2" s="2" t="s">
        <v>2</v>
      </c>
      <c r="B2" s="2" t="s">
        <v>1</v>
      </c>
      <c r="C2" t="s">
        <v>9</v>
      </c>
      <c r="D2" s="6" t="s">
        <v>8</v>
      </c>
      <c r="E2" s="2" t="s">
        <v>3</v>
      </c>
    </row>
    <row r="3" spans="1:5" ht="17.25" thickBot="1" x14ac:dyDescent="0.35">
      <c r="A3" s="3">
        <v>40.226901499430298</v>
      </c>
      <c r="B3" s="4">
        <v>8.3203236262003495E-3</v>
      </c>
      <c r="C3" s="9">
        <f>1</f>
        <v>1</v>
      </c>
      <c r="D3" s="10">
        <f>(100*B3)/A3</f>
        <v>2.0683481242815046E-2</v>
      </c>
      <c r="E3" s="5">
        <v>4834.7760624066896</v>
      </c>
    </row>
    <row r="4" spans="1:5" ht="17.25" thickBot="1" x14ac:dyDescent="0.35">
      <c r="A4" s="6"/>
      <c r="B4" s="6"/>
      <c r="D4" s="6"/>
    </row>
    <row r="5" spans="1:5" ht="17.25" thickBot="1" x14ac:dyDescent="0.35">
      <c r="A5" s="7" t="s">
        <v>0</v>
      </c>
      <c r="B5" s="8"/>
      <c r="D5" s="6"/>
      <c r="E5" s="1" t="s">
        <v>5</v>
      </c>
    </row>
    <row r="6" spans="1:5" ht="17.25" thickBot="1" x14ac:dyDescent="0.35">
      <c r="A6" s="2" t="s">
        <v>2</v>
      </c>
      <c r="B6" s="2" t="s">
        <v>1</v>
      </c>
      <c r="C6" t="s">
        <v>9</v>
      </c>
      <c r="D6" s="6" t="s">
        <v>8</v>
      </c>
      <c r="E6" s="2" t="s">
        <v>3</v>
      </c>
    </row>
    <row r="7" spans="1:5" ht="17.25" thickBot="1" x14ac:dyDescent="0.35">
      <c r="A7" s="3">
        <v>288.44682820638002</v>
      </c>
      <c r="B7" s="4">
        <v>0.10272753238677899</v>
      </c>
      <c r="C7" s="9">
        <f>1</f>
        <v>1</v>
      </c>
      <c r="D7" s="10">
        <f>(100*B7)/A7</f>
        <v>3.5614027384374199E-2</v>
      </c>
      <c r="E7" s="5">
        <v>2807.88238074626</v>
      </c>
    </row>
    <row r="8" spans="1:5" ht="17.25" thickBot="1" x14ac:dyDescent="0.35">
      <c r="A8" s="6"/>
      <c r="B8" s="6"/>
      <c r="D8" s="6"/>
      <c r="E8" s="6"/>
    </row>
    <row r="9" spans="1:5" ht="17.25" thickBot="1" x14ac:dyDescent="0.35">
      <c r="A9" s="7" t="s">
        <v>0</v>
      </c>
      <c r="B9" s="8"/>
      <c r="D9" s="6"/>
      <c r="E9" s="1" t="s">
        <v>6</v>
      </c>
    </row>
    <row r="10" spans="1:5" ht="17.25" thickBot="1" x14ac:dyDescent="0.35">
      <c r="A10" s="2" t="s">
        <v>2</v>
      </c>
      <c r="B10" s="2" t="s">
        <v>1</v>
      </c>
      <c r="C10" t="s">
        <v>9</v>
      </c>
      <c r="D10" s="6" t="s">
        <v>8</v>
      </c>
      <c r="E10" s="2" t="s">
        <v>3</v>
      </c>
    </row>
    <row r="11" spans="1:5" ht="17.25" thickBot="1" x14ac:dyDescent="0.35">
      <c r="A11" s="3">
        <v>1168.2457096656101</v>
      </c>
      <c r="B11" s="4">
        <v>0.28734463850657099</v>
      </c>
      <c r="C11" s="9">
        <f>1</f>
        <v>1</v>
      </c>
      <c r="D11" s="10">
        <f>(100*B11)/A11</f>
        <v>2.4596250269031023E-2</v>
      </c>
      <c r="E11" s="5">
        <v>4065.6603712440501</v>
      </c>
    </row>
  </sheetData>
  <mergeCells count="3">
    <mergeCell ref="A1:B1"/>
    <mergeCell ref="A5:B5"/>
    <mergeCell ref="A9:B9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40904-70E1-477A-B44E-D0F291955397}">
  <dimension ref="A1:E11"/>
  <sheetViews>
    <sheetView topLeftCell="C1" workbookViewId="0">
      <selection activeCell="D13" sqref="D13"/>
    </sheetView>
  </sheetViews>
  <sheetFormatPr defaultRowHeight="16.5" x14ac:dyDescent="0.3"/>
  <cols>
    <col min="1" max="1" width="9.375" bestFit="1" customWidth="1"/>
    <col min="2" max="2" width="7.25" customWidth="1"/>
    <col min="3" max="3" width="8.625" bestFit="1" customWidth="1"/>
    <col min="4" max="4" width="9.5" bestFit="1" customWidth="1"/>
    <col min="5" max="5" width="14.5" bestFit="1" customWidth="1"/>
  </cols>
  <sheetData>
    <row r="1" spans="1:5" ht="17.25" thickBot="1" x14ac:dyDescent="0.35">
      <c r="A1" s="7" t="s">
        <v>7</v>
      </c>
      <c r="B1" s="8"/>
      <c r="E1" s="1" t="s">
        <v>4</v>
      </c>
    </row>
    <row r="2" spans="1:5" ht="17.25" thickBot="1" x14ac:dyDescent="0.35">
      <c r="A2" s="2" t="s">
        <v>2</v>
      </c>
      <c r="B2" s="2" t="s">
        <v>1</v>
      </c>
      <c r="C2" t="s">
        <v>9</v>
      </c>
      <c r="D2" s="6" t="s">
        <v>8</v>
      </c>
      <c r="E2" s="2" t="s">
        <v>3</v>
      </c>
    </row>
    <row r="3" spans="1:5" ht="17.25" thickBot="1" x14ac:dyDescent="0.35">
      <c r="A3" s="3">
        <v>29.554608790079701</v>
      </c>
      <c r="B3" s="4">
        <v>6.70320987701416E-3</v>
      </c>
      <c r="C3" s="9">
        <f>1</f>
        <v>1</v>
      </c>
      <c r="D3" s="10">
        <f>(100*B3)/A3</f>
        <v>2.2680759960741415E-2</v>
      </c>
      <c r="E3" s="5">
        <v>4409.0233384195299</v>
      </c>
    </row>
    <row r="4" spans="1:5" ht="17.25" thickBot="1" x14ac:dyDescent="0.35">
      <c r="A4" s="6"/>
      <c r="B4" s="6"/>
      <c r="D4" s="6"/>
    </row>
    <row r="5" spans="1:5" ht="17.25" thickBot="1" x14ac:dyDescent="0.35">
      <c r="A5" s="7" t="s">
        <v>0</v>
      </c>
      <c r="B5" s="8"/>
      <c r="D5" s="6"/>
      <c r="E5" s="1" t="s">
        <v>5</v>
      </c>
    </row>
    <row r="6" spans="1:5" ht="17.25" thickBot="1" x14ac:dyDescent="0.35">
      <c r="A6" s="2" t="s">
        <v>2</v>
      </c>
      <c r="B6" s="2" t="s">
        <v>1</v>
      </c>
      <c r="C6" t="s">
        <v>9</v>
      </c>
      <c r="D6" s="6" t="s">
        <v>8</v>
      </c>
      <c r="E6" s="2" t="s">
        <v>3</v>
      </c>
    </row>
    <row r="7" spans="1:5" ht="17.25" thickBot="1" x14ac:dyDescent="0.35">
      <c r="A7" s="3">
        <v>147.725192975997</v>
      </c>
      <c r="B7" s="4">
        <v>7.5110348065694096E-2</v>
      </c>
      <c r="C7" s="9">
        <f>1</f>
        <v>1</v>
      </c>
      <c r="D7" s="10">
        <f>(100*B7)/A7</f>
        <v>5.0844643728370921E-2</v>
      </c>
      <c r="E7" s="5">
        <v>1966.7755080404099</v>
      </c>
    </row>
    <row r="8" spans="1:5" ht="17.25" thickBot="1" x14ac:dyDescent="0.35">
      <c r="A8" s="6"/>
      <c r="B8" s="6"/>
      <c r="D8" s="6"/>
      <c r="E8" s="6"/>
    </row>
    <row r="9" spans="1:5" ht="17.25" thickBot="1" x14ac:dyDescent="0.35">
      <c r="A9" s="7" t="s">
        <v>0</v>
      </c>
      <c r="B9" s="8"/>
      <c r="D9" s="6"/>
      <c r="E9" s="1" t="s">
        <v>6</v>
      </c>
    </row>
    <row r="10" spans="1:5" ht="17.25" thickBot="1" x14ac:dyDescent="0.35">
      <c r="A10" s="2" t="s">
        <v>2</v>
      </c>
      <c r="B10" s="2" t="s">
        <v>1</v>
      </c>
      <c r="C10" t="s">
        <v>9</v>
      </c>
      <c r="D10" s="6" t="s">
        <v>8</v>
      </c>
      <c r="E10" s="2" t="s">
        <v>3</v>
      </c>
    </row>
    <row r="11" spans="1:5" ht="17.25" thickBot="1" x14ac:dyDescent="0.35">
      <c r="A11" s="3">
        <v>1028.2457096656101</v>
      </c>
      <c r="B11" s="4">
        <v>0.25974463850657298</v>
      </c>
      <c r="C11" s="9">
        <f>1</f>
        <v>1</v>
      </c>
      <c r="D11" s="10">
        <f>(100*B11)/A11</f>
        <v>2.5260950380336919E-2</v>
      </c>
      <c r="E11" s="5">
        <v>3958.6792458069999</v>
      </c>
    </row>
  </sheetData>
  <mergeCells count="3">
    <mergeCell ref="A1:B1"/>
    <mergeCell ref="A5:B5"/>
    <mergeCell ref="A9:B9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B25FB-4F27-450A-987E-6575E05FE101}">
  <dimension ref="A1:E11"/>
  <sheetViews>
    <sheetView tabSelected="1" workbookViewId="0">
      <selection activeCell="G20" sqref="G20"/>
    </sheetView>
  </sheetViews>
  <sheetFormatPr defaultRowHeight="16.5" x14ac:dyDescent="0.3"/>
  <cols>
    <col min="1" max="1" width="9.5" customWidth="1"/>
    <col min="2" max="2" width="9.25" customWidth="1"/>
    <col min="3" max="3" width="8.625" bestFit="1" customWidth="1"/>
    <col min="4" max="4" width="9.5" bestFit="1" customWidth="1"/>
    <col min="5" max="5" width="14.5" bestFit="1" customWidth="1"/>
    <col min="6" max="6" width="8"/>
    <col min="7" max="7" width="13.125" bestFit="1" customWidth="1"/>
    <col min="8" max="10" width="8"/>
    <col min="11" max="11" width="10.5" bestFit="1" customWidth="1"/>
  </cols>
  <sheetData>
    <row r="1" spans="1:5" ht="17.25" thickBot="1" x14ac:dyDescent="0.35">
      <c r="A1" s="7" t="s">
        <v>7</v>
      </c>
      <c r="B1" s="8"/>
      <c r="E1" s="1" t="s">
        <v>4</v>
      </c>
    </row>
    <row r="2" spans="1:5" ht="17.25" thickBot="1" x14ac:dyDescent="0.35">
      <c r="A2" s="2" t="s">
        <v>2</v>
      </c>
      <c r="B2" s="2" t="s">
        <v>1</v>
      </c>
      <c r="C2" t="s">
        <v>9</v>
      </c>
      <c r="D2" s="6" t="s">
        <v>8</v>
      </c>
      <c r="E2" s="2" t="s">
        <v>3</v>
      </c>
    </row>
    <row r="3" spans="1:5" ht="17.25" thickBot="1" x14ac:dyDescent="0.35">
      <c r="A3" s="3">
        <v>27.073381868998201</v>
      </c>
      <c r="B3" s="4">
        <v>8.05371602376302E-3</v>
      </c>
      <c r="C3" s="9">
        <f>1</f>
        <v>1</v>
      </c>
      <c r="D3" s="10">
        <f>(100*B3)/A3</f>
        <v>2.9747728092238638E-2</v>
      </c>
      <c r="E3" s="5">
        <v>3361.6012520327699</v>
      </c>
    </row>
    <row r="4" spans="1:5" ht="17.25" thickBot="1" x14ac:dyDescent="0.35">
      <c r="A4" s="6"/>
      <c r="B4" s="6"/>
      <c r="D4" s="6"/>
    </row>
    <row r="5" spans="1:5" ht="17.25" thickBot="1" x14ac:dyDescent="0.35">
      <c r="A5" s="7" t="s">
        <v>0</v>
      </c>
      <c r="B5" s="8"/>
      <c r="D5" s="6"/>
      <c r="E5" s="1" t="s">
        <v>5</v>
      </c>
    </row>
    <row r="6" spans="1:5" ht="17.25" thickBot="1" x14ac:dyDescent="0.35">
      <c r="A6" s="2" t="s">
        <v>2</v>
      </c>
      <c r="B6" s="2" t="s">
        <v>1</v>
      </c>
      <c r="C6" t="s">
        <v>9</v>
      </c>
      <c r="D6" s="6" t="s">
        <v>8</v>
      </c>
      <c r="E6" s="2" t="s">
        <v>3</v>
      </c>
    </row>
    <row r="7" spans="1:5" ht="17.25" thickBot="1" x14ac:dyDescent="0.35">
      <c r="A7" s="3">
        <v>196.30763175487499</v>
      </c>
      <c r="B7" s="4">
        <v>6.3392432530720993E-2</v>
      </c>
      <c r="C7" s="9">
        <f>1</f>
        <v>1</v>
      </c>
      <c r="D7" s="10">
        <f>(100*B7)/A7</f>
        <v>3.2292393303321863E-2</v>
      </c>
      <c r="E7" s="5">
        <v>3096.70451058556</v>
      </c>
    </row>
    <row r="8" spans="1:5" ht="17.25" thickBot="1" x14ac:dyDescent="0.35">
      <c r="A8" s="6"/>
      <c r="B8" s="6"/>
      <c r="D8" s="6"/>
      <c r="E8" s="6"/>
    </row>
    <row r="9" spans="1:5" ht="17.25" thickBot="1" x14ac:dyDescent="0.35">
      <c r="A9" s="7" t="s">
        <v>0</v>
      </c>
      <c r="B9" s="8"/>
      <c r="D9" s="6"/>
      <c r="E9" s="1" t="s">
        <v>6</v>
      </c>
    </row>
    <row r="10" spans="1:5" ht="17.25" thickBot="1" x14ac:dyDescent="0.35">
      <c r="A10" s="2" t="s">
        <v>2</v>
      </c>
      <c r="B10" s="2" t="s">
        <v>1</v>
      </c>
      <c r="C10" t="s">
        <v>9</v>
      </c>
      <c r="D10" s="6" t="s">
        <v>8</v>
      </c>
      <c r="E10" s="2" t="s">
        <v>3</v>
      </c>
    </row>
    <row r="11" spans="1:5" ht="17.25" thickBot="1" x14ac:dyDescent="0.35">
      <c r="A11" s="3">
        <v>776.53124074935897</v>
      </c>
      <c r="B11" s="4">
        <v>0.337176982561747</v>
      </c>
      <c r="C11" s="9">
        <f>1</f>
        <v>1</v>
      </c>
      <c r="D11" s="10">
        <f>(100*B11)/A11</f>
        <v>4.342091661841814E-2</v>
      </c>
      <c r="E11" s="5">
        <v>2303.0375171209998</v>
      </c>
    </row>
  </sheetData>
  <mergeCells count="3">
    <mergeCell ref="A9:B9"/>
    <mergeCell ref="A5:B5"/>
    <mergeCell ref="A1:B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Resumen</vt:lpstr>
      <vt:lpstr>Oliveros</vt:lpstr>
      <vt:lpstr>Franco</vt:lpstr>
      <vt:lpstr>Mora</vt:lpstr>
      <vt:lpstr>Blanco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2021-05-28T02:32:07Z</dcterms:created>
  <dcterms:modified xsi:type="dcterms:W3CDTF">2021-05-28T08:13:39Z</dcterms:modified>
</cp:coreProperties>
</file>