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ДенисВладимирович\kszi\lab4\"/>
    </mc:Choice>
  </mc:AlternateContent>
  <xr:revisionPtr revIDLastSave="0" documentId="13_ncr:1_{2CF53771-FC6D-4479-8228-96690ECEF7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7" i="1"/>
  <c r="B28" i="1"/>
  <c r="B29" i="1"/>
  <c r="B30" i="1"/>
  <c r="B31" i="1"/>
  <c r="B24" i="1"/>
  <c r="B32" i="1" l="1"/>
  <c r="J19" i="1" l="1"/>
  <c r="H15" i="1"/>
  <c r="I15" i="1"/>
  <c r="I18" i="1"/>
  <c r="J18" i="1" s="1"/>
  <c r="I17" i="1"/>
  <c r="H17" i="1"/>
  <c r="J17" i="1" s="1"/>
  <c r="I16" i="1"/>
  <c r="H16" i="1"/>
  <c r="G16" i="1"/>
  <c r="G15" i="1"/>
  <c r="F15" i="1"/>
  <c r="I14" i="1"/>
  <c r="H14" i="1"/>
  <c r="G14" i="1"/>
  <c r="F14" i="1"/>
  <c r="F13" i="1"/>
  <c r="I13" i="1"/>
  <c r="H13" i="1"/>
  <c r="G13" i="1"/>
  <c r="I12" i="1"/>
  <c r="G12" i="1"/>
  <c r="H12" i="1"/>
  <c r="F12" i="1"/>
  <c r="J14" i="1" l="1"/>
  <c r="J12" i="1"/>
  <c r="J16" i="1"/>
  <c r="J13" i="1"/>
  <c r="J15" i="1"/>
  <c r="J20" i="1" l="1"/>
  <c r="K19" i="1" l="1"/>
  <c r="K16" i="1"/>
  <c r="K14" i="1"/>
  <c r="K18" i="1"/>
  <c r="K12" i="1"/>
  <c r="K13" i="1"/>
  <c r="K17" i="1"/>
  <c r="K15" i="1"/>
  <c r="E27" i="1" l="1"/>
  <c r="F27" i="1"/>
  <c r="C27" i="1"/>
  <c r="G27" i="1"/>
  <c r="D27" i="1"/>
  <c r="C31" i="1"/>
  <c r="G31" i="1"/>
  <c r="D31" i="1"/>
  <c r="E31" i="1"/>
  <c r="F31" i="1"/>
  <c r="C26" i="1"/>
  <c r="E26" i="1"/>
  <c r="D26" i="1"/>
  <c r="G26" i="1"/>
  <c r="F26" i="1"/>
  <c r="C29" i="1"/>
  <c r="D29" i="1"/>
  <c r="E29" i="1"/>
  <c r="G29" i="1"/>
  <c r="F29" i="1"/>
  <c r="C25" i="1"/>
  <c r="E25" i="1"/>
  <c r="F25" i="1"/>
  <c r="G25" i="1"/>
  <c r="D25" i="1"/>
  <c r="E24" i="1"/>
  <c r="F24" i="1"/>
  <c r="G24" i="1"/>
  <c r="C24" i="1"/>
  <c r="D24" i="1"/>
  <c r="C30" i="1"/>
  <c r="F30" i="1"/>
  <c r="G30" i="1"/>
  <c r="D30" i="1"/>
  <c r="E30" i="1"/>
  <c r="C28" i="1"/>
  <c r="E28" i="1"/>
  <c r="G28" i="1"/>
  <c r="D28" i="1"/>
  <c r="F28" i="1"/>
  <c r="K20" i="1"/>
  <c r="E32" i="1" l="1"/>
  <c r="G32" i="1"/>
  <c r="D32" i="1"/>
  <c r="C32" i="1"/>
  <c r="F32" i="1"/>
  <c r="B33" i="1" l="1"/>
</calcChain>
</file>

<file path=xl/sharedStrings.xml><?xml version="1.0" encoding="utf-8"?>
<sst xmlns="http://schemas.openxmlformats.org/spreadsheetml/2006/main" count="31" uniqueCount="26">
  <si>
    <t>№ зап.</t>
  </si>
  <si>
    <t>Чи зберігаються резервні копії конфігураційних файлів активного мережевого обладнання мережі ФТІ у захищеному сховищі.</t>
  </si>
  <si>
    <t>Чи часто виконується резервне копіювання даних (дані виконаних студентами лабораторних робіт, навчального ПЗ тощо)?</t>
  </si>
  <si>
    <t>Чи виконується антивірусний контроль робочих станцій, серверів?</t>
  </si>
  <si>
    <t>Чи завжди видаляються непотрібні файли?</t>
  </si>
  <si>
    <t>Чи часто виконується перевірка на оновлення системи та ПО?</t>
  </si>
  <si>
    <t>Чи встановлені потрібні права доступу для облікових записів від несанкціонованого доступу(зміни) до системних(важливих) файлів та каталогів?</t>
  </si>
  <si>
    <t>Чи встановлена перевірка доступу зі сторони зовнішніх носіїв інформації?</t>
  </si>
  <si>
    <t xml:space="preserve">Чи зберігаються паролі за допомогою зворотного шифрування. </t>
  </si>
  <si>
    <t>0-3</t>
  </si>
  <si>
    <t>0-5</t>
  </si>
  <si>
    <t>0-10</t>
  </si>
  <si>
    <t>0-4</t>
  </si>
  <si>
    <t>шкала</t>
  </si>
  <si>
    <t>Uj, j=1..8</t>
  </si>
  <si>
    <t>μj1(Uj)</t>
  </si>
  <si>
    <t>μj2(Uj)</t>
  </si>
  <si>
    <t>μj3(Uj)</t>
  </si>
  <si>
    <t>μj4(Uj)</t>
  </si>
  <si>
    <t>μj5(Uj)</t>
  </si>
  <si>
    <t>min</t>
  </si>
  <si>
    <t>Відповіді</t>
  </si>
  <si>
    <t>Pj</t>
  </si>
  <si>
    <t>PNj</t>
  </si>
  <si>
    <t>Шкала(max)</t>
  </si>
  <si>
    <t>max    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</si>
</sst>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2" borderId="1" xfId="0" applyNumberFormat="1" applyFill="1" applyBorder="1"/>
    <xf numFmtId="2" fontId="0" fillId="2" borderId="6" xfId="0" applyNumberFormat="1" applyFill="1" applyBorder="1"/>
    <xf numFmtId="2" fontId="0" fillId="2" borderId="13" xfId="0" applyNumberFormat="1" applyFill="1" applyBorder="1"/>
    <xf numFmtId="2" fontId="0" fillId="3" borderId="9" xfId="0" applyNumberFormat="1" applyFill="1" applyBorder="1"/>
    <xf numFmtId="2" fontId="0" fillId="3" borderId="11" xfId="0" applyNumberFormat="1" applyFill="1" applyBorder="1"/>
    <xf numFmtId="2" fontId="0" fillId="3" borderId="5" xfId="0" applyNumberFormat="1" applyFill="1" applyBorder="1"/>
    <xf numFmtId="2" fontId="0" fillId="3" borderId="1" xfId="0" applyNumberFormat="1" applyFill="1" applyBorder="1"/>
    <xf numFmtId="2" fontId="0" fillId="3" borderId="12" xfId="0" applyNumberFormat="1" applyFill="1" applyBorder="1"/>
    <xf numFmtId="2" fontId="0" fillId="3" borderId="3" xfId="0" applyNumberFormat="1" applyFill="1" applyBorder="1"/>
    <xf numFmtId="2" fontId="0" fillId="3" borderId="8" xfId="0" applyNumberFormat="1" applyFill="1" applyBorder="1"/>
    <xf numFmtId="2" fontId="0" fillId="3" borderId="10" xfId="0" applyNumberFormat="1" applyFill="1" applyBorder="1"/>
    <xf numFmtId="2" fontId="0" fillId="3" borderId="7" xfId="0" applyNumberFormat="1" applyFill="1" applyBorder="1"/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6" xfId="0" applyFill="1" applyBorder="1"/>
    <xf numFmtId="0" fontId="0" fillId="4" borderId="9" xfId="0" applyFill="1" applyBorder="1"/>
    <xf numFmtId="0" fontId="0" fillId="4" borderId="11" xfId="0" applyFill="1" applyBorder="1"/>
    <xf numFmtId="2" fontId="0" fillId="5" borderId="1" xfId="0" applyNumberFormat="1" applyFill="1" applyBorder="1"/>
    <xf numFmtId="0" fontId="0" fillId="6" borderId="0" xfId="0" applyFill="1"/>
    <xf numFmtId="0" fontId="0" fillId="6" borderId="1" xfId="0" applyFill="1" applyBorder="1" applyAlignment="1">
      <alignment horizontal="center" vertical="center" wrapText="1"/>
    </xf>
    <xf numFmtId="0" fontId="0" fillId="0" borderId="1" xfId="0" applyFill="1" applyBorder="1"/>
    <xf numFmtId="0" fontId="0" fillId="4" borderId="1" xfId="0" applyFill="1" applyBorder="1"/>
    <xf numFmtId="0" fontId="0" fillId="7" borderId="1" xfId="0" applyFill="1" applyBorder="1"/>
    <xf numFmtId="2" fontId="0" fillId="3" borderId="2" xfId="0" applyNumberFormat="1" applyFill="1" applyBorder="1"/>
    <xf numFmtId="2" fontId="0" fillId="2" borderId="2" xfId="0" applyNumberFormat="1" applyFill="1" applyBorder="1"/>
    <xf numFmtId="0" fontId="0" fillId="4" borderId="3" xfId="0" applyFill="1" applyBorder="1" applyAlignment="1">
      <alignment horizontal="center" vertical="center"/>
    </xf>
    <xf numFmtId="0" fontId="0" fillId="5" borderId="3" xfId="0" applyFill="1" applyBorder="1"/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3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T17" sqref="T17"/>
    </sheetView>
  </sheetViews>
  <sheetFormatPr defaultRowHeight="15" x14ac:dyDescent="0.25"/>
  <cols>
    <col min="3" max="3" width="8.85546875" customWidth="1"/>
    <col min="11" max="11" width="10" customWidth="1"/>
    <col min="12" max="12" width="10.28515625" customWidth="1"/>
    <col min="14" max="14" width="13" customWidth="1"/>
  </cols>
  <sheetData>
    <row r="1" spans="1:17" ht="30.75" thickBot="1" x14ac:dyDescent="0.3">
      <c r="P1" s="25" t="s">
        <v>13</v>
      </c>
      <c r="Q1" s="26" t="s">
        <v>21</v>
      </c>
    </row>
    <row r="2" spans="1:17" ht="31.9" customHeight="1" x14ac:dyDescent="0.25">
      <c r="A2" s="21">
        <v>1</v>
      </c>
      <c r="B2" s="44" t="s">
        <v>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18" t="s">
        <v>9</v>
      </c>
      <c r="Q2" s="24">
        <v>1.5</v>
      </c>
    </row>
    <row r="3" spans="1:17" x14ac:dyDescent="0.25">
      <c r="A3" s="22">
        <v>2</v>
      </c>
      <c r="B3" s="40" t="s">
        <v>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  <c r="P3" s="19" t="s">
        <v>10</v>
      </c>
      <c r="Q3" s="24">
        <v>3.5</v>
      </c>
    </row>
    <row r="4" spans="1:17" x14ac:dyDescent="0.25">
      <c r="A4" s="22">
        <v>3</v>
      </c>
      <c r="B4" s="40" t="s">
        <v>3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1"/>
      <c r="P4" s="19" t="s">
        <v>11</v>
      </c>
      <c r="Q4" s="24">
        <v>2</v>
      </c>
    </row>
    <row r="5" spans="1:17" x14ac:dyDescent="0.25">
      <c r="A5" s="22">
        <v>4</v>
      </c>
      <c r="B5" s="40" t="s">
        <v>4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1"/>
      <c r="P5" s="19" t="s">
        <v>12</v>
      </c>
      <c r="Q5" s="24">
        <v>3.6</v>
      </c>
    </row>
    <row r="6" spans="1:17" x14ac:dyDescent="0.25">
      <c r="A6" s="22">
        <v>5</v>
      </c>
      <c r="B6" s="40" t="s">
        <v>5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1"/>
      <c r="P6" s="19" t="s">
        <v>10</v>
      </c>
      <c r="Q6" s="24">
        <v>1.6</v>
      </c>
    </row>
    <row r="7" spans="1:17" x14ac:dyDescent="0.25">
      <c r="A7" s="22">
        <v>6</v>
      </c>
      <c r="B7" s="40" t="s">
        <v>6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1"/>
      <c r="P7" s="19" t="s">
        <v>9</v>
      </c>
      <c r="Q7" s="24">
        <v>2</v>
      </c>
    </row>
    <row r="8" spans="1:17" x14ac:dyDescent="0.25">
      <c r="A8" s="22">
        <v>7</v>
      </c>
      <c r="B8" s="40" t="s">
        <v>7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1"/>
      <c r="P8" s="19" t="s">
        <v>9</v>
      </c>
      <c r="Q8" s="24">
        <v>2</v>
      </c>
    </row>
    <row r="9" spans="1:17" ht="15.75" thickBot="1" x14ac:dyDescent="0.3">
      <c r="A9" s="23">
        <v>8</v>
      </c>
      <c r="B9" s="42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20" t="s">
        <v>10</v>
      </c>
      <c r="Q9" s="24">
        <v>2.2999999999999998</v>
      </c>
    </row>
    <row r="10" spans="1:17" ht="15.75" thickBot="1" x14ac:dyDescent="0.3"/>
    <row r="11" spans="1:17" ht="15.75" thickBot="1" x14ac:dyDescent="0.3">
      <c r="A11" s="2" t="s">
        <v>0</v>
      </c>
      <c r="B11" s="15">
        <v>1</v>
      </c>
      <c r="C11" s="15">
        <v>2</v>
      </c>
      <c r="D11" s="15">
        <v>3</v>
      </c>
      <c r="E11" s="15">
        <v>4</v>
      </c>
      <c r="F11" s="16">
        <v>5</v>
      </c>
      <c r="G11" s="16">
        <v>6</v>
      </c>
      <c r="H11" s="16">
        <v>7</v>
      </c>
      <c r="I11" s="17">
        <v>8</v>
      </c>
      <c r="J11" s="34" t="s">
        <v>22</v>
      </c>
      <c r="K11" s="35" t="s">
        <v>23</v>
      </c>
      <c r="L11" s="32" t="s">
        <v>24</v>
      </c>
    </row>
    <row r="12" spans="1:17" x14ac:dyDescent="0.25">
      <c r="A12" s="17">
        <v>1</v>
      </c>
      <c r="B12" s="4">
        <v>1</v>
      </c>
      <c r="C12" s="14">
        <v>3.1</v>
      </c>
      <c r="D12" s="14">
        <v>3.8</v>
      </c>
      <c r="E12" s="12">
        <v>4.8</v>
      </c>
      <c r="F12" s="11">
        <f>5-B16</f>
        <v>1.7000000000000002</v>
      </c>
      <c r="G12" s="9">
        <f>5-B17</f>
        <v>4.4000000000000004</v>
      </c>
      <c r="H12" s="9">
        <f>5-B18</f>
        <v>3.3</v>
      </c>
      <c r="I12" s="30">
        <f>5-B19</f>
        <v>0.40000000000000036</v>
      </c>
      <c r="J12" s="36">
        <f>SUM(B12:I12)</f>
        <v>22.5</v>
      </c>
      <c r="K12" s="37">
        <f>J12/J20</f>
        <v>0.15202702702702703</v>
      </c>
      <c r="L12" s="33">
        <v>3</v>
      </c>
    </row>
    <row r="13" spans="1:17" x14ac:dyDescent="0.25">
      <c r="A13" s="17">
        <v>2</v>
      </c>
      <c r="B13" s="6">
        <v>1.9</v>
      </c>
      <c r="C13" s="3">
        <v>1</v>
      </c>
      <c r="D13" s="9">
        <v>3.6</v>
      </c>
      <c r="E13" s="13">
        <v>3.9</v>
      </c>
      <c r="F13" s="11">
        <f>5-C16</f>
        <v>2.9</v>
      </c>
      <c r="G13" s="9">
        <f>5-C17</f>
        <v>2</v>
      </c>
      <c r="H13" s="9">
        <f>5-C18</f>
        <v>1.1000000000000001</v>
      </c>
      <c r="I13" s="30">
        <f>5-C19</f>
        <v>3</v>
      </c>
      <c r="J13" s="36">
        <f t="shared" ref="J13:J19" si="0">SUM(B13:I13)</f>
        <v>19.400000000000002</v>
      </c>
      <c r="K13" s="37">
        <f>J13/J20</f>
        <v>0.1310810810810811</v>
      </c>
      <c r="L13" s="33">
        <v>5</v>
      </c>
    </row>
    <row r="14" spans="1:17" x14ac:dyDescent="0.25">
      <c r="A14" s="17">
        <v>3</v>
      </c>
      <c r="B14" s="6">
        <v>1.2</v>
      </c>
      <c r="C14" s="9">
        <v>1.4</v>
      </c>
      <c r="D14" s="3">
        <v>1</v>
      </c>
      <c r="E14" s="13">
        <v>4.2</v>
      </c>
      <c r="F14" s="11">
        <f>5-D16</f>
        <v>3.8</v>
      </c>
      <c r="G14" s="9">
        <f>5-D17</f>
        <v>2.5</v>
      </c>
      <c r="H14" s="9">
        <f>5-D18</f>
        <v>0.5</v>
      </c>
      <c r="I14" s="30">
        <f>5-D19</f>
        <v>3.2</v>
      </c>
      <c r="J14" s="36">
        <f t="shared" si="0"/>
        <v>17.8</v>
      </c>
      <c r="K14" s="37">
        <f>J14/J20</f>
        <v>0.12027027027027028</v>
      </c>
      <c r="L14" s="33">
        <v>10</v>
      </c>
    </row>
    <row r="15" spans="1:17" ht="15.75" thickBot="1" x14ac:dyDescent="0.3">
      <c r="A15" s="17">
        <v>4</v>
      </c>
      <c r="B15" s="7">
        <v>0.2</v>
      </c>
      <c r="C15" s="10">
        <v>1.1000000000000001</v>
      </c>
      <c r="D15" s="10">
        <v>0.8</v>
      </c>
      <c r="E15" s="5">
        <v>1</v>
      </c>
      <c r="F15" s="11">
        <f>5-E16</f>
        <v>2</v>
      </c>
      <c r="G15" s="9">
        <f>5-E17</f>
        <v>4.5</v>
      </c>
      <c r="H15" s="9">
        <f>5-E18</f>
        <v>1</v>
      </c>
      <c r="I15" s="30">
        <f>5-E19</f>
        <v>2</v>
      </c>
      <c r="J15" s="36">
        <f t="shared" si="0"/>
        <v>12.6</v>
      </c>
      <c r="K15" s="37">
        <f>J15/J20</f>
        <v>8.5135135135135126E-2</v>
      </c>
      <c r="L15" s="33">
        <v>4</v>
      </c>
    </row>
    <row r="16" spans="1:17" x14ac:dyDescent="0.25">
      <c r="A16" s="16">
        <v>5</v>
      </c>
      <c r="B16" s="8">
        <v>3.3</v>
      </c>
      <c r="C16" s="8">
        <v>2.1</v>
      </c>
      <c r="D16" s="8">
        <v>1.2</v>
      </c>
      <c r="E16" s="8">
        <v>3</v>
      </c>
      <c r="F16" s="3">
        <v>1</v>
      </c>
      <c r="G16" s="9">
        <f>5-F17</f>
        <v>3.5</v>
      </c>
      <c r="H16" s="9">
        <f>5-F18</f>
        <v>2.2000000000000002</v>
      </c>
      <c r="I16" s="30">
        <f>5-F19</f>
        <v>1.9</v>
      </c>
      <c r="J16" s="36">
        <f t="shared" si="0"/>
        <v>18.2</v>
      </c>
      <c r="K16" s="37">
        <f>J16/J20</f>
        <v>0.12297297297297297</v>
      </c>
      <c r="L16" s="33">
        <v>5</v>
      </c>
    </row>
    <row r="17" spans="1:12" x14ac:dyDescent="0.25">
      <c r="A17" s="16">
        <v>6</v>
      </c>
      <c r="B17" s="9">
        <v>0.6</v>
      </c>
      <c r="C17" s="9">
        <v>3</v>
      </c>
      <c r="D17" s="9">
        <v>2.5</v>
      </c>
      <c r="E17" s="9">
        <v>0.5</v>
      </c>
      <c r="F17" s="9">
        <v>1.5</v>
      </c>
      <c r="G17" s="3">
        <v>1</v>
      </c>
      <c r="H17" s="9">
        <f>5-G18</f>
        <v>3.4</v>
      </c>
      <c r="I17" s="30">
        <f>5-G19</f>
        <v>0.79999999999999982</v>
      </c>
      <c r="J17" s="36">
        <f t="shared" si="0"/>
        <v>13.3</v>
      </c>
      <c r="K17" s="37">
        <f>J17/J20</f>
        <v>8.9864864864864863E-2</v>
      </c>
      <c r="L17" s="33">
        <v>3</v>
      </c>
    </row>
    <row r="18" spans="1:12" x14ac:dyDescent="0.25">
      <c r="A18" s="16">
        <v>7</v>
      </c>
      <c r="B18" s="9">
        <v>1.7</v>
      </c>
      <c r="C18" s="9">
        <v>3.9</v>
      </c>
      <c r="D18" s="9">
        <v>4.5</v>
      </c>
      <c r="E18" s="9">
        <v>4</v>
      </c>
      <c r="F18" s="9">
        <v>2.8</v>
      </c>
      <c r="G18" s="9">
        <v>1.6</v>
      </c>
      <c r="H18" s="3">
        <v>1</v>
      </c>
      <c r="I18" s="30">
        <f>5-H19</f>
        <v>2</v>
      </c>
      <c r="J18" s="36">
        <f t="shared" si="0"/>
        <v>21.5</v>
      </c>
      <c r="K18" s="37">
        <f>J18/J20</f>
        <v>0.14527027027027026</v>
      </c>
      <c r="L18" s="33">
        <v>3</v>
      </c>
    </row>
    <row r="19" spans="1:12" ht="15.75" thickBot="1" x14ac:dyDescent="0.3">
      <c r="A19" s="16">
        <v>8</v>
      </c>
      <c r="B19" s="9">
        <v>4.5999999999999996</v>
      </c>
      <c r="C19" s="9">
        <v>2</v>
      </c>
      <c r="D19" s="9">
        <v>1.8</v>
      </c>
      <c r="E19" s="9">
        <v>3</v>
      </c>
      <c r="F19" s="9">
        <v>3.1</v>
      </c>
      <c r="G19" s="9">
        <v>4.2</v>
      </c>
      <c r="H19" s="9">
        <v>3</v>
      </c>
      <c r="I19" s="31">
        <v>1</v>
      </c>
      <c r="J19" s="38">
        <f t="shared" si="0"/>
        <v>22.7</v>
      </c>
      <c r="K19" s="39">
        <f>J19/J20</f>
        <v>0.15337837837837837</v>
      </c>
      <c r="L19" s="33">
        <v>5</v>
      </c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>
        <f>SUM(J12:J19)</f>
        <v>148</v>
      </c>
      <c r="K20" s="1">
        <f>SUM(K12:K19)</f>
        <v>1</v>
      </c>
    </row>
    <row r="23" spans="1:12" x14ac:dyDescent="0.25">
      <c r="A23" s="28" t="s">
        <v>0</v>
      </c>
      <c r="B23" s="28" t="s">
        <v>14</v>
      </c>
      <c r="C23" s="28" t="s">
        <v>15</v>
      </c>
      <c r="D23" s="28" t="s">
        <v>16</v>
      </c>
      <c r="E23" s="28" t="s">
        <v>17</v>
      </c>
      <c r="F23" s="28" t="s">
        <v>18</v>
      </c>
      <c r="G23" s="28" t="s">
        <v>19</v>
      </c>
    </row>
    <row r="24" spans="1:12" x14ac:dyDescent="0.25">
      <c r="A24" s="28">
        <v>1</v>
      </c>
      <c r="B24" s="2">
        <f>4*(Q2/L12)</f>
        <v>2</v>
      </c>
      <c r="C24" s="2">
        <f t="shared" ref="C24:C31" si="1">((1/(1+((B24-1+1)^2)))^K12)</f>
        <v>0.78295656191480534</v>
      </c>
      <c r="D24" s="2">
        <f t="shared" ref="D24:D31" si="2">((1/(1+((B24-2+1)^2)))^K12)</f>
        <v>0.89998506957846314</v>
      </c>
      <c r="E24" s="2">
        <f t="shared" ref="E24:E31" si="3">((1/(1+((B24-3+1)^2)))^K12)</f>
        <v>1</v>
      </c>
      <c r="F24" s="2">
        <f t="shared" ref="F24:F31" si="4">((1/(1+((B24-4+1)^2)))^K12)</f>
        <v>0.89998506957846314</v>
      </c>
      <c r="G24" s="2">
        <f t="shared" ref="G24:G31" si="5">((1/(1+((B24-5+1)^2)))^K12)</f>
        <v>0.78295656191480534</v>
      </c>
    </row>
    <row r="25" spans="1:12" x14ac:dyDescent="0.25">
      <c r="A25" s="28">
        <v>2</v>
      </c>
      <c r="B25" s="2">
        <f t="shared" ref="B25:B31" si="6">4*(Q3/L13)</f>
        <v>2.8</v>
      </c>
      <c r="C25" s="2">
        <f t="shared" si="1"/>
        <v>0.75151562385648163</v>
      </c>
      <c r="D25" s="2">
        <f t="shared" si="2"/>
        <v>0.82749276495784019</v>
      </c>
      <c r="E25" s="2">
        <f t="shared" si="3"/>
        <v>0.93721242188282672</v>
      </c>
      <c r="F25" s="2">
        <f t="shared" si="4"/>
        <v>0.99487209932202614</v>
      </c>
      <c r="G25" s="2">
        <f t="shared" si="5"/>
        <v>0.88965274432090857</v>
      </c>
    </row>
    <row r="26" spans="1:12" x14ac:dyDescent="0.25">
      <c r="A26" s="28">
        <v>3</v>
      </c>
      <c r="B26" s="2">
        <f t="shared" si="6"/>
        <v>0.8</v>
      </c>
      <c r="C26" s="2">
        <f t="shared" si="1"/>
        <v>0.94223812407605056</v>
      </c>
      <c r="D26" s="2">
        <f t="shared" si="2"/>
        <v>0.99529402220532548</v>
      </c>
      <c r="E26" s="2">
        <f t="shared" si="3"/>
        <v>0.89827336173893912</v>
      </c>
      <c r="F26" s="2">
        <f t="shared" si="4"/>
        <v>0.80876680864977613</v>
      </c>
      <c r="G26" s="2">
        <f t="shared" si="5"/>
        <v>0.7475221257146667</v>
      </c>
    </row>
    <row r="27" spans="1:12" x14ac:dyDescent="0.25">
      <c r="A27" s="28">
        <v>4</v>
      </c>
      <c r="B27" s="2">
        <f t="shared" si="6"/>
        <v>3.6</v>
      </c>
      <c r="C27" s="2">
        <f t="shared" si="1"/>
        <v>0.79896917695359726</v>
      </c>
      <c r="D27" s="2">
        <f t="shared" si="2"/>
        <v>0.83992692253514345</v>
      </c>
      <c r="E27" s="2">
        <f t="shared" si="3"/>
        <v>0.89753672918302518</v>
      </c>
      <c r="F27" s="2">
        <f t="shared" si="4"/>
        <v>0.97416191551057296</v>
      </c>
      <c r="G27" s="2">
        <f t="shared" si="5"/>
        <v>0.98744373880443459</v>
      </c>
    </row>
    <row r="28" spans="1:12" x14ac:dyDescent="0.25">
      <c r="A28" s="28">
        <v>5</v>
      </c>
      <c r="B28" s="2">
        <f t="shared" si="6"/>
        <v>1.28</v>
      </c>
      <c r="C28" s="2">
        <f t="shared" si="1"/>
        <v>0.8875370448086618</v>
      </c>
      <c r="D28" s="2">
        <f t="shared" si="2"/>
        <v>0.99076113227356355</v>
      </c>
      <c r="E28" s="2">
        <f t="shared" si="3"/>
        <v>0.94993611759977015</v>
      </c>
      <c r="F28" s="2">
        <f t="shared" si="4"/>
        <v>0.84434751353701554</v>
      </c>
      <c r="G28" s="2">
        <f t="shared" si="5"/>
        <v>0.76974841261426541</v>
      </c>
    </row>
    <row r="29" spans="1:12" x14ac:dyDescent="0.25">
      <c r="A29" s="28">
        <v>6</v>
      </c>
      <c r="B29" s="2">
        <f t="shared" si="6"/>
        <v>2.6666666666666665</v>
      </c>
      <c r="C29" s="2">
        <f t="shared" si="1"/>
        <v>0.82852499949359215</v>
      </c>
      <c r="D29" s="2">
        <f t="shared" si="2"/>
        <v>0.88741492419505441</v>
      </c>
      <c r="E29" s="2">
        <f t="shared" si="3"/>
        <v>0.96749450113724789</v>
      </c>
      <c r="F29" s="2">
        <f t="shared" si="4"/>
        <v>0.9905764738526196</v>
      </c>
      <c r="G29" s="2">
        <f t="shared" si="5"/>
        <v>0.91227796305044973</v>
      </c>
    </row>
    <row r="30" spans="1:12" x14ac:dyDescent="0.25">
      <c r="A30" s="28">
        <v>7</v>
      </c>
      <c r="B30" s="2">
        <f t="shared" si="6"/>
        <v>2.6666666666666665</v>
      </c>
      <c r="C30" s="2">
        <f t="shared" si="1"/>
        <v>0.73779830262990798</v>
      </c>
      <c r="D30" s="2">
        <f t="shared" si="2"/>
        <v>0.82441277143871716</v>
      </c>
      <c r="E30" s="2">
        <f t="shared" si="3"/>
        <v>0.94798227117528455</v>
      </c>
      <c r="F30" s="2">
        <f t="shared" si="4"/>
        <v>0.98481078709194181</v>
      </c>
      <c r="G30" s="2">
        <f t="shared" si="5"/>
        <v>0.86207280368728867</v>
      </c>
    </row>
    <row r="31" spans="1:12" x14ac:dyDescent="0.25">
      <c r="A31" s="28">
        <v>8</v>
      </c>
      <c r="B31" s="2">
        <f t="shared" si="6"/>
        <v>1.8399999999999999</v>
      </c>
      <c r="C31" s="2">
        <f t="shared" si="1"/>
        <v>0.79712536768074982</v>
      </c>
      <c r="D31" s="2">
        <f t="shared" si="2"/>
        <v>0.9213720909728178</v>
      </c>
      <c r="E31" s="2">
        <f t="shared" si="3"/>
        <v>0.99613043705369497</v>
      </c>
      <c r="F31" s="2">
        <f t="shared" si="4"/>
        <v>0.87742711074188229</v>
      </c>
      <c r="G31" s="2">
        <f t="shared" si="5"/>
        <v>0.76642270820007485</v>
      </c>
    </row>
    <row r="32" spans="1:12" x14ac:dyDescent="0.25">
      <c r="A32" s="29" t="s">
        <v>20</v>
      </c>
      <c r="B32" s="29">
        <f t="shared" ref="B32:G32" si="7">MIN(B24:B31)</f>
        <v>0.8</v>
      </c>
      <c r="C32" s="29">
        <f t="shared" si="7"/>
        <v>0.73779830262990798</v>
      </c>
      <c r="D32" s="29">
        <f t="shared" si="7"/>
        <v>0.82441277143871716</v>
      </c>
      <c r="E32" s="29">
        <f t="shared" si="7"/>
        <v>0.89753672918302518</v>
      </c>
      <c r="F32" s="29">
        <f t="shared" si="7"/>
        <v>0.80876680864977613</v>
      </c>
      <c r="G32" s="29">
        <f t="shared" si="7"/>
        <v>0.7475221257146667</v>
      </c>
    </row>
    <row r="33" spans="1:2" x14ac:dyDescent="0.25">
      <c r="A33" s="2" t="s">
        <v>25</v>
      </c>
      <c r="B33" s="27">
        <f>MAX(C32:G32)</f>
        <v>0.89753672918302518</v>
      </c>
    </row>
  </sheetData>
  <mergeCells count="8">
    <mergeCell ref="B7:O7"/>
    <mergeCell ref="B8:O8"/>
    <mergeCell ref="B9:O9"/>
    <mergeCell ref="B2:O2"/>
    <mergeCell ref="B3:O3"/>
    <mergeCell ref="B4:O4"/>
    <mergeCell ref="B5:O5"/>
    <mergeCell ref="B6:O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Твердохлебов</dc:creator>
  <cp:lastModifiedBy>Пользователь</cp:lastModifiedBy>
  <dcterms:created xsi:type="dcterms:W3CDTF">2022-10-07T16:23:34Z</dcterms:created>
  <dcterms:modified xsi:type="dcterms:W3CDTF">2022-11-14T19:10:47Z</dcterms:modified>
</cp:coreProperties>
</file>