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aptop\Desktop\Lais\"/>
    </mc:Choice>
  </mc:AlternateContent>
  <xr:revisionPtr revIDLastSave="0" documentId="13_ncr:1_{88E4D987-A1A9-496F-9CD0-6D721D4EC6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cau-Street" sheetId="3" r:id="rId1"/>
  </sheets>
  <definedNames>
    <definedName name="_xlnm._FilterDatabase" localSheetId="0" hidden="1">'Macau-Street'!$A$1:$K$1208</definedName>
    <definedName name="MacauT">Table3[類-葡]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6" i="3" l="1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595" i="3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274" i="3" a="1"/>
  <c r="F274" i="3" s="1"/>
  <c r="P34" i="3" a="1"/>
  <c r="P34" i="3" s="1"/>
  <c r="P27" i="3" a="1"/>
  <c r="P27" i="3" s="1"/>
  <c r="P26" i="3" a="1"/>
  <c r="P26" i="3" s="1"/>
  <c r="P25" i="3" a="1"/>
  <c r="P25" i="3" s="1"/>
  <c r="P24" i="3" a="1"/>
  <c r="P24" i="3" s="1"/>
  <c r="P23" i="3" a="1"/>
  <c r="P23" i="3" s="1"/>
  <c r="P22" i="3" a="1"/>
  <c r="P22" i="3" s="1"/>
  <c r="P21" i="3" a="1"/>
  <c r="P21" i="3" s="1"/>
  <c r="P20" i="3" a="1"/>
  <c r="P20" i="3" s="1"/>
  <c r="P19" i="3" a="1"/>
  <c r="P19" i="3" s="1"/>
  <c r="P18" i="3" a="1"/>
  <c r="P18" i="3" s="1"/>
  <c r="P17" i="3" a="1"/>
  <c r="P17" i="3" s="1"/>
  <c r="P16" i="3" a="1"/>
  <c r="P16" i="3" s="1"/>
  <c r="P15" i="3" a="1"/>
  <c r="P15" i="3" s="1"/>
  <c r="P14" i="3" a="1"/>
  <c r="P14" i="3" s="1"/>
  <c r="P13" i="3" a="1"/>
  <c r="P13" i="3" s="1"/>
  <c r="P12" i="3" a="1"/>
  <c r="P12" i="3" s="1"/>
  <c r="P11" i="3" a="1"/>
  <c r="P11" i="3" s="1"/>
  <c r="P10" i="3" a="1"/>
  <c r="P10" i="3" s="1"/>
  <c r="P9" i="3" a="1"/>
  <c r="P9" i="3" s="1"/>
  <c r="P8" i="3" a="1"/>
  <c r="P8" i="3" s="1"/>
  <c r="P7" i="3" a="1"/>
  <c r="P7" i="3" s="1"/>
  <c r="P6" i="3" a="1"/>
  <c r="P6" i="3" s="1"/>
  <c r="P5" i="3" a="1"/>
  <c r="P5" i="3" s="1"/>
  <c r="P3" i="3" a="1"/>
  <c r="P3" i="3" s="1"/>
  <c r="P2" i="3" a="1"/>
  <c r="P2" i="3" s="1"/>
  <c r="P4" i="3" a="1"/>
  <c r="P4" i="3" s="1"/>
  <c r="F268" i="3"/>
  <c r="F269" i="3"/>
  <c r="F270" i="3"/>
  <c r="F271" i="3"/>
  <c r="F272" i="3"/>
  <c r="F273" i="3"/>
  <c r="F267" i="3"/>
  <c r="F553" i="3"/>
  <c r="F554" i="3"/>
  <c r="F555" i="3"/>
  <c r="F556" i="3"/>
  <c r="F557" i="3"/>
  <c r="F558" i="3"/>
  <c r="F559" i="3"/>
  <c r="F560" i="3"/>
  <c r="F561" i="3"/>
  <c r="F562" i="3"/>
  <c r="F552" i="3"/>
  <c r="F540" i="3"/>
  <c r="F541" i="3"/>
  <c r="F542" i="3"/>
  <c r="F543" i="3"/>
  <c r="F544" i="3"/>
  <c r="F545" i="3"/>
  <c r="F546" i="3"/>
  <c r="F547" i="3"/>
  <c r="F548" i="3"/>
  <c r="F549" i="3"/>
  <c r="F550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24" i="3"/>
  <c r="F385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391" i="3"/>
  <c r="F386" i="3"/>
  <c r="F387" i="3"/>
  <c r="F388" i="3"/>
  <c r="F389" i="3"/>
  <c r="F390" i="3"/>
  <c r="F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327" i="3" a="1"/>
  <c r="F327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101" i="3" a="1"/>
  <c r="F101" i="3" s="1"/>
  <c r="P3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376BA-C1AE-4A8C-B069-163E655B7B7F}" keepAlive="1" name="Query - rime-cantonese osm_mo_ways dl 112738 ZWIv" description="Connection to the 'rime-cantonese osm_mo_ways dl 112738 ZWIv' query in the workbook." type="5" refreshedVersion="6" background="1">
    <dbPr connection="Provider=Microsoft.Mashup.OleDb.1;Data Source=$Workbook$;Location=&quot;rime-cantonese osm_mo_ways dl 112738 ZWIv&quot;;Extended Properties=&quot;&quot;" command="SELECT * FROM [rime-cantonese osm_mo_ways dl 112738 ZWIv]"/>
  </connection>
  <connection id="2" xr16:uid="{30815E1E-5A9F-4904-A273-558D3558B161}" keepAlive="1" name="Query - rime-cantonese osm_mo_ways dl 112738 ZWIv (2)" description="Connection to the 'rime-cantonese osm_mo_ways dl 112738 ZWIv (2)' query in the workbook." type="5" refreshedVersion="6" background="1" saveData="1">
    <dbPr connection="Provider=Microsoft.Mashup.OleDb.1;Data Source=$Workbook$;Location=&quot;rime-cantonese osm_mo_ways dl 112738 ZWIv (2)&quot;;Extended Properties=&quot;&quot;" command="SELECT * FROM [rime-cantonese osm_mo_ways dl 112738 ZWIv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<sst xmlns="http://schemas.openxmlformats.org/spreadsheetml/2006/main" count="6664" uniqueCount="2676">
  <si>
    <t>Pátio do Cravo</t>
  </si>
  <si>
    <t>Rua do Almirante Sérgio</t>
  </si>
  <si>
    <t>Rua do Campo</t>
  </si>
  <si>
    <t>Rua do Canal Novo</t>
  </si>
  <si>
    <t>Rua do Caracol</t>
  </si>
  <si>
    <t>Rua Central</t>
  </si>
  <si>
    <t>Rua da Concórdia</t>
  </si>
  <si>
    <t>Rua das Estalagens</t>
  </si>
  <si>
    <t>Rua da Fábrica</t>
  </si>
  <si>
    <t>Rua da Felicidade</t>
  </si>
  <si>
    <t>Rua da Grunta</t>
  </si>
  <si>
    <t>Rua dos Hortelãos</t>
  </si>
  <si>
    <t>Rua do Lago Sai Van</t>
  </si>
  <si>
    <t>Rua da Madeira</t>
  </si>
  <si>
    <t>Rua do Miradouro de Santa Sancha</t>
  </si>
  <si>
    <t>Rua Norte do Patane</t>
  </si>
  <si>
    <t>Rua Oeste de Entre Lagos</t>
  </si>
  <si>
    <t>Rua da Papaia</t>
  </si>
  <si>
    <t>Rua da Piedade</t>
  </si>
  <si>
    <t>Rua do Patane</t>
  </si>
  <si>
    <t>Rua de Sanches de Miranda</t>
  </si>
  <si>
    <t>Rua São Tiago da Barra</t>
  </si>
  <si>
    <t>Rua Sul do Patane</t>
  </si>
  <si>
    <t>Largo de Santo Agostinho</t>
  </si>
  <si>
    <t>Largo do S. Domingos</t>
  </si>
  <si>
    <t>Largo do Senado</t>
  </si>
  <si>
    <t>Praça do Lago Sai Van</t>
  </si>
  <si>
    <t>Praça de Luís de Camões</t>
  </si>
  <si>
    <t>Praça de Ponte e Horta</t>
  </si>
  <si>
    <t>Praça das Portas do Cerco</t>
  </si>
  <si>
    <t>Praceta de 1 de Outubro</t>
  </si>
  <si>
    <t>Praceta do Bom Sucesso</t>
  </si>
  <si>
    <t>Praceta de Miramar</t>
  </si>
  <si>
    <t>Praceta do Museu de Macau</t>
  </si>
  <si>
    <t>Praceta do Parque Industrial</t>
  </si>
  <si>
    <t>Praceta da Serenidade</t>
  </si>
  <si>
    <t>Praceta de Venceslau de Morais</t>
  </si>
  <si>
    <t>Rotunda do Almirante Costa Cabral</t>
  </si>
  <si>
    <t>Rotunda de Carlos da Maia</t>
  </si>
  <si>
    <t>Rotunda de Hou Kong</t>
  </si>
  <si>
    <t>Travessa da Praia</t>
  </si>
  <si>
    <t>Avenida do Almirante Lacerda</t>
  </si>
  <si>
    <t>Avenida da Amizade</t>
  </si>
  <si>
    <t>Avenida do Comendador Ho Yin</t>
  </si>
  <si>
    <t>Avenida Comercial de Macau</t>
  </si>
  <si>
    <t>Avenida do Conselheiro Ferreira de Almeida</t>
  </si>
  <si>
    <t>Avendia do Coronel Mesquita</t>
  </si>
  <si>
    <t>Avenida Doutor Ma Man Kei</t>
  </si>
  <si>
    <t>Avenida do Doutor Rodrigo Rodrigues</t>
  </si>
  <si>
    <t>Avenida do Hipódromo</t>
  </si>
  <si>
    <t>Avenida Marginal do Lam Mau</t>
  </si>
  <si>
    <t>Avenida Marginal do Patane</t>
  </si>
  <si>
    <t>Avenida Norte do Hipódromo</t>
  </si>
  <si>
    <t>Avenida Leste do Hipódromo</t>
  </si>
  <si>
    <t>Avenida do Ouvidor Arriaga</t>
  </si>
  <si>
    <t>Avenida Panorâmica do Lago Nam Van</t>
  </si>
  <si>
    <t>Avenida Panorâmica do Lago Sai Van</t>
  </si>
  <si>
    <t>Avenida da Ponte da Amizade</t>
  </si>
  <si>
    <t>Avenida da Praia Grande</t>
  </si>
  <si>
    <t>Avenida da República</t>
  </si>
  <si>
    <t>Avenida de Sagres</t>
  </si>
  <si>
    <t>Avenida de Sidónio Pais</t>
  </si>
  <si>
    <t>Avenida de Tun Seng</t>
  </si>
  <si>
    <t>Estrada do Campo</t>
  </si>
  <si>
    <t>Estrada do Engenheiro Trigo</t>
  </si>
  <si>
    <t>Estrada Nova</t>
  </si>
  <si>
    <t>Estrada de S. Francisco</t>
  </si>
  <si>
    <t>Estrada do Visconde de S. Januário</t>
  </si>
  <si>
    <t>Estrada da Vitória</t>
  </si>
  <si>
    <t>Alameda da Tranquilidade</t>
  </si>
  <si>
    <t>Calçada da Barra</t>
  </si>
  <si>
    <t>Calçada do Bom Jesus</t>
  </si>
  <si>
    <t>Calçada do Bom Parto</t>
  </si>
  <si>
    <t>Calçada Central de S. Lázaro</t>
  </si>
  <si>
    <t>Calçada das Chácaras</t>
  </si>
  <si>
    <t>Calçada do Embaixador</t>
  </si>
  <si>
    <t>Calçada da Feitoria</t>
  </si>
  <si>
    <t>Calçada do Gaio</t>
  </si>
  <si>
    <t>Calçada do Galo</t>
  </si>
  <si>
    <t>Calçada da Igreja de S. Lázaro</t>
  </si>
  <si>
    <t>Calçada do Januário</t>
  </si>
  <si>
    <t>Calçada do Lilau</t>
  </si>
  <si>
    <t>Calçada do Monte</t>
  </si>
  <si>
    <t>Calçada da Paz</t>
  </si>
  <si>
    <t>Calçada do Poço</t>
  </si>
  <si>
    <t>Calçada da Praia</t>
  </si>
  <si>
    <t>Calçada dos Quartéis</t>
  </si>
  <si>
    <t>Calçada dos Remédios</t>
  </si>
  <si>
    <t>Calçada da Rocha</t>
  </si>
  <si>
    <t>Calçada de Santo Agostinho</t>
  </si>
  <si>
    <t>Calçada de S. Francisco Xavier</t>
  </si>
  <si>
    <t>Calçada de S. João</t>
  </si>
  <si>
    <t>Calçada de S. Paulo</t>
  </si>
  <si>
    <t>Calçada das Sortes</t>
  </si>
  <si>
    <t>Calçada da Surpresa</t>
  </si>
  <si>
    <t>Calçada do Tronco Velho</t>
  </si>
  <si>
    <t>Calçada das Verdades</t>
  </si>
  <si>
    <t>Calçada do Visconde de S. Januário</t>
  </si>
  <si>
    <t>Calçada da Vitória</t>
  </si>
  <si>
    <t>Rampa da Barra</t>
  </si>
  <si>
    <t>Rampa dos Cavaleiros</t>
  </si>
  <si>
    <t>Rampa de D. Maria II</t>
  </si>
  <si>
    <t>Rampa do Forte de Mong Há</t>
  </si>
  <si>
    <t>Rampa da Guia</t>
  </si>
  <si>
    <t>Rampa do Padre Vasconcelos</t>
  </si>
  <si>
    <t>Rampa da Penha</t>
  </si>
  <si>
    <t>Rampa do Reservatório</t>
  </si>
  <si>
    <t>Escada da Árvore</t>
  </si>
  <si>
    <t>Escada do Caracol</t>
  </si>
  <si>
    <t>Escada do Muro</t>
  </si>
  <si>
    <t>Escada do Papel</t>
  </si>
  <si>
    <t>Escada Quebra-Costas</t>
  </si>
  <si>
    <t>Miradouro da Penha</t>
  </si>
  <si>
    <t>Miradouro de D. Maria II</t>
  </si>
  <si>
    <t>Miradouro de Nossa Senhora da Guia</t>
  </si>
  <si>
    <t>Miradouro de Nossa Senhora da Penha</t>
  </si>
  <si>
    <t>Miradouro de Nossa Senhora da Saúde</t>
  </si>
  <si>
    <t>Miradouro de Nossa Senhora do Mar</t>
  </si>
  <si>
    <t>Miradouro de Santa Sancha</t>
  </si>
  <si>
    <t>Rua da Baía</t>
  </si>
  <si>
    <t>Rua dos Bem Casados</t>
  </si>
  <si>
    <t>Rua do Cais de Pac On</t>
  </si>
  <si>
    <t>Rua de Choi Long</t>
  </si>
  <si>
    <t>Rua dos Clérigos</t>
  </si>
  <si>
    <t>Rua do Colégio</t>
  </si>
  <si>
    <t>Rua Correia da Silva</t>
  </si>
  <si>
    <t>Rua Direita Carlos Eugénio</t>
  </si>
  <si>
    <t>Rua das Gaivotas</t>
  </si>
  <si>
    <t>Rua Governador Tamagnini Barbosa</t>
  </si>
  <si>
    <t>Rua da Harmonia</t>
  </si>
  <si>
    <t>Rua Heng Long</t>
  </si>
  <si>
    <t>Rua Ho Lin Vong</t>
  </si>
  <si>
    <t>Rua de Horta e Sousa</t>
  </si>
  <si>
    <t>Rua do Jardim</t>
  </si>
  <si>
    <t>Rua Um dos Jardins do Oceano</t>
  </si>
  <si>
    <t>Rua Dois dos Jardins do Oceano</t>
  </si>
  <si>
    <t>Rua Três dos Jardins do Oceano</t>
  </si>
  <si>
    <t>Rua Quatro dos Jardins do Oceano</t>
  </si>
  <si>
    <t>Rua Cinco dos Jardins do Oceano</t>
  </si>
  <si>
    <t>Rua Seis dos Jardins do Oceano</t>
  </si>
  <si>
    <t>Rua do Meio</t>
  </si>
  <si>
    <t>Rua dos Mercadores</t>
  </si>
  <si>
    <t>Rua do Minho</t>
  </si>
  <si>
    <t>Rua de Montenegro</t>
  </si>
  <si>
    <t>Rua dos Negociantes</t>
  </si>
  <si>
    <t>Rua do Pai Kok</t>
  </si>
  <si>
    <t>Rua do Progresso</t>
  </si>
  <si>
    <t>Rua da Prosperidade</t>
  </si>
  <si>
    <t>Rua do Regedor</t>
  </si>
  <si>
    <t>Rua da Restauração</t>
  </si>
  <si>
    <t>Rua do Retiro</t>
  </si>
  <si>
    <t>Rua da Riqueza</t>
  </si>
  <si>
    <t>Rua de S. João</t>
  </si>
  <si>
    <t>Rua do Sol</t>
  </si>
  <si>
    <t>Rua Son Keng</t>
  </si>
  <si>
    <t>Rua do Súpico</t>
  </si>
  <si>
    <t>Rua de Tai Pou</t>
  </si>
  <si>
    <t>Rua de Ténis</t>
  </si>
  <si>
    <t>Rua da Tranquilidade</t>
  </si>
  <si>
    <t>Rua das Virtudes</t>
  </si>
  <si>
    <t>Rua da Vitória</t>
  </si>
  <si>
    <t>Rua Wo Mok</t>
  </si>
  <si>
    <t>Avenida do Aeroporto</t>
  </si>
  <si>
    <t>Avenida de Cotai</t>
  </si>
  <si>
    <t>Avenida de Carlos da Maia</t>
  </si>
  <si>
    <t>Avenida Doutor Henry Fok</t>
  </si>
  <si>
    <t>Avenida de Kwong Tung</t>
  </si>
  <si>
    <t>Avenida do Estádio</t>
  </si>
  <si>
    <t>Avenida dos Jardins do Oceano</t>
  </si>
  <si>
    <t>Avenida dos Jogos da Ásia Oriental</t>
  </si>
  <si>
    <t>Avenida Marginal Flor de Lótus</t>
  </si>
  <si>
    <t>Avenida da Nave Desportiva</t>
  </si>
  <si>
    <t>Avenida Olímpica</t>
  </si>
  <si>
    <t>Avenida Padre Tomás Pereira</t>
  </si>
  <si>
    <t>Avenida da Praia</t>
  </si>
  <si>
    <t>Avenida da Prosperidade</t>
  </si>
  <si>
    <t>Avenida Son On</t>
  </si>
  <si>
    <t>Avenida Wai Long</t>
  </si>
  <si>
    <t>Caminho das Hortas</t>
  </si>
  <si>
    <t>Estrada Almirante Marques Esparteiro</t>
  </si>
  <si>
    <t>Estrada Almirante Magalhães Correia</t>
  </si>
  <si>
    <t>Estrada Coronel Nicolau de Mesquita</t>
  </si>
  <si>
    <t>Estrada Governador Albano de Oliveira</t>
  </si>
  <si>
    <t>Estrada do Istmo</t>
  </si>
  <si>
    <t>Estrada Nordeste da Taipa</t>
  </si>
  <si>
    <t>Estrada de Pac On</t>
  </si>
  <si>
    <t>Estrada Padre Estevão Eusébio Situ</t>
  </si>
  <si>
    <t>Estrada da Ponta da Cabrita</t>
  </si>
  <si>
    <t>Estrada da Ponte de Pac On</t>
  </si>
  <si>
    <t>Estrada dos Sete Tanques</t>
  </si>
  <si>
    <t>Largo da Baía</t>
  </si>
  <si>
    <t>Largo dos Bombeiros</t>
  </si>
  <si>
    <t>Largo Camões</t>
  </si>
  <si>
    <t>Largo do Carmo</t>
  </si>
  <si>
    <t>Largo Governador Tamagnini Barbosa</t>
  </si>
  <si>
    <t>Largo Maia de Magalhães</t>
  </si>
  <si>
    <t>Largo de Pac On</t>
  </si>
  <si>
    <t>Largo da Ponte</t>
  </si>
  <si>
    <t>Largo Sanches Miranda</t>
  </si>
  <si>
    <t>Rotunda da Aeronáutica</t>
  </si>
  <si>
    <t>Rotunda do Aeroporto</t>
  </si>
  <si>
    <t>Rotunda de Cotai</t>
  </si>
  <si>
    <t>Rotunda do Dique Oeste</t>
  </si>
  <si>
    <t>Rotunda Dr. Sun Yat Sen</t>
  </si>
  <si>
    <t>Rotunda do Istmo</t>
  </si>
  <si>
    <t>Rotunda dos Jogos da Ásia Oriental</t>
  </si>
  <si>
    <t>Rotunda de Leonel de Sousa</t>
  </si>
  <si>
    <t>Rotunda Marginal</t>
  </si>
  <si>
    <t>Rotunda Ouvidor Arriaga</t>
  </si>
  <si>
    <t>Rotunda de Pac On</t>
  </si>
  <si>
    <t>Rotunda Padre Tomás Pereira</t>
  </si>
  <si>
    <t>Rotunda da Universidade de Ciência e Tecnologia</t>
  </si>
  <si>
    <t>Beco da Alegria</t>
  </si>
  <si>
    <t>Beco da Baía</t>
  </si>
  <si>
    <t>Beco do Desporto</t>
  </si>
  <si>
    <t>Beco do Ferreiro</t>
  </si>
  <si>
    <t>Beco das Flores</t>
  </si>
  <si>
    <t>Beco da Formiga</t>
  </si>
  <si>
    <t>Beco do Penacho</t>
  </si>
  <si>
    <t>Beco da Pérola</t>
  </si>
  <si>
    <t>Beco da Sorte</t>
  </si>
  <si>
    <t>Travessa da Boa Vista</t>
  </si>
  <si>
    <t>Travessa das Bruxas</t>
  </si>
  <si>
    <t>Travessa das Canastras</t>
  </si>
  <si>
    <t>Travessa do Carmo</t>
  </si>
  <si>
    <t>Travessa da Esperança</t>
  </si>
  <si>
    <t>Travessa da Felicidade</t>
  </si>
  <si>
    <t>Travessa da Glória</t>
  </si>
  <si>
    <t>Travessa Lou Fu</t>
  </si>
  <si>
    <t>Travessa dos Mercadores</t>
  </si>
  <si>
    <t>Travessa Nova</t>
  </si>
  <si>
    <t>Travessa da Povoação de Sam Ka</t>
  </si>
  <si>
    <t>Travessa da Rebeca</t>
  </si>
  <si>
    <t>Travessa de Santa Gertrudes</t>
  </si>
  <si>
    <t>Calçada do Carmo</t>
  </si>
  <si>
    <t>Calçada do Quartel</t>
  </si>
  <si>
    <t>Rampa do Observatório</t>
  </si>
  <si>
    <t>Rampa da Taipa Grande</t>
  </si>
  <si>
    <t>Escada do Coxo</t>
  </si>
  <si>
    <t>Escadaria de Iat Fai</t>
  </si>
  <si>
    <t>Rua Leste de Investigação Científica</t>
  </si>
  <si>
    <t>Rua Oeste de Investigação Científica</t>
  </si>
  <si>
    <t>Rua dos Saberes</t>
  </si>
  <si>
    <t>Avenida da Saúde</t>
  </si>
  <si>
    <t>Avenida da Universidade</t>
  </si>
  <si>
    <t>Avenida das Virtudes</t>
  </si>
  <si>
    <t>Avenida da Vitória</t>
  </si>
  <si>
    <t>Rotunda Norte da Universidade</t>
  </si>
  <si>
    <t>Rotunda Sul da Universidade</t>
  </si>
  <si>
    <t>Alameda da Harmonia</t>
  </si>
  <si>
    <t>Rua das Acácias Rubras</t>
  </si>
  <si>
    <t>Rua das Albizias</t>
  </si>
  <si>
    <t>Rua de António Francisco</t>
  </si>
  <si>
    <t>Rua das Árvores do Pagode</t>
  </si>
  <si>
    <t>Rua dos Bombaxes</t>
  </si>
  <si>
    <t>Rua do Caetano</t>
  </si>
  <si>
    <t>Rua das Canforeiras</t>
  </si>
  <si>
    <t>Rua de Central Térmica de Coloane</t>
  </si>
  <si>
    <t>Rua de Cipreste</t>
  </si>
  <si>
    <t>Rua da Cordoaria</t>
  </si>
  <si>
    <t>Rua Correia Lemos</t>
  </si>
  <si>
    <t>Rua do Estaleiro</t>
  </si>
  <si>
    <t>Rua dos Eucaliptos</t>
  </si>
  <si>
    <t>Rua da Flor de Merenda</t>
  </si>
  <si>
    <t>Rua do Interior</t>
  </si>
  <si>
    <t>Rua Um de Ip Heng</t>
  </si>
  <si>
    <t>Rua dos Jamboleiros</t>
  </si>
  <si>
    <t>Rua Um dos Jardins de Cheoc Van</t>
  </si>
  <si>
    <t>Rua Dois dos Jardins de Cheoc Van</t>
  </si>
  <si>
    <t>Rua Três dos Jardins de Cheoc Van</t>
  </si>
  <si>
    <t>Rua Um de Koi Nga</t>
  </si>
  <si>
    <t>Rua Dois de Koi Nga</t>
  </si>
  <si>
    <t>Rua das Mangueiras</t>
  </si>
  <si>
    <t>Rua Marginal da Concórdia</t>
  </si>
  <si>
    <t>Rua das Margoseiras</t>
  </si>
  <si>
    <t>Rua dos Navegantes</t>
  </si>
  <si>
    <t>Rua de San Lei</t>
  </si>
  <si>
    <t>Rua de S. Francisco Xavier</t>
  </si>
  <si>
    <t>Avenida de Cinco de Outubro</t>
  </si>
  <si>
    <t>Avenida da Harmonia</t>
  </si>
  <si>
    <t>Avenida de Ip Heng</t>
  </si>
  <si>
    <t>Avenida de Lok Koi</t>
  </si>
  <si>
    <t>Avenida de Luís de Camões</t>
  </si>
  <si>
    <t>Avenida de Vale das Borboletas</t>
  </si>
  <si>
    <t>Caminho das Águas</t>
  </si>
  <si>
    <t>Caminho da Cordoaria</t>
  </si>
  <si>
    <t>Caminho de Tan Fong</t>
  </si>
  <si>
    <t>Caminho de Telesat</t>
  </si>
  <si>
    <t>Caminho do Quartel de Hac Sá</t>
  </si>
  <si>
    <t>Estrada da Aldeia</t>
  </si>
  <si>
    <t>Estrada do Alto de Coloane</t>
  </si>
  <si>
    <t>Estrada da Barragem de Ká Hó</t>
  </si>
  <si>
    <t>Estrada de Cheoc Van</t>
  </si>
  <si>
    <t>Estrada de Lai Chi Vun</t>
  </si>
  <si>
    <t>Estrada Militar</t>
  </si>
  <si>
    <t>Estrada de Nossa Senhora de Ká Hó</t>
  </si>
  <si>
    <t>Estrada Nova de Hac Sá</t>
  </si>
  <si>
    <t>Azinhaga dos Amores</t>
  </si>
  <si>
    <t>Azinhaga dos Piratas</t>
  </si>
  <si>
    <t>Beco do Campo</t>
  </si>
  <si>
    <t>Beco do Funil</t>
  </si>
  <si>
    <t>Beco do Jardim</t>
  </si>
  <si>
    <t>Beco de Lótus</t>
  </si>
  <si>
    <t>Beco do Poço</t>
  </si>
  <si>
    <t>Beco da Rosa</t>
  </si>
  <si>
    <t>Pátio das Flores</t>
  </si>
  <si>
    <t>Pátio do Gaio</t>
  </si>
  <si>
    <t>Pátio do Gordo</t>
  </si>
  <si>
    <t>Pátio da Greta</t>
  </si>
  <si>
    <t>Pátio do Sol</t>
  </si>
  <si>
    <t>Pátio do Velho</t>
  </si>
  <si>
    <t>Travessa do Balichão</t>
  </si>
  <si>
    <t>Travessa da Cordoaria</t>
  </si>
  <si>
    <t>Travessa do Estaleiro</t>
  </si>
  <si>
    <t>Travessa da Formiga</t>
  </si>
  <si>
    <t>Travessa da Igreja</t>
  </si>
  <si>
    <t>Travessa Um de Long Chao Kok</t>
  </si>
  <si>
    <t>Travessa Dois de Long Chao Kok</t>
  </si>
  <si>
    <t>Travessa Três de Long Chao Kok</t>
  </si>
  <si>
    <t>Travessa da Pipa</t>
  </si>
  <si>
    <t>Travessa da República</t>
  </si>
  <si>
    <t>Travessa da Taipa</t>
  </si>
  <si>
    <t>Travessa das Trinas</t>
  </si>
  <si>
    <t>Largo do Bazar</t>
  </si>
  <si>
    <t>Largo do Caetano</t>
  </si>
  <si>
    <t>Largo do Cais</t>
  </si>
  <si>
    <t>Largo da Cordoaria</t>
  </si>
  <si>
    <t>Largo do Estaleiro</t>
  </si>
  <si>
    <t>Largo da Fonte</t>
  </si>
  <si>
    <t>Largo do Matadouro</t>
  </si>
  <si>
    <t>Largo do Presidente António Ramalho Eanes</t>
  </si>
  <si>
    <t>Largo Tam Kong Miu</t>
  </si>
  <si>
    <t>Largo Tin Hau Miu</t>
  </si>
  <si>
    <t>Praceta de Seac Pai Van</t>
  </si>
  <si>
    <t>Rotunda da Concórdia</t>
  </si>
  <si>
    <t>Rotunda da Harmonia</t>
  </si>
  <si>
    <t>Rotunda das Palmeiras</t>
  </si>
  <si>
    <t>葡文</t>
  </si>
  <si>
    <t>Ramal dos Mouros</t>
  </si>
  <si>
    <t>named for Castle of the Moors in Sintra, Portugal</t>
  </si>
  <si>
    <t>加筆</t>
  </si>
  <si>
    <t>Rua 25 de Abril</t>
  </si>
  <si>
    <t>named for the Carnation Revolution of 1974</t>
  </si>
  <si>
    <t>named for Paris, France</t>
  </si>
  <si>
    <t>Rua de Paris</t>
  </si>
  <si>
    <t>Rua de Pequim</t>
  </si>
  <si>
    <t>named for Peking, China</t>
  </si>
  <si>
    <t>Rua de Roma</t>
  </si>
  <si>
    <t>named for Rome, Italy</t>
  </si>
  <si>
    <t>named for Madrid, Spain</t>
  </si>
  <si>
    <t>Rua de Madrid</t>
  </si>
  <si>
    <t>Adro de S. Lazaro</t>
  </si>
  <si>
    <t>Largo do Terminal Maritimo</t>
  </si>
  <si>
    <t>Praca da Assembleia Legislativa</t>
  </si>
  <si>
    <t>Praca de Jorge Alvares</t>
  </si>
  <si>
    <t>Praceta Central Froneirica de Hong Kong-Zhuhai-Macau</t>
  </si>
  <si>
    <t>Rotunda de S. Joao Bosco</t>
  </si>
  <si>
    <t>前地</t>
  </si>
  <si>
    <t>圓形地</t>
  </si>
  <si>
    <t>濠江圓形地</t>
  </si>
  <si>
    <t>named for the date in which Portugal won the Battle of Macau</t>
  </si>
  <si>
    <t>Praceta 24 de Junho</t>
  </si>
  <si>
    <t>Praceta 25 de Abril</t>
  </si>
  <si>
    <t>named for the Carnation Revolution</t>
  </si>
  <si>
    <t>Rotunda</t>
  </si>
  <si>
    <t>Praceta</t>
  </si>
  <si>
    <t>西灣湖廣場</t>
  </si>
  <si>
    <t>關閘廣場</t>
  </si>
  <si>
    <t>海港前地</t>
  </si>
  <si>
    <t>Adro</t>
  </si>
  <si>
    <t>Largo</t>
  </si>
  <si>
    <t>議事亭前地</t>
  </si>
  <si>
    <t>巷</t>
  </si>
  <si>
    <t>Travessa</t>
  </si>
  <si>
    <t>Avenida 1° de Maio</t>
  </si>
  <si>
    <t>named for May Day</t>
  </si>
  <si>
    <t>Avenida</t>
  </si>
  <si>
    <t>Avenida 24 de Junho</t>
  </si>
  <si>
    <t>named for the date in which Portugal won the Battle of Macau</t>
  </si>
  <si>
    <t>何賢紳士大馬路</t>
  </si>
  <si>
    <t>Avenida Doutor Stanley Ho</t>
  </si>
  <si>
    <t>named for Macau billionaire and casino owner Dr Stanley Ho</t>
  </si>
  <si>
    <t>named for Chinese revolutionary leader Sun Yat-sen</t>
  </si>
  <si>
    <t>Avenida Dr. Sun Yat-sen</t>
  </si>
  <si>
    <t>Avenida do Governador Jaime Silvério Marques</t>
  </si>
  <si>
    <t>named for Governor of Macau Jamie Silvério Marques</t>
  </si>
  <si>
    <t>named after José Maria de Sousa Horta e Costa</t>
  </si>
  <si>
    <t>Avenida de Horta e Costa</t>
  </si>
  <si>
    <t>高士德大馬路</t>
  </si>
  <si>
    <t>沙梨頭海邊街</t>
  </si>
  <si>
    <t>Avenida Sir Andres Ljungstedt</t>
  </si>
  <si>
    <t>named for Swedish merchant Anders Ljungstedt who refuted the Portuguese claim over Macau</t>
  </si>
  <si>
    <t>Avenida de Venceslau de Morais</t>
  </si>
  <si>
    <t>named for Portuguese writer Wenceslau de Moraes</t>
  </si>
  <si>
    <t>Avenida Doutor Mário Soares</t>
  </si>
  <si>
    <t>named for former Prime Minister and President of Portugal Mário Soares</t>
  </si>
  <si>
    <t>named for King of Portugal John IV of Portugal</t>
  </si>
  <si>
    <t>約翰四世大馬路</t>
  </si>
  <si>
    <t>Governor of Macau Custódio Miguel de Borja</t>
  </si>
  <si>
    <t>水坑尾街</t>
  </si>
  <si>
    <t>Estrada</t>
  </si>
  <si>
    <t>named for Maria II of Portugal, Queen regnant</t>
  </si>
  <si>
    <t>Estrada Dona Maria II</t>
  </si>
  <si>
    <t>Estrada da Areia Preta</t>
  </si>
  <si>
    <t>Areia Preta translates as Black sand</t>
  </si>
  <si>
    <t>黑沙馬路</t>
  </si>
  <si>
    <t>新馬路</t>
  </si>
  <si>
    <t>加思欄馬路</t>
  </si>
  <si>
    <t>馬路</t>
  </si>
  <si>
    <t>Estrada Marginal da Areia Preta</t>
  </si>
  <si>
    <t>Marginal da Areia Preta translates as Seafront Black sand</t>
  </si>
  <si>
    <t>Estrada da Penha</t>
  </si>
  <si>
    <t>Penha translates as cliff or rocky hill</t>
  </si>
  <si>
    <t>named for late Chairman of the Macau Legislative Assembly and a member of the Fundação Oriente's Consultative Committee</t>
  </si>
  <si>
    <t>廣場</t>
  </si>
  <si>
    <t>Alameda</t>
  </si>
  <si>
    <t>斜巷</t>
  </si>
  <si>
    <t>Calçada do Amparo</t>
  </si>
  <si>
    <t>Calçada</t>
  </si>
  <si>
    <t>Rampa</t>
  </si>
  <si>
    <t>斜坡</t>
  </si>
  <si>
    <t>Escada</t>
  </si>
  <si>
    <t>Miradouro de Henry Dunant</t>
  </si>
  <si>
    <t>named for Red Cross co-founder Henry Dunant. There is a bust of him at the viewing point.</t>
  </si>
  <si>
    <t>Miradouro</t>
  </si>
  <si>
    <t>Rua de Aveiro</t>
  </si>
  <si>
    <t>named for Aveiro, Portugal</t>
  </si>
  <si>
    <t>Rua da Baía de Nossa Senhora da Esperança</t>
  </si>
  <si>
    <t>Rua de Braga</t>
  </si>
  <si>
    <t>named for Braga</t>
  </si>
  <si>
    <t>named for Bragança, Portugal</t>
  </si>
  <si>
    <t>Rua de Bragança</t>
  </si>
  <si>
    <t>named for Teo Chew</t>
  </si>
  <si>
    <t>Rua de Chiu Chau</t>
  </si>
  <si>
    <t>潮州街</t>
  </si>
  <si>
    <t>Rua de Hong Chau</t>
  </si>
  <si>
    <t>named for Hangzhou</t>
  </si>
  <si>
    <t>Rua de Chaves</t>
  </si>
  <si>
    <t>named for Chaves, Portugal</t>
  </si>
  <si>
    <t>Rua de Chong Heng</t>
  </si>
  <si>
    <t>named for Chongqing</t>
  </si>
  <si>
    <t>重慶街</t>
  </si>
  <si>
    <t>named for Lisbon</t>
  </si>
  <si>
    <t>Rua Cidade de Lisboa</t>
  </si>
  <si>
    <t>named for Coimbra</t>
  </si>
  <si>
    <t>Rua de Coimbra</t>
  </si>
  <si>
    <t>Rua do Cunha</t>
  </si>
  <si>
    <t>named for Portuguese explorer Tristão da Cunha</t>
  </si>
  <si>
    <t>Rua do Desporto</t>
  </si>
  <si>
    <t>named for Évora</t>
  </si>
  <si>
    <t>Rua de Évora</t>
  </si>
  <si>
    <t>Rua de Fat San</t>
  </si>
  <si>
    <t>named for Foshan</t>
  </si>
  <si>
    <t>佛山街</t>
  </si>
  <si>
    <t>Rua Fernão Mendes Pinto</t>
  </si>
  <si>
    <t>named for Fernão Mendes Pinto</t>
  </si>
  <si>
    <t>Calçada do Teatro</t>
  </si>
  <si>
    <t>named for Dom Pedro V Theatre</t>
  </si>
  <si>
    <t>Rua dos Jogos da Ásia Oriental</t>
  </si>
  <si>
    <t>東亞運</t>
  </si>
  <si>
    <t>桂林街</t>
  </si>
  <si>
    <t>Rua de Kwai Lam</t>
  </si>
  <si>
    <t>named for Guilin</t>
  </si>
  <si>
    <t>named for Lagos</t>
  </si>
  <si>
    <t>named for Porto</t>
  </si>
  <si>
    <t>Rua de Lagos</t>
  </si>
  <si>
    <t>南京街</t>
  </si>
  <si>
    <t>北京街</t>
  </si>
  <si>
    <t>Rua do Porto</t>
  </si>
  <si>
    <t>Rua da Ponta Negra</t>
  </si>
  <si>
    <t>波爾圖街</t>
  </si>
  <si>
    <t>Ice-skating Street</t>
  </si>
  <si>
    <t>Rua da Patinagem</t>
  </si>
  <si>
    <t>排角街</t>
  </si>
  <si>
    <t>Rua de Nam Keng</t>
  </si>
  <si>
    <t>named for namking</t>
  </si>
  <si>
    <t>西安街</t>
  </si>
  <si>
    <t>汕頭街</t>
  </si>
  <si>
    <t>成都街</t>
  </si>
  <si>
    <t>韶關街</t>
  </si>
  <si>
    <t>Rua de Sai On</t>
  </si>
  <si>
    <t>Rua de San Tau</t>
  </si>
  <si>
    <t>湛江街</t>
  </si>
  <si>
    <t>named for Zhanjiang</t>
  </si>
  <si>
    <t>Rua de Zhanjiang</t>
  </si>
  <si>
    <t>Rua de Viseu</t>
  </si>
  <si>
    <t>named for Viseu</t>
  </si>
  <si>
    <t>named for Shaoguan</t>
  </si>
  <si>
    <t>named for Chengdu</t>
  </si>
  <si>
    <t>Rua de Seng Tou</t>
  </si>
  <si>
    <t>Rua de Siu Heng</t>
  </si>
  <si>
    <t>RUa de Siu Kuan</t>
  </si>
  <si>
    <t>大連街</t>
  </si>
  <si>
    <t>天津街</t>
  </si>
  <si>
    <t>Rua do Tiro</t>
  </si>
  <si>
    <t>Rua de Tai Lin</t>
  </si>
  <si>
    <t>街</t>
  </si>
  <si>
    <t>大馬路</t>
  </si>
  <si>
    <t>Rua</t>
  </si>
  <si>
    <t>named for Chinese revolutionary leader Sun Yat-sen.</t>
  </si>
  <si>
    <t>Avenida Dr. Sun Yat Sen</t>
  </si>
  <si>
    <t>孫逸仙大馬路</t>
  </si>
  <si>
    <t>Caminho</t>
  </si>
  <si>
    <t>Estrada da Baía de Nossa Senhora da Esperança</t>
  </si>
  <si>
    <t>Estrada Flor de Lótus</t>
  </si>
  <si>
    <t>the lotus is the floral emblem of Macau</t>
  </si>
  <si>
    <t>named for Governor of Macau José Manuel de Sousa e Faria Nobre de Carvalho 1966 to 1974</t>
  </si>
  <si>
    <t>Estrada Governador Nobre de Carvalho</t>
  </si>
  <si>
    <t>Estrada Lou Lim Ieok</t>
  </si>
  <si>
    <t>named for Chinese born Macau merchant Lou Lim Ieok</t>
  </si>
  <si>
    <t>盧廉若馬路</t>
  </si>
  <si>
    <t>廣東大馬路</t>
  </si>
  <si>
    <t>Avenida de Guimarães</t>
  </si>
  <si>
    <t>named for Guimarães</t>
  </si>
  <si>
    <t>Rotunda da Central Térmica de Coloane</t>
  </si>
  <si>
    <t>Rotunda Dr. Carlos A. Correa Pães d'Assumpção</t>
  </si>
  <si>
    <t>Rotunda da Piscina Olímpica</t>
  </si>
  <si>
    <t>Beco</t>
  </si>
  <si>
    <t xml:space="preserve">Rua da Biblioteca Norte </t>
  </si>
  <si>
    <t xml:space="preserve">Rua da Biblioteca Sul </t>
  </si>
  <si>
    <t xml:space="preserve">Rua do Elite </t>
  </si>
  <si>
    <t xml:space="preserve">Rua da Interdisciplinaridade </t>
  </si>
  <si>
    <t xml:space="preserve">Rua Norte de Investigação Científica </t>
  </si>
  <si>
    <t xml:space="preserve">Rua do Pinheiro </t>
  </si>
  <si>
    <t xml:space="preserve">Rua da Sumaúma </t>
  </si>
  <si>
    <t xml:space="preserve">Avenida de Antigos Alunos </t>
  </si>
  <si>
    <t xml:space="preserve">Avenida Central </t>
  </si>
  <si>
    <t xml:space="preserve">Avenida do Crisântemo </t>
  </si>
  <si>
    <t xml:space="preserve">Avenida Lótus </t>
  </si>
  <si>
    <t xml:space="preserve">Avenida da Perfeição </t>
  </si>
  <si>
    <t xml:space="preserve">Avenida da Residência </t>
  </si>
  <si>
    <t xml:space="preserve">1ª Pista do Colégio </t>
  </si>
  <si>
    <t xml:space="preserve">2ª Pista do Colégio </t>
  </si>
  <si>
    <t xml:space="preserve">3ª Pista do Colégio </t>
  </si>
  <si>
    <t xml:space="preserve">4ª Pista do Colégio </t>
  </si>
  <si>
    <t xml:space="preserve">5ª Pista do Colégio </t>
  </si>
  <si>
    <t xml:space="preserve">6ª Pista do Colégio </t>
  </si>
  <si>
    <t xml:space="preserve">1ª Pista do Faculdade </t>
  </si>
  <si>
    <t xml:space="preserve">2ª Pista do Faculdade </t>
  </si>
  <si>
    <t xml:space="preserve">3ª Pista do Faculdade </t>
  </si>
  <si>
    <t xml:space="preserve">4ª Pista do Faculdade </t>
  </si>
  <si>
    <t xml:space="preserve">5ª Pista do Faculdade </t>
  </si>
  <si>
    <t xml:space="preserve">6ª Pista do Faculdade </t>
  </si>
  <si>
    <t xml:space="preserve">Rotunda da Sumaúma </t>
  </si>
  <si>
    <t>Rua do Ameixas dos Pêssegos e Peras</t>
  </si>
  <si>
    <t>澳大</t>
  </si>
  <si>
    <t>Avenida do Transporte</t>
  </si>
  <si>
    <t>Pista</t>
  </si>
  <si>
    <t>路</t>
  </si>
  <si>
    <t>登峰路</t>
  </si>
  <si>
    <t>Estrada de Seac Pai Van</t>
  </si>
  <si>
    <t>Street and nearby park on Coloane named after Seac Pai Van</t>
  </si>
  <si>
    <t>Estrada do Altinho de Ká Hó</t>
  </si>
  <si>
    <t>named for village of Ká-Hó</t>
  </si>
  <si>
    <t>Azinhaga</t>
  </si>
  <si>
    <t>Pátio</t>
  </si>
  <si>
    <t>賊仔圍</t>
  </si>
  <si>
    <t>Estrada de Hac Sá</t>
  </si>
  <si>
    <t>named for local Hac Sa Bay</t>
  </si>
  <si>
    <t>粤文</t>
  </si>
  <si>
    <t>第名</t>
  </si>
  <si>
    <t>丁香圍</t>
  </si>
  <si>
    <t>中和里</t>
  </si>
  <si>
    <t>二龍喉街</t>
  </si>
  <si>
    <t>Beco da Faca</t>
  </si>
  <si>
    <t>刀里</t>
  </si>
  <si>
    <t>十月一號前地 </t>
  </si>
  <si>
    <t>昇發圍</t>
  </si>
  <si>
    <t>Rua de Cinco de Outubro</t>
  </si>
  <si>
    <t>十月初五日街</t>
  </si>
  <si>
    <t>泗𠵼街 </t>
  </si>
  <si>
    <t>十月初五日巷</t>
  </si>
  <si>
    <t>十字巷</t>
  </si>
  <si>
    <t>Travessa do Muro</t>
  </si>
  <si>
    <t>Pátio da Adivinhação</t>
  </si>
  <si>
    <t>卜圍</t>
  </si>
  <si>
    <t>Rua de S. José</t>
  </si>
  <si>
    <t>三巴仔街</t>
  </si>
  <si>
    <t>三巴仔橫街</t>
  </si>
  <si>
    <t>Rua do Seminário</t>
  </si>
  <si>
    <t>三巴仔里</t>
  </si>
  <si>
    <t>三巴仔圍</t>
  </si>
  <si>
    <t>Pátio da Cadeira</t>
  </si>
  <si>
    <t>三巴仔斜巷</t>
  </si>
  <si>
    <t>三層樓上街</t>
  </si>
  <si>
    <t>Rua do Barão</t>
  </si>
  <si>
    <t>Rua da Prainha</t>
  </si>
  <si>
    <t>三層樓街</t>
  </si>
  <si>
    <t>上海街</t>
  </si>
  <si>
    <t>Rua de Xangai</t>
  </si>
  <si>
    <t>Rua de Kun Iam Tong</t>
  </si>
  <si>
    <t>Rua da Torre de Macau</t>
  </si>
  <si>
    <t>觀光塔街</t>
  </si>
  <si>
    <t>觀光塔前地</t>
  </si>
  <si>
    <t>Travessa da Paixão</t>
  </si>
  <si>
    <t>蘭花前地</t>
  </si>
  <si>
    <t>Praça das Orquídeas</t>
  </si>
  <si>
    <t>戀愛巷</t>
  </si>
  <si>
    <t>Beco do Peixe Salgado</t>
  </si>
  <si>
    <t>鹹魚街</t>
  </si>
  <si>
    <t>Rua do Peixe Salgado</t>
  </si>
  <si>
    <t>龍嵩正街 </t>
  </si>
  <si>
    <t>Praça de Lobo de Ávila</t>
  </si>
  <si>
    <t>羅飛勒前地</t>
  </si>
  <si>
    <t>燒灰爐口</t>
  </si>
  <si>
    <t>澳門博物館前地</t>
  </si>
  <si>
    <t>隧道圍</t>
  </si>
  <si>
    <t>Pátio do Túnel</t>
  </si>
  <si>
    <t>鮑公廟前地</t>
  </si>
  <si>
    <t>Largo do Pao Cong</t>
  </si>
  <si>
    <t>下環正街</t>
  </si>
  <si>
    <t>Rua da Praia do Manduco</t>
  </si>
  <si>
    <t>Pátio da Casa Forte</t>
  </si>
  <si>
    <t>Rua da Casa Forte</t>
  </si>
  <si>
    <t>下環街</t>
  </si>
  <si>
    <t>下環圍</t>
  </si>
  <si>
    <t>下環舊巷 </t>
  </si>
  <si>
    <t>Travessa dos Juncos</t>
  </si>
  <si>
    <t>Travessa das Perpétuas</t>
  </si>
  <si>
    <t>Pátio das Perpétuas</t>
  </si>
  <si>
    <t>千日紅圍</t>
  </si>
  <si>
    <t>千日紅里</t>
  </si>
  <si>
    <t>土地廟里</t>
  </si>
  <si>
    <t>千年利街</t>
  </si>
  <si>
    <t>Rua George Chinnery</t>
  </si>
  <si>
    <t>Largo do Pagode do Patane</t>
  </si>
  <si>
    <t>土地廟前地</t>
  </si>
  <si>
    <t>醮場地</t>
  </si>
  <si>
    <t>Beco do Pagode do Patane</t>
  </si>
  <si>
    <t>土庫圍 </t>
  </si>
  <si>
    <t>Pátio do Godão</t>
  </si>
  <si>
    <t>士多鳥拜斯大馬路</t>
  </si>
  <si>
    <t>大三巴右街</t>
  </si>
  <si>
    <t>Rua da Ressurreição</t>
  </si>
  <si>
    <t>大三巴街</t>
  </si>
  <si>
    <t>Rua de S. Paulo</t>
  </si>
  <si>
    <t>大三巴巷 </t>
  </si>
  <si>
    <t>Travessa de S. Paulo</t>
  </si>
  <si>
    <t>Pátio de S. Paulo</t>
  </si>
  <si>
    <t>大三巴圍</t>
  </si>
  <si>
    <t>大三巴斜巷</t>
  </si>
  <si>
    <t>大井巷</t>
  </si>
  <si>
    <t>Travessa dos Poços</t>
  </si>
  <si>
    <t>大和街</t>
  </si>
  <si>
    <t>Rua da Aleluia</t>
  </si>
  <si>
    <t>大和斜巷</t>
  </si>
  <si>
    <t>大炮台下街</t>
  </si>
  <si>
    <t>Rua de Santa Filomena</t>
  </si>
  <si>
    <t>大炮台下圍</t>
  </si>
  <si>
    <t>Pátio de Santa Filomena</t>
  </si>
  <si>
    <t>大炮台北巷</t>
  </si>
  <si>
    <t>Travessa Norte do Monte</t>
  </si>
  <si>
    <t>大炮台街</t>
  </si>
  <si>
    <t>Rua do Monte</t>
  </si>
  <si>
    <t>大炮台斜巷</t>
  </si>
  <si>
    <t>大堂街</t>
  </si>
  <si>
    <t>Rua da Sé</t>
  </si>
  <si>
    <t>大堂前地</t>
  </si>
  <si>
    <t>Largo da Sé</t>
  </si>
  <si>
    <t>Travessa da Sé</t>
  </si>
  <si>
    <t>大堂里</t>
  </si>
  <si>
    <t>Beco da Sé</t>
  </si>
  <si>
    <t>Pátio da Sé</t>
  </si>
  <si>
    <t>大堂圍</t>
  </si>
  <si>
    <t>大堂斜巷</t>
  </si>
  <si>
    <t>大堂新圍</t>
  </si>
  <si>
    <t>Pátio do Poeta</t>
  </si>
  <si>
    <t>叉巷</t>
  </si>
  <si>
    <t>Travessa do Garfo</t>
  </si>
  <si>
    <t>營地大街</t>
  </si>
  <si>
    <t>大廟腳巷</t>
  </si>
  <si>
    <t>Travessa do Meio</t>
  </si>
  <si>
    <t>Travessa do Abreu</t>
  </si>
  <si>
    <t>Rua do Teatro</t>
  </si>
  <si>
    <t>Rua de João de Araújo</t>
  </si>
  <si>
    <t>Pátio do Alfinete</t>
  </si>
  <si>
    <t>大頭針里</t>
  </si>
  <si>
    <t>Pátio do Manto</t>
  </si>
  <si>
    <t>Travessa da Corda</t>
  </si>
  <si>
    <t>Travessa dos Vendilhões</t>
  </si>
  <si>
    <t>小販巷</t>
  </si>
  <si>
    <t>下環小市</t>
  </si>
  <si>
    <t>小新巷 </t>
  </si>
  <si>
    <t>Travessa dos Alfaiates</t>
  </si>
  <si>
    <t>Travessa do Bom Jesus</t>
  </si>
  <si>
    <t>山水園斜巷</t>
  </si>
  <si>
    <t>Beco do Bom Jesus</t>
  </si>
  <si>
    <t>Travessa do Túnel</t>
  </si>
  <si>
    <t>Rua das Camélias</t>
  </si>
  <si>
    <t>Pátio das Calhandras</t>
  </si>
  <si>
    <t>人和里</t>
  </si>
  <si>
    <t>Travessa do Faisão</t>
  </si>
  <si>
    <t>Rua da Encosta</t>
  </si>
  <si>
    <t>山邊巷</t>
  </si>
  <si>
    <t>Travessa da Encosta</t>
  </si>
  <si>
    <t>Rua dos Colonos</t>
  </si>
  <si>
    <t>Travessa dos Colonos</t>
  </si>
  <si>
    <t>Beco dos Colonos</t>
  </si>
  <si>
    <t>沙欄仔圍</t>
  </si>
  <si>
    <t>Pátio do Socorro</t>
  </si>
  <si>
    <t>居安里</t>
  </si>
  <si>
    <t>Rua das Indústrias</t>
  </si>
  <si>
    <t>Avenida do Parque Industrial</t>
  </si>
  <si>
    <t>Rua Norte do Parque Industrial</t>
  </si>
  <si>
    <t>Rua Sul do Parque Industrial</t>
  </si>
  <si>
    <t>Rua do Parque Industrial</t>
  </si>
  <si>
    <t>Rua Nova do Parque Industrial</t>
  </si>
  <si>
    <t>Travessa Um do Parque Industrial</t>
  </si>
  <si>
    <t>Travessa Dois do Parque Industrial</t>
  </si>
  <si>
    <t>Travessa Três do Parque Industrial</t>
  </si>
  <si>
    <t>Rua Direita do Hipódromo</t>
  </si>
  <si>
    <t>Travessa do Mercado Municipal</t>
  </si>
  <si>
    <t>Largo de Monte Carlo</t>
  </si>
  <si>
    <t>Rua de Jorge Álvares</t>
  </si>
  <si>
    <t>慕拉士大馬路 </t>
  </si>
  <si>
    <t>Travessa de Venceslau de Morais</t>
  </si>
  <si>
    <t>Rua de Venceslau de Morais</t>
  </si>
  <si>
    <t>廈門街</t>
  </si>
  <si>
    <t>Rua de Xiamen</t>
  </si>
  <si>
    <t>道德巷 </t>
  </si>
  <si>
    <t>Travessa das Virtudes</t>
  </si>
  <si>
    <t>Beco de Tomé Pires</t>
  </si>
  <si>
    <t>聖母堂前地 </t>
  </si>
  <si>
    <t>瑪利二世皇后眺望台 </t>
  </si>
  <si>
    <t>媽閣廟前地 </t>
  </si>
  <si>
    <t>Largo do Pagode da Barra</t>
  </si>
  <si>
    <t>Beco do Marinheiro</t>
  </si>
  <si>
    <t>媽閣第二巷</t>
  </si>
  <si>
    <t>萬里長城</t>
  </si>
  <si>
    <t>媽閣斜巷</t>
  </si>
  <si>
    <t>Travessa da Barra</t>
  </si>
  <si>
    <t>Beco da Barra</t>
  </si>
  <si>
    <t>Pátio da Barra</t>
  </si>
  <si>
    <t>Rua de S. Tiago da Barra</t>
  </si>
  <si>
    <t>台</t>
  </si>
  <si>
    <t>Rua da Barra</t>
  </si>
  <si>
    <t>福隆新街 </t>
  </si>
  <si>
    <t>Pátio do Ouvidor Arriaga</t>
  </si>
  <si>
    <t>Beco do Ouvidor Arriaga</t>
  </si>
  <si>
    <t>Travessa das Acácias</t>
  </si>
  <si>
    <t>雅廉訪大馬路 </t>
  </si>
  <si>
    <t>Rua do Padre Luís Fróis S.J.</t>
  </si>
  <si>
    <t>Rua do Quartel de Mong Há</t>
  </si>
  <si>
    <t>Rua de Mong Há</t>
  </si>
  <si>
    <t>Largo do Pagode do Bazar</t>
  </si>
  <si>
    <t>Rua do Padre Eugénio Taverna</t>
  </si>
  <si>
    <t>Rua Nova do Comércio</t>
  </si>
  <si>
    <t>通商新街</t>
  </si>
  <si>
    <t>Rua do Passadiço</t>
  </si>
  <si>
    <t>Rua do Comandante João Belo</t>
  </si>
  <si>
    <t>俾若翰街</t>
  </si>
  <si>
    <t>Travessa de Francisco Xavier Pereira</t>
  </si>
  <si>
    <t>Rua de Francisco Xavier Pereira</t>
  </si>
  <si>
    <t>Rua de Malaca</t>
  </si>
  <si>
    <t>Avenida do Dr. Francisco Vieira Machado</t>
  </si>
  <si>
    <t>馬交石街 </t>
  </si>
  <si>
    <t>Rua de Má Káu Séak</t>
  </si>
  <si>
    <t>馬統領街 </t>
  </si>
  <si>
    <t>Rua do Comandante Mata e Oliveria</t>
  </si>
  <si>
    <t>海之聖母眺望台 </t>
  </si>
  <si>
    <t>殷豐素王前地 </t>
  </si>
  <si>
    <t>Praça de D. Afonso Henriques</t>
  </si>
  <si>
    <t>Rua de João de Almeida</t>
  </si>
  <si>
    <t>若翰亞美打街</t>
  </si>
  <si>
    <t>若憲馬路</t>
  </si>
  <si>
    <t>Pátio do Mercado Interior de Miguel Aires</t>
  </si>
  <si>
    <t>美基內市場圍</t>
  </si>
  <si>
    <t>味機市</t>
  </si>
  <si>
    <t>美上校圍</t>
  </si>
  <si>
    <t>Pátio do Coronel Mesquita</t>
  </si>
  <si>
    <t>Beco do Coronel Mesquita</t>
  </si>
  <si>
    <t>美上校里</t>
  </si>
  <si>
    <t>Rua do Bispo Medeiros</t>
  </si>
  <si>
    <t>美副將大馬路 </t>
  </si>
  <si>
    <t>美珊枝街</t>
  </si>
  <si>
    <t>Rua de Miguel Aires</t>
  </si>
  <si>
    <t>美麗街</t>
  </si>
  <si>
    <t>Rua Formosa</t>
  </si>
  <si>
    <t>紅窗門街 </t>
  </si>
  <si>
    <t>Rua da Alfândega</t>
  </si>
  <si>
    <t>保健聖母眺望台 </t>
  </si>
  <si>
    <t>Rua Cidade de Braga</t>
  </si>
  <si>
    <t>Rua de Gomes da Silva</t>
  </si>
  <si>
    <t>長安街</t>
  </si>
  <si>
    <t>Rua de Álvaro de Melo Machado</t>
  </si>
  <si>
    <t>司打口</t>
  </si>
  <si>
    <t>柯邦迪前地</t>
  </si>
  <si>
    <t>Rua da Esperança</t>
  </si>
  <si>
    <t>Rua do Coronel Ferreira</t>
  </si>
  <si>
    <t>Rua da Erva</t>
  </si>
  <si>
    <t>Rua Nova da Ilha Verde</t>
  </si>
  <si>
    <t>Rua do Conselheiro Borja</t>
  </si>
  <si>
    <t>Rua Leste da Ilha Verde</t>
  </si>
  <si>
    <t>Rua da Ilha Verde</t>
  </si>
  <si>
    <t>Rua de Nagasaki</t>
  </si>
  <si>
    <t>Largo da Surdez</t>
  </si>
  <si>
    <t>Rua da Missão de Fátima</t>
  </si>
  <si>
    <t>花王堂前地</t>
  </si>
  <si>
    <t>肥利喇亞美打大馬路</t>
  </si>
  <si>
    <t>荷蘭園大馬路 / 荷蘭園正街</t>
  </si>
  <si>
    <t>玫瑰里</t>
  </si>
  <si>
    <t>Rua dos Currais</t>
  </si>
  <si>
    <t>Rua Cidade do Porto</t>
  </si>
  <si>
    <t>河邊新街 </t>
  </si>
  <si>
    <t>Travessa do Almirante Sérgio</t>
  </si>
  <si>
    <t>Rua da Imprensa Nacional</t>
  </si>
  <si>
    <t>Travessa Sul da Praia Grande</t>
  </si>
  <si>
    <t>Travessa Central da Praia Grande</t>
  </si>
  <si>
    <t>Travessa Norte da Praia Grande</t>
  </si>
  <si>
    <t>南灣湖景大馬路 </t>
  </si>
  <si>
    <t>Rua Norte do Mercado de S. Domingos</t>
  </si>
  <si>
    <t>公局新市西街</t>
  </si>
  <si>
    <t>Rua Oeste do Mercado de S. Domingos</t>
  </si>
  <si>
    <t>Rua Leste do Mercado de S. Domingos</t>
  </si>
  <si>
    <t>Travessa do Conselheiro Borja</t>
  </si>
  <si>
    <t>Estrada Nova da Ilha Verde</t>
  </si>
  <si>
    <t>青洲巷</t>
  </si>
  <si>
    <t>Estrada Marginal da Ilha Verde</t>
  </si>
  <si>
    <t>Beco da Ilha Verde</t>
  </si>
  <si>
    <t>Avenida do Conselheiro Borja</t>
  </si>
  <si>
    <t>青洲大馬路</t>
  </si>
  <si>
    <t>Rua da Tercena</t>
  </si>
  <si>
    <t>Rua de Goa</t>
  </si>
  <si>
    <t>林茂塘街 </t>
  </si>
  <si>
    <t>Rua da Doca do Lam Mau</t>
  </si>
  <si>
    <t>林茂海邊街 </t>
  </si>
  <si>
    <t>Rua Marginal do Lam Mau</t>
  </si>
  <si>
    <t>Rua de S. Domingo</t>
  </si>
  <si>
    <t>Pátio de S. Domingos</t>
  </si>
  <si>
    <t>板樟堂巷</t>
  </si>
  <si>
    <t>Travessa de S. Domingos</t>
  </si>
  <si>
    <t>板樟堂前地 </t>
  </si>
  <si>
    <t>Largo de S. Domingos</t>
  </si>
  <si>
    <t>東望洋新街 </t>
  </si>
  <si>
    <t>Rua Nova à Guia</t>
  </si>
  <si>
    <t>Largo da Torre de Transmissão da Guia</t>
  </si>
  <si>
    <t>Rua de Ferreira do Amaral</t>
  </si>
  <si>
    <t>東望洋眺望台 </t>
  </si>
  <si>
    <t>Rua da Pérola Oriental</t>
  </si>
  <si>
    <t>Rua Sul do Mercado de S. Domingos</t>
  </si>
  <si>
    <t>公局市前地</t>
  </si>
  <si>
    <t>Largo do Mercado Municipal</t>
  </si>
  <si>
    <t>Rua do Parque</t>
  </si>
  <si>
    <t>Rua do Laboratório</t>
  </si>
  <si>
    <t>Rua da União</t>
  </si>
  <si>
    <t>Rua dos Cules</t>
  </si>
  <si>
    <t>巴士度街 </t>
  </si>
  <si>
    <t>Rua de António Basto</t>
  </si>
  <si>
    <t>巴冷登街 </t>
  </si>
  <si>
    <t>Rua do Brandão</t>
  </si>
  <si>
    <t>巴素打爾古街 </t>
  </si>
  <si>
    <t>Rua do Visconde Paço de Arcos</t>
  </si>
  <si>
    <t>巴黎街</t>
  </si>
  <si>
    <t>Pátio do Cotovelo</t>
  </si>
  <si>
    <t>文第士街 </t>
  </si>
  <si>
    <t>Rua de Silva Mendes</t>
  </si>
  <si>
    <t>Largo das Tábuas</t>
  </si>
  <si>
    <t>木板前地</t>
  </si>
  <si>
    <t>板樟空地</t>
  </si>
  <si>
    <t>木橋街 </t>
  </si>
  <si>
    <t>Rua do Pagode</t>
  </si>
  <si>
    <t>Rua do Dr. Lourenço Pereira Marques</t>
  </si>
  <si>
    <t>Rua do Bazarinho</t>
  </si>
  <si>
    <t>Rua das Alabardas</t>
  </si>
  <si>
    <t>Rua das Lorchas</t>
  </si>
  <si>
    <t>Travessa do Petróleo</t>
  </si>
  <si>
    <t>友誼大馬路 </t>
  </si>
  <si>
    <t>Travessa da Amizade</t>
  </si>
  <si>
    <t>Rotunda da Amizade</t>
  </si>
  <si>
    <t>Praça da Amizade</t>
  </si>
  <si>
    <t>Travessa da União</t>
  </si>
  <si>
    <t>Rua Cidade de Sintra</t>
  </si>
  <si>
    <t>Rua Central de T'oi Sán</t>
  </si>
  <si>
    <t>Rua Um da Cidade Nova de T'oi Sán</t>
  </si>
  <si>
    <t>Beco Escuro</t>
  </si>
  <si>
    <t>Rua de Kunming</t>
  </si>
  <si>
    <t>Rua da Roseira</t>
  </si>
  <si>
    <t>夜呣街 </t>
  </si>
  <si>
    <t>Rua do Gamboa</t>
  </si>
  <si>
    <t>Rua Dois do Bairro da Concórdia</t>
  </si>
  <si>
    <t>Rua Um do Bairro da Concórdia</t>
  </si>
  <si>
    <t>Rua do Volong</t>
  </si>
  <si>
    <t>和隆街</t>
  </si>
  <si>
    <t>Rua de Pedro Nolasco</t>
  </si>
  <si>
    <t>Rua do Capão</t>
  </si>
  <si>
    <t>Rua de Afonso de Albuquerque</t>
  </si>
  <si>
    <t>亞豐素雅布基街</t>
  </si>
  <si>
    <t>Rua do Lilau</t>
  </si>
  <si>
    <t>Pátio do Lilau</t>
  </si>
  <si>
    <t>亞婆井前地 </t>
  </si>
  <si>
    <t>Largo do Lilau</t>
  </si>
  <si>
    <t>Largo do Aquino</t>
  </si>
  <si>
    <t>Praça de Ferreira do Amaral</t>
  </si>
  <si>
    <t>Avenida de Almeida Ribeiro</t>
  </si>
  <si>
    <t>亞美打利庇盧大馬路</t>
  </si>
  <si>
    <t>亞美打街</t>
  </si>
  <si>
    <t>Rua de Espectação de Almeida</t>
  </si>
  <si>
    <t>亞利鴉架街 </t>
  </si>
  <si>
    <t>Rua de Manuel de Arriaga</t>
  </si>
  <si>
    <t>沙欄仔街 </t>
  </si>
  <si>
    <t>Rua do Tarrafeiro</t>
  </si>
  <si>
    <t>Beco do Tarrafeiro</t>
  </si>
  <si>
    <t>沙欄仔里</t>
  </si>
  <si>
    <t>沙嘉都喇賈罷麗街 </t>
  </si>
  <si>
    <t>Rua de Sacadura Cabral</t>
  </si>
  <si>
    <t>Rua Nova do Patane</t>
  </si>
  <si>
    <t>沙梨頭街</t>
  </si>
  <si>
    <t>石牆街</t>
  </si>
  <si>
    <t>Rua da Ribeira do Patane</t>
  </si>
  <si>
    <t>Travessa da Ribeira do Patane</t>
  </si>
  <si>
    <t>Travessa do Patane</t>
  </si>
  <si>
    <t>Travessa Norte do Patane</t>
  </si>
  <si>
    <t>Travessa da Palanchica</t>
  </si>
  <si>
    <t>Pátio do Mercado</t>
  </si>
  <si>
    <t>Travessa do Lido</t>
  </si>
  <si>
    <t>李加祿街 </t>
  </si>
  <si>
    <t>Rua de João Lecaros</t>
  </si>
  <si>
    <t>Rua dos Faitiões</t>
  </si>
  <si>
    <t>米街</t>
  </si>
  <si>
    <t>快艇頭街</t>
  </si>
  <si>
    <t>永安中街</t>
  </si>
  <si>
    <t>快艇巷</t>
  </si>
  <si>
    <t>Travessa dos Faitiões</t>
  </si>
  <si>
    <t>庇山耶街 </t>
  </si>
  <si>
    <t>Rua de Camilo Pessanha</t>
  </si>
  <si>
    <t>杜南眺望台 </t>
  </si>
  <si>
    <t>佛山街 </t>
  </si>
  <si>
    <t>Rua de Foshan</t>
  </si>
  <si>
    <t>何連旺街 </t>
  </si>
  <si>
    <t>Rua de Pedro Nolasco da Silva</t>
  </si>
  <si>
    <t>伯多祿局長街 </t>
  </si>
  <si>
    <t>白馬行</t>
  </si>
  <si>
    <t>台山新街</t>
  </si>
  <si>
    <t>Rua Nova de T'oi Sán</t>
  </si>
  <si>
    <t>四月二十五日街</t>
  </si>
  <si>
    <t>Rua do Mercado de Iao Hon</t>
  </si>
  <si>
    <t>Rua de Bruxelas</t>
  </si>
  <si>
    <t>Rua da República</t>
  </si>
  <si>
    <t>Rua da Paz</t>
  </si>
  <si>
    <t>Rua da Serenidade</t>
  </si>
  <si>
    <t>Rua da Saúde</t>
  </si>
  <si>
    <t>永富街</t>
  </si>
  <si>
    <t>Rua Graciosa</t>
  </si>
  <si>
    <t>Rua Alegre</t>
  </si>
  <si>
    <t>Rua de Entre-Campos</t>
  </si>
  <si>
    <t>Rua da Cal</t>
  </si>
  <si>
    <t>Rua do General Castelo Branco</t>
  </si>
  <si>
    <t>Rua da Caldeira</t>
  </si>
  <si>
    <t>白眼塘橫街</t>
  </si>
  <si>
    <t>主教山眺望台 </t>
  </si>
  <si>
    <t>Beco do Bambu</t>
  </si>
  <si>
    <t>竹里</t>
  </si>
  <si>
    <t>Pátio do Rochedo</t>
  </si>
  <si>
    <t>Travessa do Tudum</t>
  </si>
  <si>
    <t>Pátio da Boa Vista</t>
  </si>
  <si>
    <t>Rua da Boa Vista</t>
  </si>
  <si>
    <t>老人院前地</t>
  </si>
  <si>
    <t>花王堂高園</t>
  </si>
  <si>
    <t>Rua da Praia do Bom Parto</t>
  </si>
  <si>
    <t>西望洋聖母眺望台</t>
  </si>
  <si>
    <t>西望洋眺望台街 </t>
  </si>
  <si>
    <t>西望洋眺望台 </t>
  </si>
  <si>
    <t>西坑街</t>
  </si>
  <si>
    <t>Rua da Pedra</t>
  </si>
  <si>
    <t>Rua da Entena</t>
  </si>
  <si>
    <t>收容所街 </t>
  </si>
  <si>
    <t>Rua do Asilo</t>
  </si>
  <si>
    <t>竹室正街 </t>
  </si>
  <si>
    <t>Beco da Melancia</t>
  </si>
  <si>
    <t>果欄橫街</t>
  </si>
  <si>
    <t>西瓜里</t>
  </si>
  <si>
    <t>Largo da Companhia</t>
  </si>
  <si>
    <t>Rua da Penha</t>
  </si>
  <si>
    <t>Travessa da Ilha Verde</t>
  </si>
  <si>
    <t>Largo da Torre de Macau</t>
  </si>
  <si>
    <t>Largo de Santo António</t>
  </si>
  <si>
    <t>澳門商業大馬路</t>
  </si>
  <si>
    <t>民國大馬路</t>
  </si>
  <si>
    <t>青洲新路</t>
  </si>
  <si>
    <t>馬揸度博士大馬路</t>
  </si>
  <si>
    <t>工業園大馬路</t>
  </si>
  <si>
    <t>沙梨頭海邊大馬路</t>
  </si>
  <si>
    <t>媽閣里</t>
  </si>
  <si>
    <t>青洲里</t>
  </si>
  <si>
    <t>聚龍通津/騎樓街</t>
  </si>
  <si>
    <t>道咩卑利士里</t>
  </si>
  <si>
    <t>竹圍／海田圍</t>
  </si>
  <si>
    <t>山水園圍</t>
  </si>
  <si>
    <t>水手里</t>
  </si>
  <si>
    <t>雅廉訪里</t>
  </si>
  <si>
    <t>東慶里</t>
  </si>
  <si>
    <t>沙梨頭斜巷</t>
  </si>
  <si>
    <t>大關斜巷</t>
  </si>
  <si>
    <t>亞婆井斜巷</t>
  </si>
  <si>
    <t>若憲斜巷</t>
  </si>
  <si>
    <t>小山石級</t>
  </si>
  <si>
    <t>沙梨頭石級</t>
  </si>
  <si>
    <t>青洲河邊馬路</t>
  </si>
  <si>
    <t>青洲新馬路</t>
  </si>
  <si>
    <t>金龍前地</t>
  </si>
  <si>
    <t>東望洋發射塔前地</t>
  </si>
  <si>
    <t>蒙地卡羅前地</t>
  </si>
  <si>
    <t>岡頂前地</t>
  </si>
  <si>
    <t>亞堅奴前地</t>
  </si>
  <si>
    <t>碼頭前地</t>
  </si>
  <si>
    <t>康公廟前地</t>
  </si>
  <si>
    <t>媽閣台</t>
  </si>
  <si>
    <t>竹室圍</t>
  </si>
  <si>
    <t>板樟堂圍</t>
  </si>
  <si>
    <t>亞婆井圍</t>
  </si>
  <si>
    <t>大褸圍</t>
  </si>
  <si>
    <t>門官圍</t>
  </si>
  <si>
    <t>雅廉訪圍</t>
  </si>
  <si>
    <t>竹園圍</t>
  </si>
  <si>
    <t>友誼廣場</t>
  </si>
  <si>
    <t>亞馬喇前地</t>
  </si>
  <si>
    <t>終審法院前地</t>
  </si>
  <si>
    <t>城市日前地</t>
  </si>
  <si>
    <t>慕拉士前地</t>
  </si>
  <si>
    <t>工業園前地</t>
  </si>
  <si>
    <t>媽閣斜坡</t>
  </si>
  <si>
    <t>望廈炮台斜坡</t>
  </si>
  <si>
    <t>馬交石斜坡</t>
  </si>
  <si>
    <t>友誼圓形地</t>
  </si>
  <si>
    <t>永樂街</t>
  </si>
  <si>
    <t>台山中街</t>
  </si>
  <si>
    <t>柏嘉街</t>
  </si>
  <si>
    <t>仙德麗街</t>
  </si>
  <si>
    <t>告利雅施利華街</t>
  </si>
  <si>
    <t>廉慕士街</t>
  </si>
  <si>
    <t>媽閣街</t>
  </si>
  <si>
    <t>竹室正街</t>
  </si>
  <si>
    <t>白灰街</t>
  </si>
  <si>
    <t>福隆下街</t>
  </si>
  <si>
    <t>和樂街</t>
  </si>
  <si>
    <t>打纜街</t>
  </si>
  <si>
    <t>山邊街</t>
  </si>
  <si>
    <t>同安街</t>
  </si>
  <si>
    <t>青草街</t>
  </si>
  <si>
    <t>厚望街</t>
  </si>
  <si>
    <t>工廠街</t>
  </si>
  <si>
    <t>永福街</t>
  </si>
  <si>
    <t>青洲上街</t>
  </si>
  <si>
    <t>官印局街</t>
  </si>
  <si>
    <t>花地瑪教會街</t>
  </si>
  <si>
    <t>永安街</t>
  </si>
  <si>
    <t>石街</t>
  </si>
  <si>
    <t>東方明珠街</t>
  </si>
  <si>
    <t>西灣街</t>
  </si>
  <si>
    <t>民國街</t>
  </si>
  <si>
    <t>光復街</t>
  </si>
  <si>
    <t>定安街</t>
  </si>
  <si>
    <t>永康街</t>
  </si>
  <si>
    <t>永定街</t>
  </si>
  <si>
    <t>果欄街</t>
  </si>
  <si>
    <t>永寧街</t>
  </si>
  <si>
    <t>友聯街</t>
  </si>
  <si>
    <t>永勝街</t>
  </si>
  <si>
    <t>水手東街</t>
  </si>
  <si>
    <t>山茶街</t>
  </si>
  <si>
    <t>工業街</t>
  </si>
  <si>
    <t>火船頭街</t>
  </si>
  <si>
    <t>亞豐素街</t>
  </si>
  <si>
    <t>咩路馬揸度街</t>
  </si>
  <si>
    <t>布魯塞爾街</t>
  </si>
  <si>
    <t>田畔街</t>
  </si>
  <si>
    <t>東望洋街</t>
  </si>
  <si>
    <t>果亞街</t>
  </si>
  <si>
    <t>施利化街</t>
  </si>
  <si>
    <t>大興街</t>
  </si>
  <si>
    <t>歐華利街</t>
  </si>
  <si>
    <t>觀音堂街</t>
  </si>
  <si>
    <t>昆明街</t>
  </si>
  <si>
    <t>李寶椿街</t>
  </si>
  <si>
    <t>馬六甲街</t>
  </si>
  <si>
    <t>美基街</t>
  </si>
  <si>
    <t>望廈街</t>
  </si>
  <si>
    <t>長崎街</t>
  </si>
  <si>
    <t>卑度路街</t>
  </si>
  <si>
    <t>板樟堂街</t>
  </si>
  <si>
    <t>媽閣上街</t>
  </si>
  <si>
    <t>花王堂街</t>
  </si>
  <si>
    <t>慕拉士街</t>
  </si>
  <si>
    <t>永誠街</t>
  </si>
  <si>
    <t>中心街</t>
  </si>
  <si>
    <t>水手西街</t>
  </si>
  <si>
    <t>美的路主教街</t>
  </si>
  <si>
    <t>𠜎雞街</t>
  </si>
  <si>
    <t>筷子基北街</t>
  </si>
  <si>
    <t>青洲街</t>
  </si>
  <si>
    <t>非利喇街</t>
  </si>
  <si>
    <t>比厘喇馬忌士街</t>
  </si>
  <si>
    <t>白朗古將軍街</t>
  </si>
  <si>
    <t>化驗所街</t>
  </si>
  <si>
    <t>西灣湖街</t>
  </si>
  <si>
    <t>亞婆井街</t>
  </si>
  <si>
    <t>市場街</t>
  </si>
  <si>
    <t>區神父街</t>
  </si>
  <si>
    <t>傅禮士神父街</t>
  </si>
  <si>
    <t>公園街</t>
  </si>
  <si>
    <t>工業園街</t>
  </si>
  <si>
    <t>通衢街</t>
  </si>
  <si>
    <t>永添街</t>
  </si>
  <si>
    <t>永發街</t>
  </si>
  <si>
    <t>望廈兵房街</t>
  </si>
  <si>
    <t>日頭街</t>
  </si>
  <si>
    <t>大碼頭街</t>
  </si>
  <si>
    <t>和樂坊二街</t>
  </si>
  <si>
    <t>工匠街</t>
  </si>
  <si>
    <t>天通街</t>
  </si>
  <si>
    <t>牧場街</t>
  </si>
  <si>
    <t>永華街</t>
  </si>
  <si>
    <t>青洲東街</t>
  </si>
  <si>
    <t>公局新市東街</t>
  </si>
  <si>
    <t>公局新市北街</t>
  </si>
  <si>
    <t>工業園北街</t>
  </si>
  <si>
    <t>沙梨頭北街</t>
  </si>
  <si>
    <t>青洲新街</t>
  </si>
  <si>
    <t>新填地</t>
  </si>
  <si>
    <t>工業園新街</t>
  </si>
  <si>
    <t>沙梨頭新街</t>
  </si>
  <si>
    <t>公局新市南街</t>
  </si>
  <si>
    <t>工業園南街</t>
  </si>
  <si>
    <t>沙梨頭南街</t>
  </si>
  <si>
    <t>台山新城市第一街</t>
  </si>
  <si>
    <t>和樂坊一街</t>
  </si>
  <si>
    <t>南灣中巷</t>
  </si>
  <si>
    <t>友誼巷</t>
  </si>
  <si>
    <t>媽閣巷</t>
  </si>
  <si>
    <t>大纜巷</t>
  </si>
  <si>
    <t>沙梨頭口巷</t>
  </si>
  <si>
    <t>沙梨頭海邊巷</t>
  </si>
  <si>
    <t>大堂巷</t>
  </si>
  <si>
    <t>友聯巷</t>
  </si>
  <si>
    <t>雅景巷</t>
  </si>
  <si>
    <t>俾利喇巷</t>
  </si>
  <si>
    <t>慕拉士巷</t>
  </si>
  <si>
    <t>大樓斜巷</t>
  </si>
  <si>
    <t>河邊新巷</t>
  </si>
  <si>
    <t>青洲新巷</t>
  </si>
  <si>
    <t>山雞巷</t>
  </si>
  <si>
    <t>李道巷</t>
  </si>
  <si>
    <t>沙梨頭巷</t>
  </si>
  <si>
    <t>火水巷</t>
  </si>
  <si>
    <t>竹帽巷</t>
  </si>
  <si>
    <t>山洞巷</t>
  </si>
  <si>
    <t>工業園二巷</t>
  </si>
  <si>
    <t>工匠巷</t>
  </si>
  <si>
    <t>南灣北巷</t>
  </si>
  <si>
    <t>沙梨頭北巷</t>
  </si>
  <si>
    <t>南灣南巷</t>
  </si>
  <si>
    <t>工業園三巷</t>
  </si>
  <si>
    <t>工業園一巷</t>
  </si>
  <si>
    <t>永寧廣場</t>
  </si>
  <si>
    <t>台山新城市第二街</t>
  </si>
  <si>
    <t>Rua Dois da Cidade Nova de T'oi Sán</t>
  </si>
  <si>
    <t>台山新城市第三街</t>
  </si>
  <si>
    <t>工匠里</t>
  </si>
  <si>
    <t>地區</t>
  </si>
  <si>
    <t>私家路</t>
  </si>
  <si>
    <t>大學大馬路</t>
  </si>
  <si>
    <t>大學北圓形地</t>
  </si>
  <si>
    <t>大學南圓形地</t>
  </si>
  <si>
    <t>士林街</t>
  </si>
  <si>
    <t>明德大馬路</t>
  </si>
  <si>
    <t>科研北街</t>
  </si>
  <si>
    <t>科研西街</t>
  </si>
  <si>
    <t>科研東街</t>
  </si>
  <si>
    <t>暢運大馬路</t>
  </si>
  <si>
    <t>凱旋大馬路</t>
  </si>
  <si>
    <t>強身大馬路</t>
  </si>
  <si>
    <t>徑</t>
  </si>
  <si>
    <t>書院一徑</t>
  </si>
  <si>
    <t>學院一徑</t>
  </si>
  <si>
    <t>書院二徑</t>
  </si>
  <si>
    <t>學院二徑</t>
  </si>
  <si>
    <t>書院三徑</t>
  </si>
  <si>
    <t>學院三徑</t>
  </si>
  <si>
    <t>書院四徑</t>
  </si>
  <si>
    <t>學院四徑</t>
  </si>
  <si>
    <t>書院五徑</t>
  </si>
  <si>
    <t>學院五徑</t>
  </si>
  <si>
    <t>書院六徑</t>
  </si>
  <si>
    <t>學院六徑</t>
  </si>
  <si>
    <t>中央大道</t>
  </si>
  <si>
    <t>校友大道</t>
  </si>
  <si>
    <t>圖書館北街</t>
  </si>
  <si>
    <t>圖書館南街</t>
  </si>
  <si>
    <t>繁菊大道</t>
  </si>
  <si>
    <t>盛蓮大道</t>
  </si>
  <si>
    <t>居易大道</t>
  </si>
  <si>
    <t>至善大馬路</t>
  </si>
  <si>
    <t>木棉圓形地</t>
  </si>
  <si>
    <t>木棉街</t>
  </si>
  <si>
    <t>聚賢街</t>
  </si>
  <si>
    <t>Rua do Estudioso Wei Juxian</t>
  </si>
  <si>
    <t>薈萃街</t>
  </si>
  <si>
    <t>桃李街</t>
  </si>
  <si>
    <t>杏林街</t>
  </si>
  <si>
    <t>松柏街</t>
  </si>
  <si>
    <t>眾學街</t>
  </si>
  <si>
    <t>南灣</t>
  </si>
  <si>
    <t>荷蘭園</t>
  </si>
  <si>
    <t>工匠圍</t>
  </si>
  <si>
    <t>青洲</t>
  </si>
  <si>
    <t>台山</t>
  </si>
  <si>
    <t>Travessa das Dálias</t>
  </si>
  <si>
    <t>天竹巷</t>
  </si>
  <si>
    <t>木蘭巷</t>
  </si>
  <si>
    <t>Travessa da Magnólia</t>
  </si>
  <si>
    <t>Travessa da Begónia</t>
  </si>
  <si>
    <t>山水園巷</t>
  </si>
  <si>
    <t>Travessa do Narciso</t>
  </si>
  <si>
    <t>水仙巷</t>
  </si>
  <si>
    <t>海棠巷</t>
  </si>
  <si>
    <t>鴨涌馬路</t>
  </si>
  <si>
    <t>Estrada do Canal dos Patos</t>
  </si>
  <si>
    <t>化驗所巷</t>
  </si>
  <si>
    <t>Travessa do Laboratório</t>
  </si>
  <si>
    <t>N/A</t>
  </si>
  <si>
    <t>豚城大馬路</t>
  </si>
  <si>
    <t>馬萬祺博士大馬路</t>
  </si>
  <si>
    <t>Ponte</t>
  </si>
  <si>
    <t>港珠澳邊檢中央廣場</t>
  </si>
  <si>
    <t>港珠澳邊檢西廣場</t>
  </si>
  <si>
    <t>Praça Oeste Froneirica de Hong Kong-Zhuhai-Macau</t>
  </si>
  <si>
    <t>Praça</t>
  </si>
  <si>
    <t>港珠澳邊檢東廣場</t>
  </si>
  <si>
    <t>Praça Leste Froneirica de Hong Kong-Zhuhai-Macau</t>
  </si>
  <si>
    <t>Avenida Sul Fronteiriça de Hong Kong-Zhuhai-Macau</t>
  </si>
  <si>
    <t>港珠澳邊檢南大馬路</t>
  </si>
  <si>
    <t>Avenida Norte Fronteiriça de Hong Kong-Zhuhai-Macau</t>
  </si>
  <si>
    <t>港珠澳邊檢北大馬路</t>
  </si>
  <si>
    <t>Estrada Circular Fronteiriça de Hong Kong-Zhuhai-Macau</t>
  </si>
  <si>
    <t>港珠澳口岸環形馬路</t>
  </si>
  <si>
    <t>港珠澳口岸大馬路</t>
  </si>
  <si>
    <t>Avenida Fronteiriça de Hong Kong-Zhuhai-Macau</t>
  </si>
  <si>
    <t>嘉樂庇總督大橋</t>
  </si>
  <si>
    <t/>
  </si>
  <si>
    <t>Ponte Governador Nobre de Carvalho</t>
  </si>
  <si>
    <t>Travessa dos Algibebes</t>
  </si>
  <si>
    <t>友誼大橋</t>
  </si>
  <si>
    <t>Ponte da Amizade</t>
  </si>
  <si>
    <t>殷皇子大馬路</t>
  </si>
  <si>
    <t>Avenida do Infante D. Henrique</t>
  </si>
  <si>
    <t>賈羅布大馬路</t>
  </si>
  <si>
    <t>Avenida de Lopo Sarmento de Carvalho</t>
  </si>
  <si>
    <t>馬德里街</t>
  </si>
  <si>
    <t>馬濟時總督大馬路</t>
  </si>
  <si>
    <t>北安大馬路</t>
  </si>
  <si>
    <t>宋玉生博士圓形地</t>
  </si>
  <si>
    <t>高勵雅馬路</t>
  </si>
  <si>
    <t>酒店斜路</t>
  </si>
  <si>
    <t>Rampa do Hotel</t>
  </si>
  <si>
    <t>地堡街</t>
  </si>
  <si>
    <t>望德聖母灣大馬路</t>
  </si>
  <si>
    <t>東亞運大馬路</t>
  </si>
  <si>
    <t>偉龍馬路</t>
  </si>
  <si>
    <t>西灣大橋</t>
  </si>
  <si>
    <t>Ponte de Sai Van</t>
  </si>
  <si>
    <t>路氹連貫公路</t>
  </si>
  <si>
    <t>美副將馬路</t>
  </si>
  <si>
    <t>九澳高頂馬路</t>
  </si>
  <si>
    <t>石排灣馬路</t>
  </si>
  <si>
    <t>蓮花海濱大馬路</t>
  </si>
  <si>
    <t>九澳堤壩馬路</t>
  </si>
  <si>
    <t>蓮花路</t>
  </si>
  <si>
    <t>溜冰路</t>
  </si>
  <si>
    <t>海濱圓形地</t>
  </si>
  <si>
    <t>網球路</t>
  </si>
  <si>
    <t>射擊路</t>
  </si>
  <si>
    <t>機場大馬路</t>
  </si>
  <si>
    <t>體育館大馬路</t>
  </si>
  <si>
    <t>新黑沙馬路</t>
  </si>
  <si>
    <t>路環高頂馬路</t>
  </si>
  <si>
    <t>何鴻燊博士大馬路</t>
  </si>
  <si>
    <t>塔石街</t>
  </si>
  <si>
    <t>Rua do Tap Siac</t>
  </si>
  <si>
    <t>奧林匹克游泳館圓形地</t>
  </si>
  <si>
    <t>路環電廠圓形地</t>
  </si>
  <si>
    <t>聯生海濱路</t>
  </si>
  <si>
    <t>海洋大馬路</t>
  </si>
  <si>
    <t>Avenida do Oceano</t>
  </si>
  <si>
    <t>石排灣廣場</t>
  </si>
  <si>
    <t>霍英東博士大馬路</t>
  </si>
  <si>
    <t>雞頸馬路</t>
  </si>
  <si>
    <t>史伯泰海軍將軍馬路</t>
  </si>
  <si>
    <t>海洋花園大馬路</t>
  </si>
  <si>
    <t>蘇利安圓形地</t>
  </si>
  <si>
    <t>孫逸仙博士大馬路</t>
  </si>
  <si>
    <t>七潭公路</t>
  </si>
  <si>
    <t>Estrada de Sete Tanques</t>
  </si>
  <si>
    <t>黑沙環第四街</t>
  </si>
  <si>
    <t>Rua Quatro do Bairro da Areia Preta</t>
  </si>
  <si>
    <t>菜園路</t>
  </si>
  <si>
    <t>馬場東大馬路</t>
  </si>
  <si>
    <t>友誼橋大馬路</t>
  </si>
  <si>
    <t>松山隧道</t>
  </si>
  <si>
    <t>Estrada de Cacilhas</t>
  </si>
  <si>
    <t>黑沙水庫健康徑</t>
  </si>
  <si>
    <t>Circuito de Manutenção da Barragem de Hác-Sá</t>
  </si>
  <si>
    <t>榕樹街</t>
  </si>
  <si>
    <t>柯利維喇街</t>
  </si>
  <si>
    <t>Rua de Marques de Oliveira</t>
  </si>
  <si>
    <t>黑沙龍爪角海岸徑</t>
  </si>
  <si>
    <t>Trilho à Beira-Mar de Long Chao Kok</t>
  </si>
  <si>
    <t>漁翁街</t>
  </si>
  <si>
    <t>Rua dos Pescadores</t>
  </si>
  <si>
    <t>和樂圍</t>
  </si>
  <si>
    <t>Pátio da Concórdia</t>
  </si>
  <si>
    <t>石仔堆巷</t>
  </si>
  <si>
    <t>Travessa das Pedrinhas</t>
  </si>
  <si>
    <t>Rua Um da Cidade Nova de T`oi Sán</t>
  </si>
  <si>
    <t>白朗古將軍大馬路</t>
  </si>
  <si>
    <t>Avenida do General Castelo Branco</t>
  </si>
  <si>
    <t>蓮花巷</t>
  </si>
  <si>
    <t>Travessa dos Lótus</t>
  </si>
  <si>
    <t>蘇沙醫生街</t>
  </si>
  <si>
    <t>Rua do Dr. Ricardo de Sousa</t>
  </si>
  <si>
    <t>俾利喇街</t>
  </si>
  <si>
    <t>羅德禮將軍街</t>
  </si>
  <si>
    <t>Rua do General Rodrigues</t>
  </si>
  <si>
    <t>埃武拉街</t>
  </si>
  <si>
    <t>運動場道</t>
  </si>
  <si>
    <t>沙維斯街</t>
  </si>
  <si>
    <t>北安碼頭馬路</t>
  </si>
  <si>
    <t>小潭山 2000 環山徑</t>
  </si>
  <si>
    <t>Trilho da Taipa Pequena 2000</t>
  </si>
  <si>
    <t>米尼奧街</t>
  </si>
  <si>
    <t>立法會前地</t>
  </si>
  <si>
    <t>四月二十五日前地</t>
  </si>
  <si>
    <t>蓬萊新街</t>
  </si>
  <si>
    <t>Rua do Bocage</t>
  </si>
  <si>
    <t>Rua de S.José</t>
  </si>
  <si>
    <t>夜呣巷</t>
  </si>
  <si>
    <t>Travessa do Gamboa</t>
  </si>
  <si>
    <t>Beco do Gamboa</t>
  </si>
  <si>
    <t>Rua do General Ivens Ferraz</t>
  </si>
  <si>
    <t>林茂海邊大馬路</t>
  </si>
  <si>
    <t>牧場巷</t>
  </si>
  <si>
    <t>Travessa dos Currais</t>
  </si>
  <si>
    <t>菜園涌巷</t>
  </si>
  <si>
    <t>Travessa do Canal das Hortas</t>
  </si>
  <si>
    <t>筷子基巷</t>
  </si>
  <si>
    <t>Travessa de Fái Chi Kei</t>
  </si>
  <si>
    <t>亞馬喇馬路</t>
  </si>
  <si>
    <t>Estrada de Ferreira do Amaral</t>
  </si>
  <si>
    <t>羅馬街</t>
  </si>
  <si>
    <t>倫敦街</t>
  </si>
  <si>
    <t>Rua de Londres</t>
  </si>
  <si>
    <t>虔信街</t>
  </si>
  <si>
    <t>福安街</t>
  </si>
  <si>
    <t>Calçada do Botelho</t>
  </si>
  <si>
    <t>美副將大馬路</t>
  </si>
  <si>
    <t>Avenida do Coronel Mesquita</t>
  </si>
  <si>
    <t>高利亞海軍上將大馬路</t>
  </si>
  <si>
    <t>Avenida do Almirante Magalhães Correia</t>
  </si>
  <si>
    <t>涌河新街</t>
  </si>
  <si>
    <t>勞動節街</t>
  </si>
  <si>
    <t>Rua 1º de Maio</t>
  </si>
  <si>
    <t>西灣湖景大馬路</t>
  </si>
  <si>
    <t>風順堂街</t>
  </si>
  <si>
    <t>Rua de S. Lourenço</t>
  </si>
  <si>
    <t>Patio de Chan Loc</t>
  </si>
  <si>
    <t>安仿西街</t>
  </si>
  <si>
    <t>Rua de Francisco Antonio</t>
  </si>
  <si>
    <t>區華利前地</t>
  </si>
  <si>
    <t>畢仕達大馬路</t>
  </si>
  <si>
    <t>Avenida de Marciano Baptista</t>
  </si>
  <si>
    <t>羅理基博士大馬路</t>
  </si>
  <si>
    <t>得勝馬路</t>
  </si>
  <si>
    <t>新城大馬路</t>
  </si>
  <si>
    <t>馬交石炮台馬路</t>
  </si>
  <si>
    <t>Estrada de D. Maria II</t>
  </si>
  <si>
    <t>黑沙環海邊馬路</t>
  </si>
  <si>
    <t>黑沙環新街</t>
  </si>
  <si>
    <t>Rua Nova da Areia Preta</t>
  </si>
  <si>
    <t>氹仔東北馬路</t>
  </si>
  <si>
    <t>徐日昇寅公馬路</t>
  </si>
  <si>
    <t>拉哥斯街</t>
  </si>
  <si>
    <t>亞威羅街</t>
  </si>
  <si>
    <t>布拉干薩街</t>
  </si>
  <si>
    <t>栢林街</t>
  </si>
  <si>
    <t>Rua de Berlim</t>
  </si>
  <si>
    <t>祐漢新村第六街</t>
  </si>
  <si>
    <t>Rua Seis do Bairro Iao Hon</t>
  </si>
  <si>
    <t>馬場海邊馬路</t>
  </si>
  <si>
    <t>Estrada Marginal do Hipódromo</t>
  </si>
  <si>
    <t>騎士馬路</t>
  </si>
  <si>
    <t>Estrada dos Cavaleiros</t>
  </si>
  <si>
    <t>勞動節大馬路</t>
  </si>
  <si>
    <t>祐漢新村第二街</t>
  </si>
  <si>
    <t>Rua Dois do Bairro Iao Hon</t>
  </si>
  <si>
    <t>祐漢新村第四街</t>
  </si>
  <si>
    <t>Rua Quatro do Bairro Iao Hon</t>
  </si>
  <si>
    <t>黑沙環第六街</t>
  </si>
  <si>
    <t>Rua Seis do Bairro da Areia Preta</t>
  </si>
  <si>
    <t>黑沙環馬路</t>
  </si>
  <si>
    <t>Istmo de Ferreira do Amaral</t>
  </si>
  <si>
    <t>聚龍街</t>
  </si>
  <si>
    <t>哥英布拉街</t>
  </si>
  <si>
    <t>黑橋街</t>
  </si>
  <si>
    <t>體育路</t>
  </si>
  <si>
    <t>鮑思高街</t>
  </si>
  <si>
    <t>Rua de São João Bosco</t>
  </si>
  <si>
    <t>菜園涌北街</t>
  </si>
  <si>
    <t>Rua Norte do Canal das Hortas</t>
  </si>
  <si>
    <t>Rua Três da Cidade Nova de T`oi Sán</t>
  </si>
  <si>
    <t>學院路</t>
  </si>
  <si>
    <t>官也街</t>
  </si>
  <si>
    <t>巴波沙總督街</t>
  </si>
  <si>
    <t>施督憲正街</t>
  </si>
  <si>
    <t>飛能便度街</t>
  </si>
  <si>
    <t>路氹城大馬路</t>
  </si>
  <si>
    <t>賈梅士大馬路</t>
  </si>
  <si>
    <t>嘉樂庇總督馬路</t>
  </si>
  <si>
    <t>聯生圓形地</t>
  </si>
  <si>
    <t>柏樹街</t>
  </si>
  <si>
    <t>西堤馬路</t>
  </si>
  <si>
    <t>Estrada do Dique Oeste</t>
  </si>
  <si>
    <t>樟樹街</t>
  </si>
  <si>
    <t>金鳳路</t>
  </si>
  <si>
    <t>龍柏路</t>
  </si>
  <si>
    <t>Rua dos Zimbros</t>
  </si>
  <si>
    <t>魚鰓巷</t>
  </si>
  <si>
    <t>Travessa da Guelra</t>
  </si>
  <si>
    <t>西堤圓形地</t>
  </si>
  <si>
    <t>氹仔隧道</t>
  </si>
  <si>
    <t>聖德倫街</t>
  </si>
  <si>
    <t>Rua Cidade de Santarém</t>
  </si>
  <si>
    <t>高美士街</t>
  </si>
  <si>
    <t>Rua de Luís Gonzaga Gomes</t>
  </si>
  <si>
    <t>科英布拉街</t>
  </si>
  <si>
    <t>Rua Cidade de Coimbra</t>
  </si>
  <si>
    <t>飛南第街</t>
  </si>
  <si>
    <t>Rua Francisco H. Fernandes</t>
  </si>
  <si>
    <t>東望洋斜巷</t>
  </si>
  <si>
    <t>鮑思高圓形地</t>
  </si>
  <si>
    <t>新雅馬路</t>
  </si>
  <si>
    <t>Estrada da Bela Vista</t>
  </si>
  <si>
    <t>爹利仙拿姑娘街</t>
  </si>
  <si>
    <t>Rua da Madre Terezina</t>
  </si>
  <si>
    <t>Rua da Fonte de Inveja</t>
  </si>
  <si>
    <t>巴波沙大馬路</t>
  </si>
  <si>
    <t>Avenida de Artur Tamagnini Barbosa</t>
  </si>
  <si>
    <t>永進大馬路</t>
  </si>
  <si>
    <t>Avenida do Progresso</t>
  </si>
  <si>
    <t>百老匯大街</t>
  </si>
  <si>
    <t>羅保博士街</t>
  </si>
  <si>
    <t>Rua do Dr. Pedro Jose Lobo</t>
  </si>
  <si>
    <t>湖畔南街</t>
  </si>
  <si>
    <t>Rua Sul de Entre Lagos</t>
  </si>
  <si>
    <t>Rua S. Tiagoda Barra</t>
  </si>
  <si>
    <t>筷子基街</t>
  </si>
  <si>
    <t>Rua de Fái Chi Kei</t>
  </si>
  <si>
    <t>永樂圍</t>
  </si>
  <si>
    <t>瘋堂中斜巷</t>
  </si>
  <si>
    <t>律政司街</t>
  </si>
  <si>
    <t>Rua do Delegado</t>
  </si>
  <si>
    <t>衣灣斜巷</t>
  </si>
  <si>
    <t>西望洋馬路</t>
  </si>
  <si>
    <t>大誠碼頭</t>
  </si>
  <si>
    <t>Ponte Nº. 27</t>
  </si>
  <si>
    <t>合利貨倉碼頭</t>
  </si>
  <si>
    <t>Ponte Nº. 28</t>
  </si>
  <si>
    <t>海港街</t>
  </si>
  <si>
    <t>Rua do Terminal Marítimo</t>
  </si>
  <si>
    <t>新勝巷</t>
  </si>
  <si>
    <t>Travessa de Tomás Vieira</t>
  </si>
  <si>
    <t>聖祿杞街</t>
  </si>
  <si>
    <t>Rua de S. Roque</t>
  </si>
  <si>
    <t>爹美刁施拿地大馬路</t>
  </si>
  <si>
    <t>施拿地馬路</t>
  </si>
  <si>
    <t>Avenida de Demétrio Cinatti</t>
  </si>
  <si>
    <t>東北大馬路</t>
  </si>
  <si>
    <t>Avenida do Nordeste</t>
  </si>
  <si>
    <t>長壽大馬路</t>
  </si>
  <si>
    <t>Avenida da Longevidade</t>
  </si>
  <si>
    <t>Estrada de Santa Sancha</t>
  </si>
  <si>
    <t>南灣大馬路</t>
  </si>
  <si>
    <t>叢慶北街</t>
  </si>
  <si>
    <t>Rua Norte</t>
  </si>
  <si>
    <t>白鴿巢前地</t>
  </si>
  <si>
    <t>連勝街</t>
  </si>
  <si>
    <t>Rua de Coelho do Amaral</t>
  </si>
  <si>
    <t>菜園涌邊街</t>
  </si>
  <si>
    <t>Rua Marginal do Canal das Hortas</t>
  </si>
  <si>
    <t>北安圓形地</t>
  </si>
  <si>
    <t>城市日大馬路</t>
  </si>
  <si>
    <t>基馬拉斯大馬路</t>
  </si>
  <si>
    <t>奧林匹克大馬路</t>
  </si>
  <si>
    <t>Rua de Lei Pou Ch'ôn</t>
  </si>
  <si>
    <t>加思欄後新馬路</t>
  </si>
  <si>
    <t>柯維納馬路</t>
  </si>
  <si>
    <t>海灣南街</t>
  </si>
  <si>
    <t>Rua da Bacia Sul</t>
  </si>
  <si>
    <t>祐漢新村第八街</t>
  </si>
  <si>
    <t>Rua Oito do Bairro Iao Hon</t>
  </si>
  <si>
    <t>飛機場圓形地</t>
  </si>
  <si>
    <t>竹灣豪園第三街</t>
  </si>
  <si>
    <t>九澳聖母馬路</t>
  </si>
  <si>
    <t>荷花圍</t>
  </si>
  <si>
    <t>和諧大馬路</t>
  </si>
  <si>
    <t>蝴蝶谷大馬路</t>
  </si>
  <si>
    <t>和諧廣場</t>
  </si>
  <si>
    <t>樂居大馬路</t>
  </si>
  <si>
    <t>船廠巷</t>
  </si>
  <si>
    <t>Travessa dos Estaleiros</t>
  </si>
  <si>
    <t>打纜前地</t>
  </si>
  <si>
    <t>新利街</t>
  </si>
  <si>
    <t>民國馬路</t>
  </si>
  <si>
    <t>打纜巷</t>
  </si>
  <si>
    <t>教堂巷</t>
  </si>
  <si>
    <t>打纜路</t>
  </si>
  <si>
    <t>屠場前地</t>
  </si>
  <si>
    <t>大廟巷</t>
  </si>
  <si>
    <t>Travessa do Pagode</t>
  </si>
  <si>
    <t>民國巷</t>
  </si>
  <si>
    <t>船鋪前地</t>
  </si>
  <si>
    <t>花園巷</t>
  </si>
  <si>
    <t>Travessa do Jardim</t>
  </si>
  <si>
    <t>入便街</t>
  </si>
  <si>
    <t>計單奴巷</t>
  </si>
  <si>
    <t>Travessa do Caetano</t>
  </si>
  <si>
    <t>水桶巷</t>
  </si>
  <si>
    <t>郵電巷</t>
  </si>
  <si>
    <t>Travessa dos Correios</t>
  </si>
  <si>
    <t>水鴨街</t>
  </si>
  <si>
    <t>鄉村馬路</t>
  </si>
  <si>
    <t>聖方濟各街</t>
  </si>
  <si>
    <t>業興大馬路</t>
  </si>
  <si>
    <t>東亞運圓形地</t>
  </si>
  <si>
    <t>桉樹街</t>
  </si>
  <si>
    <t>蒲桃街</t>
  </si>
  <si>
    <t>居雅二街</t>
  </si>
  <si>
    <t>居雅一街</t>
  </si>
  <si>
    <t>鹽巷</t>
  </si>
  <si>
    <t>Travessa do Sal</t>
  </si>
  <si>
    <t>如意巷</t>
  </si>
  <si>
    <t>Travessa da Prosperidade</t>
  </si>
  <si>
    <t>阿宋生里</t>
  </si>
  <si>
    <t>Beco da Assunção</t>
  </si>
  <si>
    <t>阿宋生圍</t>
  </si>
  <si>
    <t>Pátio da Assunção</t>
  </si>
  <si>
    <t>沙井地圍</t>
  </si>
  <si>
    <t>Pátio da Boa Morte</t>
  </si>
  <si>
    <t>Pátio de Santo Onofre</t>
  </si>
  <si>
    <t>Pátio de S. Nicolau</t>
  </si>
  <si>
    <t>港務局里</t>
  </si>
  <si>
    <t>Beco da Capitania dos Portos</t>
  </si>
  <si>
    <t>灰爐斜巷</t>
  </si>
  <si>
    <t>高可寧紳士街</t>
  </si>
  <si>
    <t>Rua do Comendador Kou Hó Neng</t>
  </si>
  <si>
    <t>竹仔室斜巷</t>
  </si>
  <si>
    <t>港務局巷</t>
  </si>
  <si>
    <t>Travessa da Capitania dos Portos</t>
  </si>
  <si>
    <t>太和石級</t>
  </si>
  <si>
    <t>燒灰爐街</t>
  </si>
  <si>
    <t>Rua do Chunambeiro</t>
  </si>
  <si>
    <t>大潭山斜坡</t>
  </si>
  <si>
    <t>嘉路士米耶馬路</t>
  </si>
  <si>
    <t>興隆街</t>
  </si>
  <si>
    <t>和睦街</t>
  </si>
  <si>
    <t>橋樑前地</t>
  </si>
  <si>
    <t>布拉格街</t>
  </si>
  <si>
    <t>珍珠圍</t>
  </si>
  <si>
    <t>素啤古街</t>
  </si>
  <si>
    <t>客商街</t>
  </si>
  <si>
    <t>天文台斜路</t>
  </si>
  <si>
    <t>大埔街</t>
  </si>
  <si>
    <t>Rua de Tin Chon</t>
  </si>
  <si>
    <t>卓家村路</t>
  </si>
  <si>
    <t>Caminho da Povoação de Cheok Ká</t>
  </si>
  <si>
    <t>北安碼頭大馬路</t>
  </si>
  <si>
    <t>Avenida do Cais de Pac On</t>
  </si>
  <si>
    <t>北安碼頭二巷</t>
  </si>
  <si>
    <t>Travessa Dois do Cais de Pac On</t>
  </si>
  <si>
    <t>順榮街</t>
  </si>
  <si>
    <t>北安前地</t>
  </si>
  <si>
    <t>順發街</t>
  </si>
  <si>
    <t>Rua da Fortuna</t>
  </si>
  <si>
    <t>菊花巷</t>
  </si>
  <si>
    <t>Travessa do Crisântemo</t>
  </si>
  <si>
    <t>澳大河底隧道</t>
  </si>
  <si>
    <t>Túnel para o Novo Campus da Universidade de Macau</t>
  </si>
  <si>
    <t>亞速爾街</t>
  </si>
  <si>
    <t>Rua dos Açores</t>
  </si>
  <si>
    <t>馬德拉街</t>
  </si>
  <si>
    <t>高甸玉街</t>
  </si>
  <si>
    <t>Rua Gago Coutinho</t>
  </si>
  <si>
    <t>恩尼斯總統前地</t>
  </si>
  <si>
    <t>科技大學圓形地</t>
  </si>
  <si>
    <t>蓮花圓形地</t>
  </si>
  <si>
    <t>Rotunda Flor de Lótus</t>
  </si>
  <si>
    <t>路氹連貫公路圓形地下層行車道</t>
  </si>
  <si>
    <t>Via de Circulação Desnivelada na Rotunda do Istmo Coloane-Taipa</t>
  </si>
  <si>
    <t>芒果街</t>
  </si>
  <si>
    <t>松山健康徑</t>
  </si>
  <si>
    <t>Circuito de Manutenção da Colina da Guia</t>
  </si>
  <si>
    <t>仁慕巷</t>
  </si>
  <si>
    <t>Travessa da Saudade</t>
  </si>
  <si>
    <t>Beco da Trave</t>
  </si>
  <si>
    <t>貨倉街</t>
  </si>
  <si>
    <t>Rua dos Armazéns</t>
  </si>
  <si>
    <t>麻子街</t>
  </si>
  <si>
    <t>Rua da Palmeira</t>
  </si>
  <si>
    <t>鮮魚里</t>
  </si>
  <si>
    <t>Beco do Peixe</t>
  </si>
  <si>
    <t>大頭針圍</t>
  </si>
  <si>
    <t>聖庇道街</t>
  </si>
  <si>
    <t>Rua de S. João de Brito</t>
  </si>
  <si>
    <t>翎毛巷</t>
  </si>
  <si>
    <t>Travessa das Plumas</t>
  </si>
  <si>
    <t>玉盞巷</t>
  </si>
  <si>
    <t>Travessa da Palangana</t>
  </si>
  <si>
    <t>魚鱗巷</t>
  </si>
  <si>
    <t>Travessa da Escama</t>
  </si>
  <si>
    <t>紅雀圍</t>
  </si>
  <si>
    <t>Pátio do Sairro</t>
  </si>
  <si>
    <t>鳩里</t>
  </si>
  <si>
    <t>Beco das Rolas</t>
  </si>
  <si>
    <t>海蛤里</t>
  </si>
  <si>
    <t>Beco da Concha</t>
  </si>
  <si>
    <t>順景廣場</t>
  </si>
  <si>
    <t>廣州街</t>
  </si>
  <si>
    <t>Rua de Cantao</t>
  </si>
  <si>
    <t>路環石面盆古道</t>
  </si>
  <si>
    <t>Caminho Antigo de Seac Min Pun de Coloane</t>
  </si>
  <si>
    <t>路環步行徑</t>
  </si>
  <si>
    <t>Trilho de Coloane</t>
  </si>
  <si>
    <t>黑沙水庫家樂徑</t>
  </si>
  <si>
    <t>Circuito da Barragem de Hac Sá</t>
  </si>
  <si>
    <t>水手斜巷</t>
  </si>
  <si>
    <t>Calcada de Eugenio Goncalves</t>
  </si>
  <si>
    <t>Travessa do Almirante Sergio</t>
  </si>
  <si>
    <t>馬博士巷</t>
  </si>
  <si>
    <t>Travessa do Dr. Lourenço Pereira Marques</t>
  </si>
  <si>
    <t>路氹城圓形地</t>
  </si>
  <si>
    <t>Rua do Tesouro</t>
  </si>
  <si>
    <t>Beco do Seminario</t>
  </si>
  <si>
    <t>缸瓦巷</t>
  </si>
  <si>
    <t>Travessa da Louça</t>
  </si>
  <si>
    <t>Travessa dos Tréns</t>
  </si>
  <si>
    <t>Patio da Horta</t>
  </si>
  <si>
    <t>福隆里</t>
  </si>
  <si>
    <t>Beco das Galinhas</t>
  </si>
  <si>
    <t>Pátio da Hera</t>
  </si>
  <si>
    <t>托兒所巷</t>
  </si>
  <si>
    <t>Travessa da Creche</t>
  </si>
  <si>
    <t>何子英西圍</t>
  </si>
  <si>
    <t>Pátio Oeste de Hó Chi Iêng</t>
  </si>
  <si>
    <t>Pátio dos Cules</t>
  </si>
  <si>
    <t>Pátio da Espadana</t>
  </si>
  <si>
    <t>Pátio do Mainato</t>
  </si>
  <si>
    <t>Pátio dos Penates</t>
  </si>
  <si>
    <t>鳳仙圍</t>
  </si>
  <si>
    <t>Pátio do Sal</t>
  </si>
  <si>
    <t>何智英東圍</t>
  </si>
  <si>
    <t>Pátio Leste de Hó Chi Ieng</t>
  </si>
  <si>
    <t>太和圍</t>
  </si>
  <si>
    <t>Pátio do Penedo</t>
  </si>
  <si>
    <t>聖祿杞里</t>
  </si>
  <si>
    <t>Beco de S. Roque</t>
  </si>
  <si>
    <t>Travessa de Inacio Baptista</t>
  </si>
  <si>
    <t>Beco da Cadeia</t>
  </si>
  <si>
    <t>南巫圍</t>
  </si>
  <si>
    <t>Pátio do Bonzo</t>
  </si>
  <si>
    <t>木瓜圍</t>
  </si>
  <si>
    <t>Patio da Papaia</t>
  </si>
  <si>
    <t>Beco do Sal</t>
  </si>
  <si>
    <t>Pátio da Esteira</t>
  </si>
  <si>
    <t>三層樓斜巷</t>
  </si>
  <si>
    <t>Calcada de Francisco Antonio</t>
  </si>
  <si>
    <t>巴掌圍</t>
  </si>
  <si>
    <t>Pátio do Pagode</t>
  </si>
  <si>
    <t>Pátio das Seis Casas</t>
  </si>
  <si>
    <t>南灣里</t>
  </si>
  <si>
    <t>Beco da Praia Grande</t>
  </si>
  <si>
    <t>新維里</t>
  </si>
  <si>
    <t>Beco do Cisne</t>
  </si>
  <si>
    <t>福德街</t>
  </si>
  <si>
    <t>Travessa de Maria Lucinda</t>
  </si>
  <si>
    <t>福德新街</t>
  </si>
  <si>
    <t>Rua Nova</t>
  </si>
  <si>
    <t>太和巷</t>
  </si>
  <si>
    <t>Travessa do Mata-Tigre</t>
  </si>
  <si>
    <t>新埗頭街</t>
  </si>
  <si>
    <t>Travessa do Armazém Velho</t>
  </si>
  <si>
    <t>平線巷</t>
  </si>
  <si>
    <t>Travessa do Paralelo</t>
  </si>
  <si>
    <t>貨倉巷</t>
  </si>
  <si>
    <t>Travessa dos Armazéns</t>
  </si>
  <si>
    <t>路氹連貫公路圓形地行人天橋</t>
  </si>
  <si>
    <t>Passagem Superior Pedonal na Rotunda do Istmo</t>
  </si>
  <si>
    <t>高勵雅馬路行人天橋</t>
  </si>
  <si>
    <t>Passagem Superior na Estrada Almirante Magalhães Correia</t>
  </si>
  <si>
    <t>業興一街</t>
  </si>
  <si>
    <t>業興三街</t>
  </si>
  <si>
    <t>Rua Três de Heng Ip</t>
  </si>
  <si>
    <t>業興二街</t>
  </si>
  <si>
    <t>Rua Dois de Heng Ip</t>
  </si>
  <si>
    <t>賈伯樂提督巷</t>
  </si>
  <si>
    <t>Travessa do Almirante Costa Cabral</t>
  </si>
  <si>
    <t>北安碼頭街</t>
  </si>
  <si>
    <t>司徒澤雄神父馬路</t>
  </si>
  <si>
    <t>冼星海大馬路</t>
  </si>
  <si>
    <t>Avenida Xian Xing Hai</t>
  </si>
  <si>
    <t>大潭山環山徑</t>
  </si>
  <si>
    <t>Trilho da Taipa Grande</t>
  </si>
  <si>
    <t>魚鰓巷行人天橋</t>
  </si>
  <si>
    <t>Passagem superior para peões da Travessa da Guelra</t>
  </si>
  <si>
    <t>海洋花園第六街</t>
  </si>
  <si>
    <t>水塘巷</t>
  </si>
  <si>
    <t>Travessa do Reservatório</t>
  </si>
  <si>
    <t>法令司士古街</t>
  </si>
  <si>
    <t>海洋花園第一街</t>
  </si>
  <si>
    <t>海洋花園第三街</t>
  </si>
  <si>
    <t>海洋花園第二街</t>
  </si>
  <si>
    <t>海洋花園第五街</t>
  </si>
  <si>
    <t>海洋花園第四街</t>
  </si>
  <si>
    <t>竹灣豪園第一街</t>
  </si>
  <si>
    <t>竹灣豪園第二街</t>
  </si>
  <si>
    <t>衛星路</t>
  </si>
  <si>
    <t>Caminho da Telesat</t>
  </si>
  <si>
    <t>黑沙兵房路</t>
  </si>
  <si>
    <t>黑沙龍爪角海濱路</t>
  </si>
  <si>
    <t>Rua de Hac Sá Long Chao Kok</t>
  </si>
  <si>
    <t>信安馬路</t>
  </si>
  <si>
    <t>雞毛圍</t>
  </si>
  <si>
    <t>風景巷</t>
  </si>
  <si>
    <t>榮光巷</t>
  </si>
  <si>
    <t>德行街</t>
  </si>
  <si>
    <t>兵房斜巷</t>
  </si>
  <si>
    <t>北安碼頭一巷</t>
  </si>
  <si>
    <t>Travessa Um do Cais de Pac On</t>
  </si>
  <si>
    <t>嘉模前地</t>
  </si>
  <si>
    <t>嘉模巷</t>
  </si>
  <si>
    <t>望德聖母灣大馬路步行系統</t>
  </si>
  <si>
    <t>Ligação Pedonal na Estrada da Baía de Nossa Senhora de Esperança</t>
  </si>
  <si>
    <t>望德聖母灣街</t>
  </si>
  <si>
    <t>盧伯德圓形地</t>
  </si>
  <si>
    <t>Rotunda Tenente Pedro José da Silva Loureiro</t>
  </si>
  <si>
    <t>胡琴巷</t>
  </si>
  <si>
    <t>菜園涌街</t>
  </si>
  <si>
    <t>Rua do Canal das Hortas</t>
  </si>
  <si>
    <t>卑第圍</t>
  </si>
  <si>
    <t>Pátio do Padre Narciso</t>
  </si>
  <si>
    <t>Beco dos Cavaleiros</t>
  </si>
  <si>
    <t>Pátio da Capoeira</t>
  </si>
  <si>
    <t>Beco da Âncora</t>
  </si>
  <si>
    <t>Beco do Tabaco</t>
  </si>
  <si>
    <t>Beco da Pedra</t>
  </si>
  <si>
    <t>生雪巷</t>
  </si>
  <si>
    <t>Travessa do Gelo</t>
  </si>
  <si>
    <t>Beco da Alfândega</t>
  </si>
  <si>
    <t>Travessa do Auto Novo</t>
  </si>
  <si>
    <t>Pátio da Felicidade</t>
  </si>
  <si>
    <t>Travessa das Venturas</t>
  </si>
  <si>
    <t>暗圍</t>
  </si>
  <si>
    <t>Pátio da Dissimulação</t>
  </si>
  <si>
    <t>Travessa de Cinco de Outubro</t>
  </si>
  <si>
    <t>海邊新街</t>
  </si>
  <si>
    <t>Rua do Guimarães</t>
  </si>
  <si>
    <t>馬統領圍</t>
  </si>
  <si>
    <t>Pátio do Comandante Mata e Oliveira</t>
  </si>
  <si>
    <t>龍眼圍</t>
  </si>
  <si>
    <t>剪髮匠巷</t>
  </si>
  <si>
    <t>Travessa do Barbeiro</t>
  </si>
  <si>
    <t>Pátio da Penha</t>
  </si>
  <si>
    <t>Beco da Rede</t>
  </si>
  <si>
    <t>高樓圍</t>
  </si>
  <si>
    <t>Pátio do Padre António</t>
  </si>
  <si>
    <t>桔仔巷</t>
  </si>
  <si>
    <t>Travessa do Matapau</t>
  </si>
  <si>
    <t>何老桂巷</t>
  </si>
  <si>
    <t>Travessa de Ho Lo Quai</t>
  </si>
  <si>
    <t>吳家圍</t>
  </si>
  <si>
    <t>Pátio do Abridor</t>
  </si>
  <si>
    <t>Beco do Matapau</t>
  </si>
  <si>
    <t>Pátio do Aterro</t>
  </si>
  <si>
    <t>蓬萊里</t>
  </si>
  <si>
    <t>Beco do Mistério</t>
  </si>
  <si>
    <t>馮家圍</t>
  </si>
  <si>
    <t>Pátio do Serralheiro</t>
  </si>
  <si>
    <t>Beco dos Cotovelos</t>
  </si>
  <si>
    <t>Beco do Canto</t>
  </si>
  <si>
    <t>Beco da Ostra</t>
  </si>
  <si>
    <t>果欄圍</t>
  </si>
  <si>
    <t>Pátio da Tercena</t>
  </si>
  <si>
    <t>永安下巷</t>
  </si>
  <si>
    <t>Travessa do Pau</t>
  </si>
  <si>
    <t>Travessa dos Ovos</t>
  </si>
  <si>
    <t>Pátio do Desgosto</t>
  </si>
  <si>
    <t>永樂里</t>
  </si>
  <si>
    <t>Beco da Balsa</t>
  </si>
  <si>
    <t>樂上里</t>
  </si>
  <si>
    <t>Beco do Violeiro</t>
  </si>
  <si>
    <t>寶德街</t>
  </si>
  <si>
    <t>Rua do Botelho</t>
  </si>
  <si>
    <t>花王堂巷</t>
  </si>
  <si>
    <t>Travessa do Botelho</t>
  </si>
  <si>
    <t>叢慶南街</t>
  </si>
  <si>
    <t>Rua Sul</t>
  </si>
  <si>
    <t>叢慶二巷</t>
  </si>
  <si>
    <t>Travessa Segunda do Pátio do Jardim</t>
  </si>
  <si>
    <t>Pátio do Jardim</t>
  </si>
  <si>
    <t>Pátio Novo</t>
  </si>
  <si>
    <t>仁慕圍</t>
  </si>
  <si>
    <t>Pátio da Saudade</t>
  </si>
  <si>
    <t>惠愛里</t>
  </si>
  <si>
    <t>銀針圍</t>
  </si>
  <si>
    <t>Pátio da Agulha</t>
  </si>
  <si>
    <t>銀針里</t>
  </si>
  <si>
    <t>Beco da Agulha</t>
  </si>
  <si>
    <t>Pátio do Cordeiro</t>
  </si>
  <si>
    <t>石版里</t>
  </si>
  <si>
    <t>Beco da Lage</t>
  </si>
  <si>
    <t>Beco da Lavra</t>
  </si>
  <si>
    <t>瑰花里</t>
  </si>
  <si>
    <t>Beco da Roseira</t>
  </si>
  <si>
    <t>Beco do Sapato</t>
  </si>
  <si>
    <t>Pátio da Toranja</t>
  </si>
  <si>
    <t>賣菜街</t>
  </si>
  <si>
    <t>Rua da Estrela</t>
  </si>
  <si>
    <t>連興街</t>
  </si>
  <si>
    <t>Rua da Rosa</t>
  </si>
  <si>
    <t>連興巷</t>
  </si>
  <si>
    <t>Travessa do Colar</t>
  </si>
  <si>
    <t>賣菜巷</t>
  </si>
  <si>
    <t>Travessa da Mosca</t>
  </si>
  <si>
    <t>興華街</t>
  </si>
  <si>
    <t>Rua dos Cavaleiros</t>
  </si>
  <si>
    <t>福隆街</t>
  </si>
  <si>
    <t>Rua das Flores</t>
  </si>
  <si>
    <t>Pátio da Águia</t>
  </si>
  <si>
    <t>樂上巷</t>
  </si>
  <si>
    <t>Travessa da Viola</t>
  </si>
  <si>
    <t>快艇頭里</t>
  </si>
  <si>
    <t>Beco dos Faitiões</t>
  </si>
  <si>
    <t>Pátio da Eterna Felicidade</t>
  </si>
  <si>
    <t>內裡圍</t>
  </si>
  <si>
    <t>Pátio das Escondidas</t>
  </si>
  <si>
    <t>富運台</t>
  </si>
  <si>
    <t>Pátio Fu Van</t>
  </si>
  <si>
    <t>Pátio do Arco</t>
  </si>
  <si>
    <t>Pátio das Palmas</t>
  </si>
  <si>
    <t>炮兵里</t>
  </si>
  <si>
    <t>Beco dos Artilheiros</t>
  </si>
  <si>
    <t>俊秀巷</t>
  </si>
  <si>
    <t>Travessa de Chôn Sau</t>
  </si>
  <si>
    <t>Pátio de Chôn Sau</t>
  </si>
  <si>
    <t>Pátio do Amparo</t>
  </si>
  <si>
    <t>短巷</t>
  </si>
  <si>
    <t>Travessa Curta</t>
  </si>
  <si>
    <t>爐巷</t>
  </si>
  <si>
    <t>Travessa do Fogão</t>
  </si>
  <si>
    <t>酒潭巷</t>
  </si>
  <si>
    <t>Travessa da Dorna</t>
  </si>
  <si>
    <t>Pátio do Ídolo</t>
  </si>
  <si>
    <t>蕉園圍</t>
  </si>
  <si>
    <t>Pátio da Pedra</t>
  </si>
  <si>
    <t>Beco do Tintureiro</t>
  </si>
  <si>
    <t>吉慶二圍</t>
  </si>
  <si>
    <t>Pátio do Adem</t>
  </si>
  <si>
    <t>Beco de Almeida Ribeiro</t>
  </si>
  <si>
    <t>Beco dos Anjos</t>
  </si>
  <si>
    <t>Beco do Atai</t>
  </si>
  <si>
    <t>Pátio do Balachão</t>
  </si>
  <si>
    <t>善慶圍</t>
  </si>
  <si>
    <t>Pátio do Banco</t>
  </si>
  <si>
    <t>草地圍</t>
  </si>
  <si>
    <t>Pátio da Cabaia</t>
  </si>
  <si>
    <t>Beco das Caixas</t>
  </si>
  <si>
    <t>永安圍</t>
  </si>
  <si>
    <t>Pátio da Canja</t>
  </si>
  <si>
    <t>Beco da Carpideira</t>
  </si>
  <si>
    <t>Beco do Chá</t>
  </si>
  <si>
    <t>史山新里</t>
  </si>
  <si>
    <t>Beco das Chagas</t>
  </si>
  <si>
    <t>鵪鶉巷</t>
  </si>
  <si>
    <t>Travessa da Codorniz</t>
  </si>
  <si>
    <t>打纜圍</t>
  </si>
  <si>
    <t>Pátio da Cordoaria</t>
  </si>
  <si>
    <t>連安後巷</t>
  </si>
  <si>
    <t>Travessa de Don Quixote</t>
  </si>
  <si>
    <t>Beco do Ganso</t>
  </si>
  <si>
    <t>Beco de Hu Ton Sin Tong</t>
  </si>
  <si>
    <t>龍安圍</t>
  </si>
  <si>
    <t>Pátio da Lenha</t>
  </si>
  <si>
    <t>吉慶一圍</t>
  </si>
  <si>
    <t>Pátio do Mestre</t>
  </si>
  <si>
    <t>Beco da Palha</t>
  </si>
  <si>
    <t>Pátio da Palha</t>
  </si>
  <si>
    <t>Beco do Paralelo</t>
  </si>
  <si>
    <t>趙家巷</t>
  </si>
  <si>
    <t>Travessa da Porta</t>
  </si>
  <si>
    <t>Beco do Professor</t>
  </si>
  <si>
    <t>德香里</t>
  </si>
  <si>
    <t>Beco da Romã</t>
  </si>
  <si>
    <t>Beco de S. Francisco</t>
  </si>
  <si>
    <t>水榕樹巷</t>
  </si>
  <si>
    <t>Travessa de S. João</t>
  </si>
  <si>
    <t>家辣堂街</t>
  </si>
  <si>
    <t>Rua de Santa Clara</t>
  </si>
  <si>
    <t>老人圍</t>
  </si>
  <si>
    <t>哪咤廟街</t>
  </si>
  <si>
    <t>Rua das Verdades</t>
  </si>
  <si>
    <t>哪咤廟巷</t>
  </si>
  <si>
    <t>Travessa das Verdades</t>
  </si>
  <si>
    <t>哪咤廟里</t>
  </si>
  <si>
    <t>Beco das Verdades</t>
  </si>
  <si>
    <t>哪咤圍</t>
  </si>
  <si>
    <t>Pátio das Verdades</t>
  </si>
  <si>
    <t>得勝街</t>
  </si>
  <si>
    <t>水雞巷</t>
  </si>
  <si>
    <t>Travessa das Galinholas</t>
  </si>
  <si>
    <t>賣魚巷</t>
  </si>
  <si>
    <t>Travessa do Alpendre</t>
  </si>
  <si>
    <t>叢慶三巷</t>
  </si>
  <si>
    <t>Travessa Terceira do Pátio do Jardim</t>
  </si>
  <si>
    <t>叢慶四巷</t>
  </si>
  <si>
    <t>Travessa Quarta do Pátio do Jardim</t>
  </si>
  <si>
    <t>Pátio de Além-Bosque</t>
  </si>
  <si>
    <t>Beco da Carapinha</t>
  </si>
  <si>
    <t>珊瑚里</t>
  </si>
  <si>
    <t>Beco do Coral</t>
  </si>
  <si>
    <t>Beco da Cacatua</t>
  </si>
  <si>
    <t>造繩巷</t>
  </si>
  <si>
    <t>Travessa do Cordoeiro</t>
  </si>
  <si>
    <t>金龍巷</t>
  </si>
  <si>
    <t>Travessa do Fogo</t>
  </si>
  <si>
    <t>Pátio do Corredor</t>
  </si>
  <si>
    <t>轎夫巷</t>
  </si>
  <si>
    <t>Travessa dos Cules</t>
  </si>
  <si>
    <t>橋巷</t>
  </si>
  <si>
    <t>Travessa da Ponte</t>
  </si>
  <si>
    <t>Beco da Erva</t>
  </si>
  <si>
    <t>硯圍</t>
  </si>
  <si>
    <t>Pátio do Tinteiro</t>
  </si>
  <si>
    <t>噶地利亞街</t>
  </si>
  <si>
    <t>Rua de Corte Real</t>
  </si>
  <si>
    <t>染布里</t>
  </si>
  <si>
    <t>Beco dos Tingidores</t>
  </si>
  <si>
    <t>馬里</t>
  </si>
  <si>
    <t>Beco do Cavalo</t>
  </si>
  <si>
    <t>𠜎雞巷</t>
  </si>
  <si>
    <t>Travessa do Capão</t>
  </si>
  <si>
    <t>墨山巷</t>
  </si>
  <si>
    <t>Travessa de Martinho Montenegro</t>
  </si>
  <si>
    <t>千日紅巷</t>
  </si>
  <si>
    <t>林德遠巷</t>
  </si>
  <si>
    <t>Travessa de Lam Tac Un</t>
  </si>
  <si>
    <t>Beco da Cal</t>
  </si>
  <si>
    <t>塘巷</t>
  </si>
  <si>
    <t>Travessa do Lago</t>
  </si>
  <si>
    <t>風爐匠巷</t>
  </si>
  <si>
    <t>Travessa do Fogueiro</t>
  </si>
  <si>
    <t>銅錢巷</t>
  </si>
  <si>
    <t>Travessa das Sapecas</t>
  </si>
  <si>
    <t>Beco dos Ferreiros</t>
  </si>
  <si>
    <t>渡船台</t>
  </si>
  <si>
    <t>Pátio da Barca</t>
  </si>
  <si>
    <t>金雞納圍</t>
  </si>
  <si>
    <t>Pátio da Quina</t>
  </si>
  <si>
    <t>飛能便度圍</t>
  </si>
  <si>
    <t>Pátio de Fernão Mendes Pinto</t>
  </si>
  <si>
    <t>遊艇會巷</t>
  </si>
  <si>
    <t>Travessa do Clube de Iates</t>
  </si>
  <si>
    <t>聖美基街</t>
  </si>
  <si>
    <t>Rua de S. Miguel</t>
  </si>
  <si>
    <t>Pátio de Afonso de Albuquerque</t>
  </si>
  <si>
    <t>羅利老台</t>
  </si>
  <si>
    <t>Pátio de Adolfo Loureiro</t>
  </si>
  <si>
    <t>肥利喇亞美打圍</t>
  </si>
  <si>
    <t>Pátio do Conselheiro Ferreira de Almeida</t>
  </si>
  <si>
    <t>罅些喇提督市東街</t>
  </si>
  <si>
    <t>Rua Leste do Mercado Almirante Lacerda</t>
  </si>
  <si>
    <t>船廠街</t>
  </si>
  <si>
    <t>Rua dos Estaleiros</t>
  </si>
  <si>
    <t>連勝台</t>
  </si>
  <si>
    <t>Pátio de Coelho do Amaral</t>
  </si>
  <si>
    <t>連勝巷</t>
  </si>
  <si>
    <t>Travessa de Coelho do Amaral</t>
  </si>
  <si>
    <t>連勝圍</t>
  </si>
  <si>
    <t>Beco de Coelho do Amaral</t>
  </si>
  <si>
    <t>雀里</t>
  </si>
  <si>
    <t>Beco dos Passaros</t>
  </si>
  <si>
    <t>田螺里</t>
  </si>
  <si>
    <t>Beco do Caracol</t>
  </si>
  <si>
    <t>草蓆巷</t>
  </si>
  <si>
    <t>Travessa da Esteira</t>
  </si>
  <si>
    <t>蛤巷</t>
  </si>
  <si>
    <t>Travessa do Búzio</t>
  </si>
  <si>
    <t>草蜢巷</t>
  </si>
  <si>
    <t>Travessa do Gafanhoto</t>
  </si>
  <si>
    <t>永安息巷</t>
  </si>
  <si>
    <t>Travessa do Bálsamo</t>
  </si>
  <si>
    <t>養樂圍</t>
  </si>
  <si>
    <t>Pátio de Iong Loc</t>
  </si>
  <si>
    <t>布巷</t>
  </si>
  <si>
    <t>Travessa do Pano</t>
  </si>
  <si>
    <t>扣鈕巷</t>
  </si>
  <si>
    <t>Travessa do Colchete</t>
  </si>
  <si>
    <t>鈕里</t>
  </si>
  <si>
    <t>Beco do Botão</t>
  </si>
  <si>
    <t>高地烏巷</t>
  </si>
  <si>
    <t>Travessa de Pedro Coutinho</t>
  </si>
  <si>
    <t>柯維納總督街</t>
  </si>
  <si>
    <t>Rua do Governador Albano de Oliveira</t>
  </si>
  <si>
    <t>美副將巷</t>
  </si>
  <si>
    <t>Travessa do Coronel Mesquita</t>
  </si>
  <si>
    <t>生蔗里</t>
  </si>
  <si>
    <t>Beco da Cana</t>
  </si>
  <si>
    <t>黑沙環巷</t>
  </si>
  <si>
    <t>Travessa da Areia Preta</t>
  </si>
  <si>
    <t>祐漢新村第五街</t>
  </si>
  <si>
    <t>Rua Cinco do Bairro Iao Hon</t>
  </si>
  <si>
    <t>圓台街</t>
  </si>
  <si>
    <t>Rua da Doca dos Holandeses</t>
  </si>
  <si>
    <t>華大新村第二街</t>
  </si>
  <si>
    <t>Rua Dois do Bairro Vá Tai</t>
  </si>
  <si>
    <t>祐漢新村第七街</t>
  </si>
  <si>
    <t>Rua Sete do Bairro Iao Hon</t>
  </si>
  <si>
    <t>祐漢新村第三街</t>
  </si>
  <si>
    <t>Rua Três do Bairro Iao Hon</t>
  </si>
  <si>
    <t>華大新村第三街</t>
  </si>
  <si>
    <t>Rua Três do Bairro Vá Tai</t>
  </si>
  <si>
    <t>華大新村第一街</t>
  </si>
  <si>
    <t>Rua Um do Bairro Vá Tai</t>
  </si>
  <si>
    <t>華大街</t>
  </si>
  <si>
    <t>Rua Vá Tai</t>
  </si>
  <si>
    <t>馬場大馬路</t>
  </si>
  <si>
    <t>巴波沙巷</t>
  </si>
  <si>
    <t>Travessa de Artur Tamagnini Barbosa</t>
  </si>
  <si>
    <t>黑沙環新巷</t>
  </si>
  <si>
    <t>Travessa Nova da Areia Preta</t>
  </si>
  <si>
    <t>馬揸度博士巷</t>
  </si>
  <si>
    <t>Travessa do Dr. Francisco Vieira Machado</t>
  </si>
  <si>
    <t>漁翁巷</t>
  </si>
  <si>
    <t>Travessa dos Pescadores</t>
  </si>
  <si>
    <t>台山新城市第一巷</t>
  </si>
  <si>
    <t>Travessa Um da Cidade Nova de T'oi Sán</t>
  </si>
  <si>
    <t>台山新城市第二巷</t>
  </si>
  <si>
    <t>Travessa Dois da Cidade Nova de T'oi Sán</t>
  </si>
  <si>
    <t>黑沙環海邊巷</t>
  </si>
  <si>
    <t>Travessa Marginal da Areia Preta</t>
  </si>
  <si>
    <t>菜園涌邊巷</t>
  </si>
  <si>
    <t>Travessa Marginal do Canal das Hortas</t>
  </si>
  <si>
    <t>騎士巷</t>
  </si>
  <si>
    <t>Travessa dos Cavaleiros</t>
  </si>
  <si>
    <t>美副將街</t>
  </si>
  <si>
    <t>Rua do Coronel Mesquita</t>
  </si>
  <si>
    <t>松山晨運斜坡</t>
  </si>
  <si>
    <t>Beco da Adufa</t>
  </si>
  <si>
    <t>葉家圍</t>
  </si>
  <si>
    <t>Pátio da Ameaça</t>
  </si>
  <si>
    <t>炮兵巷</t>
  </si>
  <si>
    <t>Travessa dos Artilheiros</t>
  </si>
  <si>
    <t>Pátio da Bátega</t>
  </si>
  <si>
    <t>燕主教街</t>
  </si>
  <si>
    <t>Rua do Bispo Enes</t>
  </si>
  <si>
    <t>掙匠巷</t>
  </si>
  <si>
    <t>Travessa dos Calafates</t>
  </si>
  <si>
    <t>Pátio do Carpinteiro</t>
  </si>
  <si>
    <t>Beco do Cego</t>
  </si>
  <si>
    <t>聚龍舊社</t>
  </si>
  <si>
    <t>Beco Central</t>
  </si>
  <si>
    <t>蔡記里</t>
  </si>
  <si>
    <t>Beco do Craveiro</t>
  </si>
  <si>
    <t>Pátio da Fortuna</t>
  </si>
  <si>
    <t>Rua do General Galhardo</t>
  </si>
  <si>
    <t>Rua do Infante</t>
  </si>
  <si>
    <t>黎地里</t>
  </si>
  <si>
    <t>Beco do Leite</t>
  </si>
  <si>
    <t>Beco da Malva</t>
  </si>
  <si>
    <t>Beco do Missó</t>
  </si>
  <si>
    <t>關前後街</t>
  </si>
  <si>
    <t>Rua de Nossa Senhora do Amparo</t>
  </si>
  <si>
    <t>Beco dos Óculos</t>
  </si>
  <si>
    <t>Beco do Porco</t>
  </si>
  <si>
    <t>銀和里</t>
  </si>
  <si>
    <t>Beco da Prata</t>
  </si>
  <si>
    <t>林茂海邊巷</t>
  </si>
  <si>
    <t>Travessa Marginal do Lam Mau</t>
  </si>
  <si>
    <t>史山斜巷</t>
  </si>
  <si>
    <t>濾水站路</t>
  </si>
  <si>
    <t>船鋪街</t>
  </si>
  <si>
    <t>船鋪巷</t>
  </si>
  <si>
    <t>菜園巷</t>
  </si>
  <si>
    <t>Travessa das Hortas</t>
  </si>
  <si>
    <t>中街</t>
  </si>
  <si>
    <t>中巷</t>
  </si>
  <si>
    <t>美女巷</t>
  </si>
  <si>
    <t>Travessa das Lindas</t>
  </si>
  <si>
    <t>鹹蝦巷</t>
  </si>
  <si>
    <t>玫瑰巷</t>
  </si>
  <si>
    <t>花草圍</t>
  </si>
  <si>
    <t>田畔里</t>
  </si>
  <si>
    <t>氹仔巷</t>
  </si>
  <si>
    <t>花園圍</t>
  </si>
  <si>
    <t>樽頸圍</t>
  </si>
  <si>
    <t>新巷</t>
  </si>
  <si>
    <t>炮竹廠巷</t>
  </si>
  <si>
    <t>Travessa da Fábrica de Panchões</t>
  </si>
  <si>
    <t>肇慶街</t>
  </si>
  <si>
    <t>陸軍路</t>
  </si>
  <si>
    <t>海灣巷</t>
  </si>
  <si>
    <t>Travessa da Baía</t>
  </si>
  <si>
    <t>西望洋斜坡</t>
  </si>
  <si>
    <t>勵駿大道</t>
  </si>
  <si>
    <t>Avenida Larga da Lenda</t>
  </si>
  <si>
    <t>群興新街</t>
  </si>
  <si>
    <t>Rua de Ponte e Horta</t>
  </si>
  <si>
    <t>九澳聖母馬路行人天橋</t>
  </si>
  <si>
    <t>Passagem superior para peões na Estrada de Nossa Senhora de Ká Hó</t>
  </si>
  <si>
    <t>Praça do Tribunal de Última Instância</t>
  </si>
  <si>
    <t>氹仔海濱休憩區單車徑</t>
  </si>
  <si>
    <t>Zona de Lazer da Marginal da Taipa (Pista de Bicicletas)</t>
  </si>
  <si>
    <t>順怡街</t>
  </si>
  <si>
    <t>紅棉路</t>
  </si>
  <si>
    <t>棕櫚圓形地</t>
  </si>
  <si>
    <t>森樹街</t>
  </si>
  <si>
    <t>九澳水庫環湖徑</t>
  </si>
  <si>
    <t>Circuito da Barragem de Ká Hó</t>
  </si>
  <si>
    <t>路環東北步行徑系統</t>
  </si>
  <si>
    <t>Rede de Trilhos do Nordeste de Coloane</t>
  </si>
  <si>
    <t>高爾夫球徑</t>
  </si>
  <si>
    <t>Circuito do Golfe</t>
  </si>
  <si>
    <t>黑沙環中街</t>
  </si>
  <si>
    <t>Rua Central da Areia Preta</t>
  </si>
  <si>
    <t>新雅馬路行車天橋</t>
  </si>
  <si>
    <t>Viaduto da Estrada da Bela Vista</t>
  </si>
  <si>
    <t>東亞運街</t>
  </si>
  <si>
    <t>公侯巷</t>
  </si>
  <si>
    <t>Travessa do Conde</t>
  </si>
  <si>
    <t>十月初五馬路</t>
  </si>
  <si>
    <t>水井圍</t>
  </si>
  <si>
    <t>計單奴街</t>
  </si>
  <si>
    <t>音調巷</t>
  </si>
  <si>
    <t>林茂巷</t>
  </si>
  <si>
    <t>Travessa de Lam Mau</t>
  </si>
  <si>
    <t>祐漢新村第一街</t>
  </si>
  <si>
    <t>Rua Um do Bairro Iao Hon</t>
  </si>
  <si>
    <t>山邊東街</t>
  </si>
  <si>
    <t>Rua Leste da Encosta</t>
  </si>
  <si>
    <t>如意廣場</t>
  </si>
  <si>
    <t>東望洋圍</t>
  </si>
  <si>
    <t>Pátio da Guia</t>
  </si>
  <si>
    <t>陳樂街</t>
  </si>
  <si>
    <t>Rua de Chan Loc</t>
  </si>
  <si>
    <t>飛喇士巷</t>
  </si>
  <si>
    <t>Travessa do General Ivens Ferraz</t>
  </si>
  <si>
    <t>巴素打爾古街</t>
  </si>
  <si>
    <t>山治美蘭打前地</t>
  </si>
  <si>
    <t>羅憲新街</t>
  </si>
  <si>
    <t>Rua de Tomás da Rosa</t>
  </si>
  <si>
    <t>和諧圓形地</t>
  </si>
  <si>
    <t>航空圓形地</t>
  </si>
  <si>
    <t>蘇亞利斯博士大馬路行人天橋</t>
  </si>
  <si>
    <t>Passagem Superior para Peões da Avenida Doutor Mário Soares</t>
  </si>
  <si>
    <t>Tabuleiro Inferior da Ponte de Sai Van</t>
  </si>
  <si>
    <t>船澳巷</t>
  </si>
  <si>
    <t>Travessa das Docas</t>
  </si>
  <si>
    <t>田螺石級</t>
  </si>
  <si>
    <t>家冷巷</t>
  </si>
  <si>
    <t>Travessa do Calão</t>
  </si>
  <si>
    <t>沙鵻圍</t>
  </si>
  <si>
    <t>Pátio das Narcejas</t>
  </si>
  <si>
    <t>魚釣里</t>
  </si>
  <si>
    <t>Beco dos Anzóis</t>
  </si>
  <si>
    <t>鵝眉街</t>
  </si>
  <si>
    <t>Rua de Inácio Baptista</t>
  </si>
  <si>
    <t>兵營斜巷</t>
  </si>
  <si>
    <t>兵營斜路</t>
  </si>
  <si>
    <t>黑沙龍爪角家樂徑</t>
  </si>
  <si>
    <t>Trilho do Morro de Hác-Sá</t>
  </si>
  <si>
    <t>博愛大馬路</t>
  </si>
  <si>
    <t>Avenida da Fraternidade</t>
  </si>
  <si>
    <t>離島醫院大馬路</t>
  </si>
  <si>
    <t>Avenida do Hospital das Ilhas</t>
  </si>
  <si>
    <t>仁德大馬路</t>
  </si>
  <si>
    <t>Avenida da Benevolência</t>
  </si>
  <si>
    <t>峽谷巷</t>
  </si>
  <si>
    <t>Travessa da Ribeira</t>
  </si>
  <si>
    <t>扊扅圍</t>
  </si>
  <si>
    <t>Pátio da Tranca</t>
  </si>
  <si>
    <t>罣累巷</t>
  </si>
  <si>
    <t>Travessa do Enleio</t>
  </si>
  <si>
    <t>九澳聖母里</t>
  </si>
  <si>
    <t>Beco de Nossa Senhora de Ká Hó</t>
  </si>
  <si>
    <t>竹灣馬路</t>
  </si>
  <si>
    <t>賈伯樂提督里</t>
  </si>
  <si>
    <t>Beco do Almirante Costa Cabral</t>
  </si>
  <si>
    <t>福慶街</t>
  </si>
  <si>
    <t>Rua da Figueira</t>
  </si>
  <si>
    <t>西墳馬路</t>
  </si>
  <si>
    <t>Estrada do Cemitério</t>
  </si>
  <si>
    <t>順榮大馬路</t>
  </si>
  <si>
    <t>倫斯泰特大馬路</t>
  </si>
  <si>
    <t>海灣街</t>
  </si>
  <si>
    <t>里斯本街</t>
  </si>
  <si>
    <t>幸運圍</t>
  </si>
  <si>
    <t>戴紳禮街</t>
  </si>
  <si>
    <t>Rua do Tássara</t>
  </si>
  <si>
    <t>合歡街</t>
  </si>
  <si>
    <t>日暉石級</t>
  </si>
  <si>
    <t>相思林徑</t>
  </si>
  <si>
    <t>Circuito das Acácias</t>
  </si>
  <si>
    <t>望善街</t>
  </si>
  <si>
    <t>Rua de Mong Sin</t>
  </si>
  <si>
    <t>文第士圍</t>
  </si>
  <si>
    <t>Pátio de Silva Mendes</t>
  </si>
  <si>
    <t>牧羊巷</t>
  </si>
  <si>
    <t>Travessa do Pastor</t>
  </si>
  <si>
    <t>紫薇街</t>
  </si>
  <si>
    <t>長樓斜巷</t>
  </si>
  <si>
    <t>兔巷</t>
  </si>
  <si>
    <t>Travessa da Lebre</t>
  </si>
  <si>
    <t>Pátio do Gil</t>
  </si>
  <si>
    <t>Pátio da Ilusão</t>
  </si>
  <si>
    <t>生央街</t>
  </si>
  <si>
    <t>麻子巷</t>
  </si>
  <si>
    <t>Travessa da Palmeira</t>
  </si>
  <si>
    <t>龍爪角第三巷</t>
  </si>
  <si>
    <t>龍爪角第二巷</t>
  </si>
  <si>
    <t>龍爪角第一巷</t>
  </si>
  <si>
    <t>Pátio das Esquinas</t>
  </si>
  <si>
    <t>西灣大橋下層車道</t>
  </si>
  <si>
    <t>蓮花大橋</t>
  </si>
  <si>
    <t>Ponte Flor de Lótus</t>
  </si>
  <si>
    <t>海邊馬路</t>
  </si>
  <si>
    <t>高園街</t>
  </si>
  <si>
    <t>Rua de D. Belchior Carneiro</t>
  </si>
  <si>
    <t>計單奴前地</t>
  </si>
  <si>
    <t>荔枝碗馬路</t>
  </si>
  <si>
    <t>嚤囉園路</t>
  </si>
  <si>
    <t>桂和里</t>
  </si>
  <si>
    <t>Beco dos Vendilhões</t>
  </si>
  <si>
    <t>路環電廠街</t>
  </si>
  <si>
    <t>Rua da Central Térmica de Coloane</t>
  </si>
  <si>
    <t>灰爐石級</t>
  </si>
  <si>
    <t>耶穌會紀念廣場</t>
  </si>
  <si>
    <t>Largo da Companhia de Jesus</t>
  </si>
  <si>
    <t>鴨涌河南街</t>
  </si>
  <si>
    <t>Rua Sul do Canal dos Patos</t>
  </si>
  <si>
    <t>蓮花廣場</t>
  </si>
  <si>
    <t>Praça dos Lótus</t>
  </si>
  <si>
    <t>哪咤廟斜巷</t>
  </si>
  <si>
    <t>馬場北大馬路</t>
  </si>
  <si>
    <t>踏板健身徑</t>
  </si>
  <si>
    <t>Circuito para a Manutenção Física</t>
  </si>
  <si>
    <t>草堆橫巷</t>
  </si>
  <si>
    <t>Travessa das Janelas Verdes</t>
  </si>
  <si>
    <t>水池斜坡</t>
  </si>
  <si>
    <t>順成街</t>
  </si>
  <si>
    <t>Rua da Águia</t>
  </si>
  <si>
    <t>龍嵩正街</t>
  </si>
  <si>
    <t>Rua da Central</t>
  </si>
  <si>
    <t>Beco do Gonçalo</t>
  </si>
  <si>
    <t>Estrada de São Francisco</t>
  </si>
  <si>
    <t>打鐵斜巷</t>
  </si>
  <si>
    <t>蓮峰街</t>
  </si>
  <si>
    <t>Rua do Templo Lin-Fong</t>
  </si>
  <si>
    <t>炮兵街</t>
  </si>
  <si>
    <t>Rua dos Artilheiros</t>
  </si>
  <si>
    <t>Rua de Santo Antonio</t>
  </si>
  <si>
    <t>白頭馬路</t>
  </si>
  <si>
    <t>Estrada dos Parses</t>
  </si>
  <si>
    <t>航海學校街</t>
  </si>
  <si>
    <t>Rua da Escola Náutica</t>
  </si>
  <si>
    <t>澳門大學行人隧道</t>
  </si>
  <si>
    <t>Túnel do pedestres para Universidade</t>
  </si>
  <si>
    <t>製造廠巷</t>
  </si>
  <si>
    <t>Travessa da Fábrica</t>
  </si>
  <si>
    <t>海灣圍</t>
  </si>
  <si>
    <t>路氹連貫公路圓形地</t>
  </si>
  <si>
    <t>石排灣圓形地</t>
  </si>
  <si>
    <t>Rotunda de Seac Pai Van</t>
  </si>
  <si>
    <t>海景花園</t>
  </si>
  <si>
    <t>亞利雅架圓形地</t>
  </si>
  <si>
    <t>東北巷</t>
  </si>
  <si>
    <t>Travessa do Nordeste</t>
  </si>
  <si>
    <t>水塘步行徑</t>
  </si>
  <si>
    <t>Trilha de Caminhada do Reservatório</t>
  </si>
  <si>
    <t>九澳村路</t>
  </si>
  <si>
    <t>Caminho da Povoação de Ká Hó</t>
  </si>
  <si>
    <t>金像步行徑</t>
  </si>
  <si>
    <t>Trilho do Óscar</t>
  </si>
  <si>
    <t>運動場圓形地</t>
  </si>
  <si>
    <t>Rotunda do Estádio</t>
  </si>
  <si>
    <t>蓮花單車徑</t>
  </si>
  <si>
    <t>Pista de Bicicletas "Flor de Lótus"</t>
  </si>
  <si>
    <t>Obra de construção da travessia pedonal ao longo da Avenida de Guimarães na Taipa</t>
  </si>
  <si>
    <t>巴波沙總督前地</t>
  </si>
  <si>
    <t>馬交石炮台斜坡</t>
  </si>
  <si>
    <t>氹仔基馬拉斯大馬路空中走廊</t>
  </si>
  <si>
    <t>九澳高頂圓形地</t>
  </si>
  <si>
    <t>Rotunda do Altinho de Ká Hó</t>
  </si>
  <si>
    <t>三家村巷</t>
  </si>
  <si>
    <t>愕斜巷</t>
  </si>
  <si>
    <t>北安港廣場</t>
  </si>
  <si>
    <t>Praça do Porto de Pac On</t>
  </si>
  <si>
    <t>The Broadway</t>
  </si>
  <si>
    <t>葡京</t>
  </si>
  <si>
    <t>打纜地</t>
  </si>
  <si>
    <t>太平里</t>
  </si>
  <si>
    <t>太平圍</t>
  </si>
  <si>
    <t>Avenida da Cidade Nova</t>
  </si>
  <si>
    <t>Avenida de D. João IV</t>
  </si>
  <si>
    <t>沙格斯大馬路</t>
  </si>
  <si>
    <t>罅些喇提督大馬路</t>
  </si>
  <si>
    <t>提督馬路</t>
  </si>
  <si>
    <t>高地里</t>
  </si>
  <si>
    <t>高地圍</t>
  </si>
  <si>
    <t>蠔殼圍</t>
  </si>
  <si>
    <t>蠔殼里</t>
  </si>
  <si>
    <t>船錨巷</t>
  </si>
  <si>
    <t>船錨里</t>
  </si>
  <si>
    <t>高園圍</t>
  </si>
  <si>
    <t>高園里</t>
  </si>
  <si>
    <t>花朵圍</t>
  </si>
  <si>
    <t>亞美打利庇盧里</t>
  </si>
  <si>
    <t>亞美打利庇盧圍</t>
  </si>
  <si>
    <t>余敦善堂里</t>
  </si>
  <si>
    <t>余敦善堂私家圍</t>
  </si>
  <si>
    <t>聖方濟各里</t>
  </si>
  <si>
    <t>玻璃樽圍</t>
  </si>
  <si>
    <t>趙家里</t>
  </si>
  <si>
    <t>趙家圍</t>
  </si>
  <si>
    <t>鹽埠里</t>
  </si>
  <si>
    <t>陳家里</t>
  </si>
  <si>
    <t>陳家圍</t>
  </si>
  <si>
    <t>三角亭圍</t>
  </si>
  <si>
    <t>連安圍前巷</t>
  </si>
  <si>
    <t>鹽埠圍/椰子巷</t>
  </si>
  <si>
    <t>深巷仔</t>
  </si>
  <si>
    <t>體育里</t>
  </si>
  <si>
    <t>桔仔圍</t>
  </si>
  <si>
    <t>豆醬圍</t>
  </si>
  <si>
    <t>平線圍</t>
  </si>
  <si>
    <t>鹹魚里</t>
  </si>
  <si>
    <t>鹹魚圍</t>
  </si>
  <si>
    <t>聖方濟各斜巷</t>
  </si>
  <si>
    <t>情人街</t>
  </si>
  <si>
    <t>圍</t>
  </si>
  <si>
    <t>里</t>
  </si>
  <si>
    <t>左堂欄尾</t>
  </si>
  <si>
    <t>打鐵圍</t>
  </si>
  <si>
    <t>馬子圍</t>
  </si>
  <si>
    <t>營地一圍</t>
  </si>
  <si>
    <t>沙欄仔橫街</t>
  </si>
  <si>
    <t>煙字巷</t>
  </si>
  <si>
    <t>儒履圍</t>
  </si>
  <si>
    <t>爛花園</t>
  </si>
  <si>
    <t>林家一圍</t>
  </si>
  <si>
    <t>史山豬圍</t>
  </si>
  <si>
    <t>沙欄仔斜路</t>
  </si>
  <si>
    <t>沙梨頭</t>
  </si>
  <si>
    <t>牡雞斜巷</t>
  </si>
  <si>
    <t>Circuito</t>
  </si>
  <si>
    <t>Istmo</t>
  </si>
  <si>
    <t>土腰</t>
  </si>
  <si>
    <t>關閘馬路</t>
  </si>
  <si>
    <t>亞馬喇土腰</t>
  </si>
  <si>
    <t>眺望台</t>
  </si>
  <si>
    <t>行人天橋</t>
  </si>
  <si>
    <t>Passagem Superior</t>
  </si>
  <si>
    <t>大橋/碼頭</t>
  </si>
  <si>
    <t>Ramal</t>
  </si>
  <si>
    <t>隧道</t>
  </si>
  <si>
    <t>Trilha</t>
  </si>
  <si>
    <t>Túnel</t>
  </si>
  <si>
    <t>Túnel do Monte da Guia</t>
  </si>
  <si>
    <t>Túnel do Taipa</t>
  </si>
  <si>
    <t>天通圍</t>
  </si>
  <si>
    <t>白灰圍</t>
  </si>
  <si>
    <t>祿號圍</t>
  </si>
  <si>
    <t>連丁圍</t>
  </si>
  <si>
    <t>青草圍</t>
  </si>
  <si>
    <t>青草里</t>
  </si>
  <si>
    <t>蟻圍</t>
  </si>
  <si>
    <t>鐵匠圍</t>
  </si>
  <si>
    <t>倒裝二圍</t>
  </si>
  <si>
    <t>鍾家圍</t>
  </si>
  <si>
    <t>橫圍</t>
  </si>
  <si>
    <t>倒裝一圍</t>
  </si>
  <si>
    <t>耕圍</t>
  </si>
  <si>
    <t>果欄尾</t>
  </si>
  <si>
    <t>賣草地圍</t>
  </si>
  <si>
    <t>石字巷</t>
  </si>
  <si>
    <t>萬里圍</t>
  </si>
  <si>
    <t>特殊</t>
  </si>
  <si>
    <t>Y</t>
  </si>
  <si>
    <t>IF(COUNTIF(A1,"*大馬路*"),"",IF(COUNTIF(A1,"*大道*"),"大道","馬路"))</t>
  </si>
  <si>
    <t>IFS(COUNTIF(A1,"*圍*"),"圍",COUNTIF(A1,"*社*"),"社",COUNTIF(A1,"*巷*"),"巷",COUNTIF(A1,"*里*"),"")</t>
  </si>
  <si>
    <t>九澳</t>
  </si>
  <si>
    <t>松山</t>
  </si>
  <si>
    <t>石級</t>
  </si>
  <si>
    <t>跛腳梯</t>
  </si>
  <si>
    <t>梯</t>
  </si>
  <si>
    <t>粵文</t>
  </si>
  <si>
    <t>媽閣</t>
  </si>
  <si>
    <t>樂建斜巷</t>
  </si>
  <si>
    <t>瘋堂斜巷</t>
  </si>
  <si>
    <t>和平斜巷</t>
  </si>
  <si>
    <t>高樓下巷</t>
  </si>
  <si>
    <t>山頂</t>
  </si>
  <si>
    <t>得勝斜路</t>
  </si>
  <si>
    <t>塔石</t>
  </si>
  <si>
    <t>大三巴</t>
  </si>
  <si>
    <t>高樓斜巷</t>
  </si>
  <si>
    <t>高樓上巷</t>
  </si>
  <si>
    <t>氹仔市中心</t>
  </si>
  <si>
    <t>嘉模斜巷</t>
  </si>
  <si>
    <t>卓家</t>
  </si>
  <si>
    <t>道</t>
  </si>
  <si>
    <t>劏狗環</t>
  </si>
  <si>
    <t>竹灣</t>
  </si>
  <si>
    <t>北安</t>
  </si>
  <si>
    <t>黑沙村</t>
  </si>
  <si>
    <t>荔枝碗村</t>
  </si>
  <si>
    <t>聖母村</t>
  </si>
  <si>
    <t>石排灣</t>
  </si>
  <si>
    <t>媽祖</t>
  </si>
  <si>
    <t>松山馬路</t>
  </si>
  <si>
    <t>馬會</t>
  </si>
  <si>
    <t>黑沙環</t>
  </si>
  <si>
    <t>水泉公地</t>
  </si>
  <si>
    <t>公地</t>
  </si>
  <si>
    <t>市亭前地</t>
  </si>
  <si>
    <t>草堆街</t>
  </si>
  <si>
    <t>噴水池</t>
  </si>
  <si>
    <t>消防局前地</t>
  </si>
  <si>
    <t>米也馬嘉禮前地</t>
  </si>
  <si>
    <t>譚公廟前地</t>
  </si>
  <si>
    <t>路環村</t>
  </si>
  <si>
    <t>天后廟前地</t>
  </si>
  <si>
    <t>順成里</t>
  </si>
  <si>
    <t>順成圍</t>
  </si>
  <si>
    <t>居仁里</t>
  </si>
  <si>
    <t>社福里/吉祥里</t>
  </si>
  <si>
    <t>慶樂里</t>
  </si>
  <si>
    <t>蓆里</t>
  </si>
  <si>
    <t>永慶里</t>
  </si>
  <si>
    <t>清和里/虱乸街</t>
  </si>
  <si>
    <t>福華里</t>
  </si>
  <si>
    <t>裝罅圍</t>
  </si>
  <si>
    <t>木字里</t>
  </si>
  <si>
    <t>高樓里</t>
  </si>
  <si>
    <t>賣草地里</t>
  </si>
  <si>
    <t>三間里</t>
  </si>
  <si>
    <t>柚果里</t>
  </si>
  <si>
    <t>大鵬橫巷</t>
  </si>
  <si>
    <t>敦善里)</t>
  </si>
  <si>
    <t>福六里</t>
  </si>
  <si>
    <t>亞豐素圍</t>
  </si>
  <si>
    <t>何林里</t>
  </si>
  <si>
    <t>陳樂里</t>
  </si>
  <si>
    <t>俊秀里</t>
  </si>
  <si>
    <t>仁厚里</t>
  </si>
  <si>
    <t>顯榮圍</t>
  </si>
  <si>
    <t>廣富圍</t>
  </si>
  <si>
    <t>填地圍</t>
  </si>
  <si>
    <t>福星里</t>
  </si>
  <si>
    <t>顯榮里</t>
  </si>
  <si>
    <t>廣富里</t>
  </si>
  <si>
    <t>福壽里</t>
  </si>
  <si>
    <t>咸蝦里</t>
  </si>
  <si>
    <t>木匠巷</t>
  </si>
  <si>
    <t>騎樓里</t>
  </si>
  <si>
    <t>德隆新街</t>
  </si>
  <si>
    <t>煩懣里</t>
  </si>
  <si>
    <t>志里</t>
  </si>
  <si>
    <t>肥胖圍</t>
  </si>
  <si>
    <t>公仔巷</t>
  </si>
  <si>
    <t>叢慶坊</t>
  </si>
  <si>
    <t>青雲里</t>
  </si>
  <si>
    <t>日光圍</t>
  </si>
  <si>
    <t>聚龍里</t>
  </si>
  <si>
    <t>長樂里</t>
  </si>
  <si>
    <t>新里</t>
  </si>
  <si>
    <t>白鴿巢</t>
  </si>
  <si>
    <t>東望洋斜坡</t>
  </si>
  <si>
    <t>黑沙環斜路</t>
  </si>
  <si>
    <t>三盞燈</t>
  </si>
  <si>
    <t>嘉路米耶圓形地</t>
  </si>
  <si>
    <t>孫逸仙博士圓形地</t>
  </si>
  <si>
    <t>徐日昇寅公圓形地</t>
  </si>
  <si>
    <t>下灣</t>
  </si>
  <si>
    <t>Rua de Felicidade</t>
  </si>
  <si>
    <t xml:space="preserve">Rua do Medicina Compassiva </t>
  </si>
  <si>
    <t>筷子基</t>
  </si>
  <si>
    <t>新口岸</t>
  </si>
  <si>
    <t>氹仔</t>
  </si>
  <si>
    <t>杭州街</t>
  </si>
  <si>
    <t>望地列古街</t>
  </si>
  <si>
    <t>水坑尾</t>
  </si>
  <si>
    <t>將軍街</t>
  </si>
  <si>
    <t>筷子基南街</t>
  </si>
  <si>
    <t>泗𠵼碼頭</t>
  </si>
  <si>
    <t>夜呣前巷</t>
  </si>
  <si>
    <t>連理街</t>
  </si>
  <si>
    <t>木鐸街</t>
  </si>
  <si>
    <t>營地街／大街</t>
  </si>
  <si>
    <t>順景街</t>
  </si>
  <si>
    <t>商業</t>
  </si>
  <si>
    <t>福隆彩巷</t>
  </si>
  <si>
    <t>宜安街</t>
  </si>
  <si>
    <t>蟻巷</t>
  </si>
  <si>
    <t>三家村</t>
  </si>
  <si>
    <t>三家</t>
  </si>
  <si>
    <t>下環</t>
  </si>
  <si>
    <t>大蘿巷</t>
  </si>
  <si>
    <t>仙女巷</t>
  </si>
  <si>
    <t>福寧里／新圍</t>
  </si>
  <si>
    <t>深巷橫街</t>
  </si>
  <si>
    <t>鵝眉橫街</t>
  </si>
  <si>
    <t>盧善德巷</t>
  </si>
  <si>
    <t>耶都地巷</t>
  </si>
  <si>
    <t>公局市橫巷／公局市橫街</t>
  </si>
  <si>
    <t>高尾街</t>
  </si>
  <si>
    <t>買賣巷</t>
  </si>
  <si>
    <t>永安上街</t>
  </si>
  <si>
    <t>夜呣前街／馬巷</t>
  </si>
  <si>
    <t>老虎巷</t>
  </si>
  <si>
    <t>棕櫚葉圍</t>
  </si>
  <si>
    <t>天通里</t>
  </si>
  <si>
    <t>白灰里</t>
  </si>
  <si>
    <t>祿號里</t>
  </si>
  <si>
    <t>連丁里</t>
  </si>
  <si>
    <t>耕里</t>
  </si>
  <si>
    <t>錦葵里</t>
  </si>
  <si>
    <t>蠔里</t>
  </si>
  <si>
    <t>乾草里</t>
  </si>
  <si>
    <t xml:space="preserve">石里 </t>
  </si>
  <si>
    <t>魚網里</t>
  </si>
  <si>
    <t>橫樑里</t>
  </si>
  <si>
    <t>鍾家里</t>
  </si>
  <si>
    <t>夜呣里</t>
  </si>
  <si>
    <t>鵝里</t>
  </si>
  <si>
    <t>江沙路里</t>
  </si>
  <si>
    <t>桔仔里</t>
  </si>
  <si>
    <t>豆醬里</t>
  </si>
  <si>
    <t>平線里</t>
  </si>
  <si>
    <t>豬里</t>
  </si>
  <si>
    <t>教師里</t>
  </si>
  <si>
    <t>鹽里</t>
  </si>
  <si>
    <t>鞋里</t>
  </si>
  <si>
    <t xml:space="preserve">煙草里 </t>
  </si>
  <si>
    <t>染師里</t>
  </si>
  <si>
    <t>天神里</t>
  </si>
  <si>
    <t xml:space="preserve">馬子里 </t>
  </si>
  <si>
    <t>手肘里</t>
  </si>
  <si>
    <t>鐵匠里</t>
  </si>
  <si>
    <t>眼鏡里</t>
  </si>
  <si>
    <t xml:space="preserve">花王堂斜巷 </t>
  </si>
  <si>
    <t>聖珊澤馬路西望洋馬路</t>
  </si>
  <si>
    <t>地厘古工程師馬路</t>
  </si>
  <si>
    <t>銅鑼圍</t>
  </si>
  <si>
    <t>社福圍</t>
  </si>
  <si>
    <t>菖蒲圍</t>
  </si>
  <si>
    <t>草蓆圍</t>
  </si>
  <si>
    <t>永福圍</t>
  </si>
  <si>
    <t>福隆圍</t>
  </si>
  <si>
    <t>常春滕圍</t>
  </si>
  <si>
    <t>菜園圍</t>
  </si>
  <si>
    <t>幻覺圍</t>
  </si>
  <si>
    <t>乾草圍</t>
  </si>
  <si>
    <t>西望洋圍</t>
  </si>
  <si>
    <t>柚圍</t>
  </si>
  <si>
    <t>山蔴雀圍</t>
  </si>
  <si>
    <t>轉角圍</t>
  </si>
  <si>
    <t>六屋圍</t>
  </si>
  <si>
    <t>亞豐素雅布基圍</t>
  </si>
  <si>
    <t>何林圍</t>
  </si>
  <si>
    <t xml:space="preserve">陳樂圍 </t>
  </si>
  <si>
    <t>俊秀圍</t>
  </si>
  <si>
    <t>聖尼各老圍</t>
  </si>
  <si>
    <t>聖柯奴非圍</t>
  </si>
  <si>
    <t>咸蝦圍</t>
  </si>
  <si>
    <t>木匠圍</t>
  </si>
  <si>
    <t>羔羊圍</t>
  </si>
  <si>
    <t>競走者圍</t>
  </si>
  <si>
    <t>手肘圍</t>
  </si>
  <si>
    <t>煩懣圍</t>
  </si>
  <si>
    <t>志圍</t>
  </si>
  <si>
    <t>公仔圍</t>
  </si>
  <si>
    <t>洗衣匠圍</t>
  </si>
  <si>
    <t>苦力圍</t>
  </si>
  <si>
    <t>家神圍</t>
  </si>
  <si>
    <t>新圍</t>
  </si>
  <si>
    <t>嘉野度將軍街</t>
  </si>
  <si>
    <t xml:space="preserve">飛喇士街 </t>
  </si>
  <si>
    <t>皇子街</t>
  </si>
  <si>
    <t>聚寶街</t>
  </si>
  <si>
    <t>福隆新巷</t>
  </si>
  <si>
    <t>福寧巷</t>
  </si>
  <si>
    <t>意那韶白的士打巷</t>
  </si>
  <si>
    <t>爛鬼樓巷爛鬼樓新街爛鬼樓</t>
  </si>
  <si>
    <t>清平巷清平新街清平直街</t>
  </si>
  <si>
    <t>公局市場巷 </t>
  </si>
  <si>
    <t>高尾巷</t>
  </si>
  <si>
    <t>蛋巷</t>
  </si>
  <si>
    <t xml:space="preserve">馬車巷 </t>
  </si>
  <si>
    <t>學校</t>
  </si>
  <si>
    <t>澳門</t>
  </si>
  <si>
    <t>路環</t>
  </si>
  <si>
    <t>路氹</t>
  </si>
  <si>
    <t>Pátio de S. Lázaro</t>
  </si>
  <si>
    <t>瘋堂圍</t>
  </si>
  <si>
    <t>Beco de S. Lázaro</t>
  </si>
  <si>
    <t>瘋堂里</t>
  </si>
  <si>
    <t>Rua de Eduardo Marques</t>
  </si>
  <si>
    <t>馬忌士街</t>
  </si>
  <si>
    <t>Rua Nova de S. Lázaro</t>
  </si>
  <si>
    <t>瘋堂新街</t>
  </si>
  <si>
    <t>類-葡</t>
  </si>
  <si>
    <t>類-粵</t>
  </si>
  <si>
    <t>社</t>
  </si>
  <si>
    <t>公路</t>
  </si>
  <si>
    <t>日頭圍</t>
  </si>
  <si>
    <t>日頭里／大三巴太陽里</t>
  </si>
  <si>
    <t>IF(COUNTIF(A1, "*台*"), "台", "")</t>
  </si>
  <si>
    <t>IF(COUNTIF(A1, "*廣場*"), "廣場", "")</t>
  </si>
  <si>
    <t>IF(COUNTIF(A1, "*梯*"), "梯", "")</t>
  </si>
  <si>
    <t>IF(COUNTIF(A1, "*斜路*"), "斜路", "")</t>
  </si>
  <si>
    <t>方程式（A1爲例）</t>
  </si>
  <si>
    <t>數</t>
  </si>
  <si>
    <t>其他</t>
  </si>
  <si>
    <t>IFS(COUNTIF(A1,"*大馬路*"),"大馬路",COUNTIF(A1,"*街*"),"街",COUNTIF(A1,"*公路*"), "公路",COUNTIF(A1,"*馬路*"),"",COUNTIF(A1,"*路*"),"路")</t>
  </si>
  <si>
    <t>IF(COUNTIF(A1, "*海濱路*"), "海濱路", "")</t>
  </si>
  <si>
    <t>Total</t>
  </si>
  <si>
    <t>位置僅為本人愚見，澳門街眾人各有各分。</t>
  </si>
  <si>
    <t>非公家資料，定有錯漏，敬請諒解。如有意見或資料，敬請致函zungsaan@gmail.com，或於本人轄下聊天室@jputa（需使Telegram户口）詳談。</t>
  </si>
  <si>
    <t>西灣</t>
  </si>
  <si>
    <t>皇朝</t>
  </si>
  <si>
    <t>新城A區</t>
  </si>
  <si>
    <t>青洲/台山</t>
  </si>
  <si>
    <t>大白象</t>
  </si>
  <si>
    <t>位置1</t>
  </si>
  <si>
    <t>位置2</t>
  </si>
  <si>
    <t>瘋堂</t>
  </si>
  <si>
    <t>祐漢</t>
  </si>
  <si>
    <t>馬場</t>
  </si>
  <si>
    <t>《澳門地名一覽表》ver0.1 by 靈帝（Lingdai）</t>
  </si>
  <si>
    <t>ver0.1</t>
  </si>
  <si>
    <t>ver0.2</t>
  </si>
  <si>
    <t>已完成</t>
  </si>
  <si>
    <t>計劃</t>
  </si>
  <si>
    <t>ver0.3</t>
  </si>
  <si>
    <t>收集公家機關施設，教育場所等地名</t>
  </si>
  <si>
    <t>根據街道實際之地理位置詳細分類</t>
  </si>
  <si>
    <t>望廈</t>
  </si>
  <si>
    <t>時代</t>
  </si>
  <si>
    <t>大潭山</t>
  </si>
  <si>
    <t>關閘</t>
  </si>
  <si>
    <t>舊城區</t>
  </si>
  <si>
    <t>高士德</t>
  </si>
  <si>
    <t>十六浦</t>
  </si>
  <si>
    <t>中央公園</t>
  </si>
  <si>
    <t>漁人碼頭</t>
  </si>
  <si>
    <t>海洋</t>
  </si>
  <si>
    <t>紅街市</t>
  </si>
  <si>
    <t>黑沙灣</t>
  </si>
  <si>
    <t>殷皇子</t>
  </si>
  <si>
    <t>幸運閣</t>
  </si>
  <si>
    <t>科大</t>
  </si>
  <si>
    <t>遊艇會</t>
  </si>
  <si>
    <t>關前街</t>
  </si>
  <si>
    <t>天神巷</t>
  </si>
  <si>
    <t>新橋</t>
  </si>
  <si>
    <t>賣草地</t>
  </si>
  <si>
    <t>板樟堂</t>
  </si>
  <si>
    <t>從Wiki, OSM度蒐集街名，整理分類</t>
  </si>
  <si>
    <t>ver0.4</t>
  </si>
  <si>
    <t>標音（粵語）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</si>
</sst>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49FC3-037E-48DC-B478-BE9BBE937E25}" name="Table3" displayName="Table3" ref="A1:K1208">
  <autoFilter ref="A1:K1208" xr:uid="{00C9C99A-42F3-4344-B233-297E072E44A4}"/>
  <sortState xmlns:xlrd2="http://schemas.microsoft.com/office/spreadsheetml/2017/richdata2" ref="A2:K1208">
    <sortCondition ref="E1:E1208"/>
  </sortState>
  <tableColumns count="11">
    <tableColumn id="1" xr3:uid="{1D3BA834-8D3F-41CB-9D76-4FC60D3EC218}" name="粤文" totalsRowLabel="Total"/>
    <tableColumn id="2" xr3:uid="{F49FAC14-FAA1-42BE-BC01-ACFE3098FAAC}" name="第名"/>
    <tableColumn id="3" xr3:uid="{5BE82610-D4CE-49C3-B711-0F0E324BA025}" name="葡文"/>
    <tableColumn id="4" xr3:uid="{B270C0FD-2F60-4830-AF73-94F6390324B5}" name="類-粵"/>
    <tableColumn id="5" xr3:uid="{FE777155-6E4B-421B-901D-118C840789FC}" name="類-葡"/>
    <tableColumn id="6" xr3:uid="{48C13035-8EBC-4DEA-86BC-3E3808F1133F}" name="特殊"/>
    <tableColumn id="10" xr3:uid="{42873A70-060B-4AD1-9600-D5FD1EF11EF5}" name="私家路"/>
    <tableColumn id="7" xr3:uid="{07F92318-60D9-41F2-8691-E7103ACEDC32}" name="地區"/>
    <tableColumn id="8" xr3:uid="{4881F121-3BDE-462A-BE88-1AABBC9DFEB3}" name="位置1"/>
    <tableColumn id="11" xr3:uid="{F6C8B290-5A2E-4D2A-ACCB-24CB5E6389C2}" name="位置2"/>
    <tableColumn id="9" xr3:uid="{788B428C-9F41-411C-91A8-0A39D51B677B}" name="加筆" totalsRowFunction="count"/>
  </tableColumns>
  <tableStyleInfo name="TableStyleLight8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15FB0-5EC9-4942-82C6-1F2AF6C2A896}" name="Table1" displayName="Table1" ref="M1:P35" totalsRowCount="1">
  <autoFilter ref="M1:P34" xr:uid="{8C0D85A5-B8D9-481A-9197-E368E6E1D69D}"/>
  <tableColumns count="4">
    <tableColumn id="1" xr3:uid="{3EE39E5F-B0B7-4D67-A59E-5519C311F514}" name="粵文" totalsRowLabel="Total"/>
    <tableColumn id="2" xr3:uid="{9FEB21A4-E50B-4247-9BD4-E463ADFD4DA6}" name="葡文"/>
    <tableColumn id="3" xr3:uid="{AD639976-0C89-4B46-89A3-1FD999304847}" name="方程式（A1爲例）"/>
    <tableColumn id="4" xr3:uid="{2CF5D612-4404-46FF-AA69-965F58059CD0}" name="數" totalsRowFunction="sum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9E22-01EC-44EB-904A-B05BDA2FEF3C}">
  <dimension ref="A1:P1208"/>
  <sheetViews>
    <sheetView tabSelected="1" zoomScaleNormal="100" workbookViewId="0">
      <selection activeCell="C3" sqref="C3"/>
    </sheetView>
  </sheetViews>
  <sheetFormatPr defaultRowHeight="15" x14ac:dyDescent="0.25"/>
  <cols>
    <col min="1" max="1" width="29.5703125" customWidth="1"/>
    <col min="2" max="2" width="11.28515625" customWidth="1"/>
    <col min="3" max="3" width="44.28515625" customWidth="1"/>
    <col min="4" max="4" width="11" hidden="1" customWidth="1"/>
    <col min="5" max="5" width="18" hidden="1" customWidth="1"/>
    <col min="6" max="6" width="8.140625" hidden="1" customWidth="1"/>
    <col min="7" max="8" width="10" customWidth="1"/>
    <col min="9" max="9" width="11" bestFit="1" customWidth="1"/>
    <col min="10" max="10" width="11" customWidth="1"/>
    <col min="11" max="11" width="10" customWidth="1"/>
    <col min="12" max="12" width="9" customWidth="1"/>
    <col min="13" max="13" width="11" bestFit="1" customWidth="1"/>
    <col min="14" max="14" width="18" bestFit="1" customWidth="1"/>
    <col min="15" max="15" width="21.42578125" customWidth="1"/>
  </cols>
  <sheetData>
    <row r="1" spans="1:16" x14ac:dyDescent="0.25">
      <c r="A1" t="s">
        <v>559</v>
      </c>
      <c r="B1" t="s">
        <v>560</v>
      </c>
      <c r="C1" t="s">
        <v>337</v>
      </c>
      <c r="D1" t="s">
        <v>2617</v>
      </c>
      <c r="E1" t="s">
        <v>2616</v>
      </c>
      <c r="F1" t="s">
        <v>2391</v>
      </c>
      <c r="G1" t="s">
        <v>1159</v>
      </c>
      <c r="H1" t="s">
        <v>1158</v>
      </c>
      <c r="I1" t="s">
        <v>2639</v>
      </c>
      <c r="J1" t="s">
        <v>2640</v>
      </c>
      <c r="K1" t="s">
        <v>340</v>
      </c>
      <c r="M1" t="s">
        <v>2400</v>
      </c>
      <c r="N1" t="s">
        <v>337</v>
      </c>
      <c r="O1" t="s">
        <v>2626</v>
      </c>
      <c r="P1" t="s">
        <v>2627</v>
      </c>
    </row>
    <row r="2" spans="1:16" x14ac:dyDescent="0.25">
      <c r="A2" t="s">
        <v>722</v>
      </c>
      <c r="C2" t="s">
        <v>351</v>
      </c>
      <c r="D2" t="s">
        <v>357</v>
      </c>
      <c r="E2" t="s">
        <v>369</v>
      </c>
      <c r="H2" t="s">
        <v>2605</v>
      </c>
      <c r="I2" t="s">
        <v>2408</v>
      </c>
      <c r="J2" t="s">
        <v>2641</v>
      </c>
      <c r="M2" t="s">
        <v>357</v>
      </c>
      <c r="N2" t="s">
        <v>369</v>
      </c>
      <c r="P2" cm="1">
        <f t="array" ref="P2">COUNTIF(MacauT, "Adro")</f>
        <v>1</v>
      </c>
    </row>
    <row r="3" spans="1:16" x14ac:dyDescent="0.25">
      <c r="A3" t="s">
        <v>1504</v>
      </c>
      <c r="C3" t="s">
        <v>249</v>
      </c>
      <c r="D3" t="s">
        <v>414</v>
      </c>
      <c r="E3" t="s">
        <v>415</v>
      </c>
      <c r="H3" t="s">
        <v>2606</v>
      </c>
      <c r="I3" t="s">
        <v>2422</v>
      </c>
      <c r="M3" t="s">
        <v>414</v>
      </c>
      <c r="N3" t="s">
        <v>415</v>
      </c>
      <c r="P3" cm="1">
        <f t="array" ref="P3">COUNTIF(MacauT, "Alameda")</f>
        <v>2</v>
      </c>
    </row>
    <row r="4" spans="1:16" x14ac:dyDescent="0.25">
      <c r="A4" t="s">
        <v>1153</v>
      </c>
      <c r="C4" t="s">
        <v>69</v>
      </c>
      <c r="D4" t="s">
        <v>414</v>
      </c>
      <c r="E4" t="s">
        <v>415</v>
      </c>
      <c r="H4" t="s">
        <v>2605</v>
      </c>
      <c r="I4" t="s">
        <v>2642</v>
      </c>
      <c r="J4" t="s">
        <v>2643</v>
      </c>
      <c r="M4" t="s">
        <v>497</v>
      </c>
      <c r="N4" t="s">
        <v>376</v>
      </c>
      <c r="O4" t="s">
        <v>2393</v>
      </c>
      <c r="P4" cm="1">
        <f t="array" ref="P4">COUNTIF(MacauT, "Avenida")</f>
        <v>94</v>
      </c>
    </row>
    <row r="5" spans="1:16" x14ac:dyDescent="0.25">
      <c r="A5" t="s">
        <v>773</v>
      </c>
      <c r="C5" t="s">
        <v>46</v>
      </c>
      <c r="D5" t="s">
        <v>497</v>
      </c>
      <c r="E5" t="s">
        <v>376</v>
      </c>
      <c r="F5" t="str">
        <f t="shared" ref="F5:F36" si="0">IF(COUNTIF(A5,"*大馬路*"),"",IF(COUNTIF(A5,"*大道*"),"大道","馬路"))</f>
        <v/>
      </c>
      <c r="H5" t="s">
        <v>2605</v>
      </c>
      <c r="I5" t="s">
        <v>2652</v>
      </c>
      <c r="M5" t="s">
        <v>2344</v>
      </c>
      <c r="N5" t="s">
        <v>554</v>
      </c>
      <c r="P5" cm="1">
        <f t="array" ref="P5">COUNTIF(MacauT, "Azinhaga")</f>
        <v>2</v>
      </c>
    </row>
    <row r="6" spans="1:16" x14ac:dyDescent="0.25">
      <c r="A6" t="s">
        <v>1390</v>
      </c>
      <c r="C6" t="s">
        <v>374</v>
      </c>
      <c r="D6" t="s">
        <v>497</v>
      </c>
      <c r="E6" t="s">
        <v>376</v>
      </c>
      <c r="F6" t="str">
        <f t="shared" si="0"/>
        <v/>
      </c>
      <c r="H6" t="s">
        <v>2605</v>
      </c>
      <c r="I6" t="s">
        <v>2426</v>
      </c>
      <c r="K6" t="s">
        <v>375</v>
      </c>
      <c r="M6" t="s">
        <v>2345</v>
      </c>
      <c r="N6" t="s">
        <v>517</v>
      </c>
      <c r="O6" t="s">
        <v>2394</v>
      </c>
      <c r="P6" cm="1">
        <f t="array" ref="P6">COUNTIF(MacauT, "Beco")</f>
        <v>113</v>
      </c>
    </row>
    <row r="7" spans="1:16" x14ac:dyDescent="0.25">
      <c r="A7" t="s">
        <v>1488</v>
      </c>
      <c r="C7" t="s">
        <v>377</v>
      </c>
      <c r="D7" t="s">
        <v>497</v>
      </c>
      <c r="E7" t="s">
        <v>376</v>
      </c>
      <c r="F7" t="str">
        <f t="shared" si="0"/>
        <v/>
      </c>
      <c r="H7" t="s">
        <v>2605</v>
      </c>
      <c r="I7" t="s">
        <v>2635</v>
      </c>
      <c r="K7" t="s">
        <v>378</v>
      </c>
      <c r="M7" t="s">
        <v>416</v>
      </c>
      <c r="N7" t="s">
        <v>418</v>
      </c>
      <c r="P7" cm="1">
        <f t="array" ref="P7">COUNTIF(MacauT, "Calçada")</f>
        <v>36</v>
      </c>
    </row>
    <row r="8" spans="1:16" x14ac:dyDescent="0.25">
      <c r="A8" t="s">
        <v>1184</v>
      </c>
      <c r="C8" t="s">
        <v>526</v>
      </c>
      <c r="D8" t="s">
        <v>497</v>
      </c>
      <c r="E8" t="s">
        <v>376</v>
      </c>
      <c r="F8" t="str">
        <f t="shared" si="0"/>
        <v>大道</v>
      </c>
      <c r="G8" t="s">
        <v>2604</v>
      </c>
      <c r="H8" t="s">
        <v>545</v>
      </c>
      <c r="I8" t="s">
        <v>545</v>
      </c>
      <c r="M8" t="s">
        <v>548</v>
      </c>
      <c r="N8" t="s">
        <v>502</v>
      </c>
      <c r="P8" cm="1">
        <f t="array" ref="P8">COUNTIF(MacauT, "Caminho")</f>
        <v>10</v>
      </c>
    </row>
    <row r="9" spans="1:16" x14ac:dyDescent="0.25">
      <c r="A9" t="s">
        <v>976</v>
      </c>
      <c r="C9" t="s">
        <v>44</v>
      </c>
      <c r="D9" t="s">
        <v>497</v>
      </c>
      <c r="E9" t="s">
        <v>376</v>
      </c>
      <c r="F9" t="str">
        <f t="shared" si="0"/>
        <v/>
      </c>
      <c r="H9" t="s">
        <v>2605</v>
      </c>
      <c r="I9" t="s">
        <v>1201</v>
      </c>
      <c r="M9" t="s">
        <v>1171</v>
      </c>
      <c r="N9" t="s">
        <v>2359</v>
      </c>
      <c r="P9" cm="1">
        <f t="array" ref="P9">COUNTIF(MacauT, "Circuito")</f>
        <v>7</v>
      </c>
    </row>
    <row r="10" spans="1:16" x14ac:dyDescent="0.25">
      <c r="A10" t="s">
        <v>397</v>
      </c>
      <c r="C10" t="s">
        <v>2308</v>
      </c>
      <c r="D10" t="s">
        <v>497</v>
      </c>
      <c r="E10" t="s">
        <v>376</v>
      </c>
      <c r="F10" t="str">
        <f t="shared" si="0"/>
        <v/>
      </c>
      <c r="H10" t="s">
        <v>2605</v>
      </c>
      <c r="I10" t="s">
        <v>1201</v>
      </c>
      <c r="J10" t="s">
        <v>2653</v>
      </c>
      <c r="K10" t="s">
        <v>396</v>
      </c>
      <c r="M10" t="s">
        <v>2397</v>
      </c>
      <c r="N10" t="s">
        <v>421</v>
      </c>
      <c r="O10" t="s">
        <v>2624</v>
      </c>
      <c r="P10" cm="1">
        <f t="array" ref="P10">COUNTIF(MacauT, "Escada")</f>
        <v>7</v>
      </c>
    </row>
    <row r="11" spans="1:16" x14ac:dyDescent="0.25">
      <c r="A11" t="s">
        <v>866</v>
      </c>
      <c r="C11" t="s">
        <v>42</v>
      </c>
      <c r="D11" t="s">
        <v>497</v>
      </c>
      <c r="E11" t="s">
        <v>376</v>
      </c>
      <c r="F11" t="str">
        <f t="shared" si="0"/>
        <v/>
      </c>
      <c r="H11" t="s">
        <v>2605</v>
      </c>
      <c r="I11" t="s">
        <v>2492</v>
      </c>
      <c r="J11" t="s">
        <v>2635</v>
      </c>
      <c r="M11" t="s">
        <v>408</v>
      </c>
      <c r="N11" t="s">
        <v>400</v>
      </c>
      <c r="O11" t="s">
        <v>2629</v>
      </c>
      <c r="P11" cm="1">
        <f t="array" ref="P11">COUNTIF(MacauT, "Estrada")</f>
        <v>52</v>
      </c>
    </row>
    <row r="12" spans="1:16" x14ac:dyDescent="0.25">
      <c r="A12" t="s">
        <v>2180</v>
      </c>
      <c r="B12" t="s">
        <v>1238</v>
      </c>
      <c r="C12" t="s">
        <v>2181</v>
      </c>
      <c r="D12" t="s">
        <v>497</v>
      </c>
      <c r="E12" t="s">
        <v>376</v>
      </c>
      <c r="F12" t="str">
        <f t="shared" si="0"/>
        <v/>
      </c>
      <c r="H12" t="s">
        <v>2607</v>
      </c>
      <c r="I12" t="s">
        <v>2607</v>
      </c>
      <c r="M12" t="s">
        <v>2361</v>
      </c>
      <c r="N12" t="s">
        <v>2360</v>
      </c>
      <c r="P12" cm="1">
        <f t="array" ref="P12">COUNTIF(MacauT, "Istmo")</f>
        <v>1</v>
      </c>
    </row>
    <row r="13" spans="1:16" x14ac:dyDescent="0.25">
      <c r="A13" t="s">
        <v>1371</v>
      </c>
      <c r="C13" s="2" t="s">
        <v>2307</v>
      </c>
      <c r="D13" t="s">
        <v>497</v>
      </c>
      <c r="E13" t="s">
        <v>376</v>
      </c>
      <c r="F13" t="str">
        <f t="shared" si="0"/>
        <v/>
      </c>
      <c r="H13" t="s">
        <v>2607</v>
      </c>
      <c r="I13" t="s">
        <v>2607</v>
      </c>
      <c r="M13" t="s">
        <v>357</v>
      </c>
      <c r="N13" t="s">
        <v>370</v>
      </c>
      <c r="P13" cm="1">
        <f t="array" ref="P13">COUNTIF(MacauT, "Largo")</f>
        <v>45</v>
      </c>
    </row>
    <row r="14" spans="1:16" x14ac:dyDescent="0.25">
      <c r="A14" t="s">
        <v>2176</v>
      </c>
      <c r="B14" t="s">
        <v>1238</v>
      </c>
      <c r="C14" t="s">
        <v>2177</v>
      </c>
      <c r="D14" t="s">
        <v>497</v>
      </c>
      <c r="E14" t="s">
        <v>376</v>
      </c>
      <c r="F14" t="str">
        <f t="shared" si="0"/>
        <v/>
      </c>
      <c r="H14" t="s">
        <v>2607</v>
      </c>
      <c r="I14" t="s">
        <v>2607</v>
      </c>
      <c r="M14" t="s">
        <v>2364</v>
      </c>
      <c r="N14" t="s">
        <v>424</v>
      </c>
      <c r="P14" cm="1">
        <f t="array" ref="P14">COUNTIF(MacauT, "Miradouro")</f>
        <v>8</v>
      </c>
    </row>
    <row r="15" spans="1:16" x14ac:dyDescent="0.25">
      <c r="A15" t="s">
        <v>1502</v>
      </c>
      <c r="C15" t="s">
        <v>279</v>
      </c>
      <c r="D15" t="s">
        <v>497</v>
      </c>
      <c r="E15" t="s">
        <v>376</v>
      </c>
      <c r="F15" t="str">
        <f t="shared" si="0"/>
        <v/>
      </c>
      <c r="H15" t="s">
        <v>2606</v>
      </c>
      <c r="I15" t="s">
        <v>2422</v>
      </c>
      <c r="M15" t="s">
        <v>2365</v>
      </c>
      <c r="N15" t="s">
        <v>2366</v>
      </c>
      <c r="P15" cm="1">
        <f t="array" ref="P15">COUNTIF(MacauT, "Passagem Superior")</f>
        <v>5</v>
      </c>
    </row>
    <row r="16" spans="1:16" x14ac:dyDescent="0.25">
      <c r="A16" t="s">
        <v>1476</v>
      </c>
      <c r="B16" t="s">
        <v>1238</v>
      </c>
      <c r="C16" t="s">
        <v>1477</v>
      </c>
      <c r="D16" t="s">
        <v>497</v>
      </c>
      <c r="E16" t="s">
        <v>376</v>
      </c>
      <c r="F16" t="str">
        <f t="shared" si="0"/>
        <v/>
      </c>
      <c r="H16" t="s">
        <v>2605</v>
      </c>
      <c r="I16" t="s">
        <v>2642</v>
      </c>
      <c r="J16" t="s">
        <v>2643</v>
      </c>
      <c r="M16" t="s">
        <v>2344</v>
      </c>
      <c r="N16" t="s">
        <v>555</v>
      </c>
      <c r="O16" t="s">
        <v>2622</v>
      </c>
      <c r="P16" cm="1">
        <f t="array" ref="P16">COUNTIF(MacauT, "Pátio")</f>
        <v>119</v>
      </c>
    </row>
    <row r="17" spans="1:16" x14ac:dyDescent="0.25">
      <c r="A17" t="s">
        <v>1272</v>
      </c>
      <c r="C17" t="s">
        <v>171</v>
      </c>
      <c r="D17" t="s">
        <v>497</v>
      </c>
      <c r="E17" t="s">
        <v>376</v>
      </c>
      <c r="F17" t="str">
        <f t="shared" si="0"/>
        <v/>
      </c>
      <c r="H17" t="s">
        <v>2607</v>
      </c>
      <c r="I17" t="s">
        <v>2607</v>
      </c>
      <c r="M17" t="s">
        <v>1171</v>
      </c>
      <c r="N17" t="s">
        <v>547</v>
      </c>
      <c r="P17" cm="1">
        <f t="array" ref="P17">COUNTIF(MacauT, "Pista")</f>
        <v>14</v>
      </c>
    </row>
    <row r="18" spans="1:16" x14ac:dyDescent="0.25">
      <c r="A18" t="s">
        <v>1191</v>
      </c>
      <c r="C18" t="s">
        <v>529</v>
      </c>
      <c r="D18" t="s">
        <v>497</v>
      </c>
      <c r="E18" t="s">
        <v>376</v>
      </c>
      <c r="F18" t="str">
        <f t="shared" si="0"/>
        <v/>
      </c>
      <c r="G18" t="s">
        <v>2604</v>
      </c>
      <c r="H18" t="s">
        <v>545</v>
      </c>
      <c r="I18" t="s">
        <v>545</v>
      </c>
      <c r="M18" t="s">
        <v>2367</v>
      </c>
      <c r="N18" t="s">
        <v>1222</v>
      </c>
      <c r="P18" cm="1">
        <f t="array" ref="P18">COUNTIF(MacauT, "Ponte")</f>
        <v>6</v>
      </c>
    </row>
    <row r="19" spans="1:16" x14ac:dyDescent="0.25">
      <c r="A19" t="s">
        <v>1296</v>
      </c>
      <c r="C19" t="s">
        <v>57</v>
      </c>
      <c r="D19" t="s">
        <v>497</v>
      </c>
      <c r="E19" t="s">
        <v>376</v>
      </c>
      <c r="F19" t="str">
        <f t="shared" si="0"/>
        <v/>
      </c>
      <c r="H19" t="s">
        <v>2605</v>
      </c>
      <c r="I19" t="s">
        <v>2426</v>
      </c>
      <c r="M19" t="s">
        <v>357</v>
      </c>
      <c r="N19" t="s">
        <v>1226</v>
      </c>
      <c r="O19" t="s">
        <v>2623</v>
      </c>
      <c r="P19" cm="1">
        <f t="array" ref="P19">COUNTIF(MacauT, "Praça")</f>
        <v>16</v>
      </c>
    </row>
    <row r="20" spans="1:16" x14ac:dyDescent="0.25">
      <c r="A20" t="s">
        <v>2230</v>
      </c>
      <c r="C20" t="s">
        <v>174</v>
      </c>
      <c r="D20" t="s">
        <v>497</v>
      </c>
      <c r="E20" t="s">
        <v>376</v>
      </c>
      <c r="F20" t="str">
        <f t="shared" si="0"/>
        <v>馬路</v>
      </c>
      <c r="H20" t="s">
        <v>2493</v>
      </c>
      <c r="I20" t="s">
        <v>2654</v>
      </c>
      <c r="M20" t="s">
        <v>357</v>
      </c>
      <c r="N20" t="s">
        <v>365</v>
      </c>
      <c r="O20" t="s">
        <v>2623</v>
      </c>
      <c r="P20" cm="1">
        <f t="array" ref="P20">COUNTIF(MacauT, "Praceta")</f>
        <v>11</v>
      </c>
    </row>
    <row r="21" spans="1:16" x14ac:dyDescent="0.25">
      <c r="A21" t="s">
        <v>1479</v>
      </c>
      <c r="C21" t="s">
        <v>58</v>
      </c>
      <c r="D21" t="s">
        <v>497</v>
      </c>
      <c r="E21" t="s">
        <v>376</v>
      </c>
      <c r="F21" t="str">
        <f t="shared" si="0"/>
        <v/>
      </c>
      <c r="H21" t="s">
        <v>2605</v>
      </c>
      <c r="I21" t="s">
        <v>1201</v>
      </c>
      <c r="M21" t="s">
        <v>548</v>
      </c>
      <c r="N21" t="s">
        <v>2368</v>
      </c>
      <c r="P21" cm="1">
        <f t="array" ref="P21">COUNTIF(MacauT, "Ramal")</f>
        <v>1</v>
      </c>
    </row>
    <row r="22" spans="1:16" x14ac:dyDescent="0.25">
      <c r="A22" t="s">
        <v>2197</v>
      </c>
      <c r="C22" t="s">
        <v>175</v>
      </c>
      <c r="D22" t="s">
        <v>497</v>
      </c>
      <c r="E22" t="s">
        <v>376</v>
      </c>
      <c r="F22" t="str">
        <f t="shared" si="0"/>
        <v/>
      </c>
      <c r="H22" t="s">
        <v>2607</v>
      </c>
      <c r="I22" t="s">
        <v>2607</v>
      </c>
      <c r="M22" t="s">
        <v>420</v>
      </c>
      <c r="N22" t="s">
        <v>419</v>
      </c>
      <c r="O22" t="s">
        <v>2625</v>
      </c>
      <c r="P22" cm="1">
        <f t="array" ref="P22">COUNTIF(MacauT, "Rampa")</f>
        <v>11</v>
      </c>
    </row>
    <row r="23" spans="1:16" x14ac:dyDescent="0.25">
      <c r="A23" t="s">
        <v>1510</v>
      </c>
      <c r="C23" t="s">
        <v>59</v>
      </c>
      <c r="D23" t="s">
        <v>497</v>
      </c>
      <c r="E23" t="s">
        <v>376</v>
      </c>
      <c r="F23" t="str">
        <f t="shared" si="0"/>
        <v>馬路</v>
      </c>
      <c r="H23" t="s">
        <v>2606</v>
      </c>
      <c r="I23" t="s">
        <v>2435</v>
      </c>
      <c r="M23" t="s">
        <v>358</v>
      </c>
      <c r="N23" t="s">
        <v>364</v>
      </c>
      <c r="P23" cm="1">
        <f t="array" ref="P23">COUNTIF(MacauT, "Rotunda")</f>
        <v>32</v>
      </c>
    </row>
    <row r="24" spans="1:16" x14ac:dyDescent="0.25">
      <c r="A24" t="s">
        <v>977</v>
      </c>
      <c r="C24" t="s">
        <v>59</v>
      </c>
      <c r="D24" t="s">
        <v>497</v>
      </c>
      <c r="E24" t="s">
        <v>376</v>
      </c>
      <c r="F24" t="str">
        <f t="shared" si="0"/>
        <v/>
      </c>
      <c r="H24" t="s">
        <v>2605</v>
      </c>
      <c r="I24" t="s">
        <v>2634</v>
      </c>
      <c r="M24" t="s">
        <v>496</v>
      </c>
      <c r="N24" t="s">
        <v>498</v>
      </c>
      <c r="O24" t="s">
        <v>2630</v>
      </c>
      <c r="P24" cm="1">
        <f t="array" ref="P24">COUNTIF(MacauT, "Rua")</f>
        <v>400</v>
      </c>
    </row>
    <row r="25" spans="1:16" x14ac:dyDescent="0.25">
      <c r="A25" t="s">
        <v>1190</v>
      </c>
      <c r="C25" t="s">
        <v>530</v>
      </c>
      <c r="D25" t="s">
        <v>497</v>
      </c>
      <c r="E25" t="s">
        <v>376</v>
      </c>
      <c r="F25" t="str">
        <f t="shared" si="0"/>
        <v>大道</v>
      </c>
      <c r="G25" t="s">
        <v>2604</v>
      </c>
      <c r="H25" t="s">
        <v>545</v>
      </c>
      <c r="I25" t="s">
        <v>545</v>
      </c>
      <c r="M25" t="s">
        <v>372</v>
      </c>
      <c r="N25" t="s">
        <v>373</v>
      </c>
      <c r="P25" cm="1">
        <f t="array" ref="P25">COUNTIF(MacauT, "Travessa")</f>
        <v>196</v>
      </c>
    </row>
    <row r="26" spans="1:16" x14ac:dyDescent="0.25">
      <c r="A26" t="s">
        <v>1170</v>
      </c>
      <c r="C26" t="s">
        <v>243</v>
      </c>
      <c r="D26" t="s">
        <v>497</v>
      </c>
      <c r="E26" t="s">
        <v>376</v>
      </c>
      <c r="F26" t="str">
        <f t="shared" si="0"/>
        <v/>
      </c>
      <c r="H26" t="s">
        <v>545</v>
      </c>
      <c r="I26" t="s">
        <v>545</v>
      </c>
      <c r="M26" t="s">
        <v>1171</v>
      </c>
      <c r="N26" t="s">
        <v>2370</v>
      </c>
      <c r="P26" cm="1">
        <f t="array" ref="P26">COUNTIF(MacauT, "Trilha")</f>
        <v>7</v>
      </c>
    </row>
    <row r="27" spans="1:16" x14ac:dyDescent="0.25">
      <c r="A27" t="s">
        <v>1160</v>
      </c>
      <c r="C27" t="s">
        <v>244</v>
      </c>
      <c r="D27" t="s">
        <v>497</v>
      </c>
      <c r="E27" t="s">
        <v>376</v>
      </c>
      <c r="F27" t="str">
        <f t="shared" si="0"/>
        <v/>
      </c>
      <c r="H27" t="s">
        <v>545</v>
      </c>
      <c r="I27" t="s">
        <v>545</v>
      </c>
      <c r="M27" t="s">
        <v>2369</v>
      </c>
      <c r="N27" t="s">
        <v>2371</v>
      </c>
      <c r="P27" cm="1">
        <f t="array" ref="P27">COUNTIF(MacauT, "Túnel")</f>
        <v>4</v>
      </c>
    </row>
    <row r="28" spans="1:16" x14ac:dyDescent="0.25">
      <c r="A28" t="s">
        <v>1169</v>
      </c>
      <c r="C28" t="s">
        <v>246</v>
      </c>
      <c r="D28" t="s">
        <v>497</v>
      </c>
      <c r="E28" t="s">
        <v>376</v>
      </c>
      <c r="F28" t="str">
        <f t="shared" si="0"/>
        <v/>
      </c>
      <c r="H28" t="s">
        <v>545</v>
      </c>
      <c r="I28" t="s">
        <v>545</v>
      </c>
      <c r="M28" t="s">
        <v>2415</v>
      </c>
    </row>
    <row r="29" spans="1:16" x14ac:dyDescent="0.25">
      <c r="A29" t="s">
        <v>1164</v>
      </c>
      <c r="C29" t="s">
        <v>245</v>
      </c>
      <c r="D29" t="s">
        <v>497</v>
      </c>
      <c r="E29" t="s">
        <v>376</v>
      </c>
      <c r="F29" t="str">
        <f t="shared" si="0"/>
        <v/>
      </c>
      <c r="H29" t="s">
        <v>545</v>
      </c>
      <c r="I29" t="s">
        <v>545</v>
      </c>
      <c r="M29" t="s">
        <v>2399</v>
      </c>
    </row>
    <row r="30" spans="1:16" x14ac:dyDescent="0.25">
      <c r="A30" t="s">
        <v>894</v>
      </c>
      <c r="B30" t="s">
        <v>406</v>
      </c>
      <c r="C30" t="s">
        <v>893</v>
      </c>
      <c r="D30" t="s">
        <v>497</v>
      </c>
      <c r="E30" t="s">
        <v>376</v>
      </c>
      <c r="F30" t="str">
        <f t="shared" si="0"/>
        <v/>
      </c>
      <c r="H30" t="s">
        <v>2605</v>
      </c>
      <c r="I30" t="s">
        <v>406</v>
      </c>
      <c r="M30" t="s">
        <v>2618</v>
      </c>
    </row>
    <row r="31" spans="1:16" x14ac:dyDescent="0.25">
      <c r="A31" t="s">
        <v>1185</v>
      </c>
      <c r="C31" t="s">
        <v>525</v>
      </c>
      <c r="D31" t="s">
        <v>497</v>
      </c>
      <c r="E31" t="s">
        <v>376</v>
      </c>
      <c r="F31" t="str">
        <f t="shared" si="0"/>
        <v>大道</v>
      </c>
      <c r="G31" t="s">
        <v>2604</v>
      </c>
      <c r="H31" t="s">
        <v>545</v>
      </c>
      <c r="I31" t="s">
        <v>545</v>
      </c>
      <c r="M31" t="s">
        <v>2428</v>
      </c>
    </row>
    <row r="32" spans="1:16" x14ac:dyDescent="0.25">
      <c r="A32" t="s">
        <v>1443</v>
      </c>
      <c r="B32" t="s">
        <v>1238</v>
      </c>
      <c r="C32" t="s">
        <v>1444</v>
      </c>
      <c r="D32" t="s">
        <v>497</v>
      </c>
      <c r="E32" t="s">
        <v>376</v>
      </c>
      <c r="F32" t="str">
        <f t="shared" si="0"/>
        <v/>
      </c>
      <c r="H32" t="s">
        <v>2605</v>
      </c>
      <c r="I32" t="s">
        <v>2655</v>
      </c>
      <c r="J32" t="s">
        <v>1205</v>
      </c>
      <c r="M32" t="s">
        <v>734</v>
      </c>
    </row>
    <row r="33" spans="1:16" x14ac:dyDescent="0.25">
      <c r="A33" t="s">
        <v>1560</v>
      </c>
      <c r="C33" t="s">
        <v>164</v>
      </c>
      <c r="D33" t="s">
        <v>497</v>
      </c>
      <c r="E33" t="s">
        <v>376</v>
      </c>
      <c r="F33" t="str">
        <f t="shared" si="0"/>
        <v>馬路</v>
      </c>
      <c r="H33" t="s">
        <v>2493</v>
      </c>
      <c r="I33" t="s">
        <v>1409</v>
      </c>
      <c r="J33" t="s">
        <v>2656</v>
      </c>
      <c r="M33" t="s">
        <v>2619</v>
      </c>
    </row>
    <row r="34" spans="1:16" x14ac:dyDescent="0.25">
      <c r="A34" t="s">
        <v>2135</v>
      </c>
      <c r="C34" t="s">
        <v>278</v>
      </c>
      <c r="D34" t="s">
        <v>497</v>
      </c>
      <c r="E34" t="s">
        <v>376</v>
      </c>
      <c r="F34" t="str">
        <f t="shared" si="0"/>
        <v>馬路</v>
      </c>
      <c r="H34" t="s">
        <v>2606</v>
      </c>
      <c r="I34" t="s">
        <v>2435</v>
      </c>
      <c r="M34" t="s">
        <v>2628</v>
      </c>
      <c r="N34" t="s">
        <v>1219</v>
      </c>
      <c r="P34" cm="1">
        <f t="array" ref="P34">COUNTBLANK(MacauT)</f>
        <v>7</v>
      </c>
    </row>
    <row r="35" spans="1:16" x14ac:dyDescent="0.25">
      <c r="A35" t="s">
        <v>1413</v>
      </c>
      <c r="C35" t="s">
        <v>163</v>
      </c>
      <c r="D35" t="s">
        <v>497</v>
      </c>
      <c r="E35" t="s">
        <v>376</v>
      </c>
      <c r="F35" t="str">
        <f t="shared" si="0"/>
        <v/>
      </c>
      <c r="H35" t="s">
        <v>2607</v>
      </c>
      <c r="I35" t="s">
        <v>2607</v>
      </c>
      <c r="M35" t="s">
        <v>2631</v>
      </c>
      <c r="P35">
        <f>SUBTOTAL(109,Table1[數])</f>
        <v>1207</v>
      </c>
    </row>
    <row r="36" spans="1:16" ht="15" customHeight="1" x14ac:dyDescent="0.25">
      <c r="A36" t="s">
        <v>1471</v>
      </c>
      <c r="B36" t="s">
        <v>1472</v>
      </c>
      <c r="C36" t="s">
        <v>1473</v>
      </c>
      <c r="D36" t="s">
        <v>497</v>
      </c>
      <c r="E36" t="s">
        <v>376</v>
      </c>
      <c r="F36" t="str">
        <f t="shared" si="0"/>
        <v/>
      </c>
      <c r="H36" t="s">
        <v>2605</v>
      </c>
      <c r="I36" t="s">
        <v>2357</v>
      </c>
      <c r="J36" t="s">
        <v>2658</v>
      </c>
      <c r="M36" s="3" t="s">
        <v>2644</v>
      </c>
      <c r="N36" s="3"/>
      <c r="O36" s="3"/>
      <c r="P36" s="3"/>
    </row>
    <row r="37" spans="1:16" x14ac:dyDescent="0.25">
      <c r="A37" t="s">
        <v>1489</v>
      </c>
      <c r="C37" t="s">
        <v>512</v>
      </c>
      <c r="D37" t="s">
        <v>497</v>
      </c>
      <c r="E37" t="s">
        <v>376</v>
      </c>
      <c r="F37" t="str">
        <f t="shared" ref="F37:F68" si="1">IF(COUNTIF(A37,"*大馬路*"),"",IF(COUNTIF(A37,"*大道*"),"大道","馬路"))</f>
        <v/>
      </c>
      <c r="H37" t="s">
        <v>2493</v>
      </c>
      <c r="I37" t="s">
        <v>2412</v>
      </c>
      <c r="J37" t="s">
        <v>2659</v>
      </c>
      <c r="K37" t="s">
        <v>513</v>
      </c>
      <c r="M37" s="3"/>
      <c r="N37" s="3"/>
      <c r="O37" s="3"/>
      <c r="P37" s="3"/>
    </row>
    <row r="38" spans="1:16" x14ac:dyDescent="0.25">
      <c r="A38" t="s">
        <v>388</v>
      </c>
      <c r="C38" t="s">
        <v>387</v>
      </c>
      <c r="D38" t="s">
        <v>497</v>
      </c>
      <c r="E38" t="s">
        <v>376</v>
      </c>
      <c r="F38" t="str">
        <f t="shared" si="1"/>
        <v/>
      </c>
      <c r="H38" t="s">
        <v>2605</v>
      </c>
      <c r="I38" t="s">
        <v>2657</v>
      </c>
      <c r="K38" t="s">
        <v>386</v>
      </c>
      <c r="M38" s="4" t="s">
        <v>2633</v>
      </c>
      <c r="N38" s="4"/>
      <c r="O38" s="4"/>
      <c r="P38" s="4"/>
    </row>
    <row r="39" spans="1:16" x14ac:dyDescent="0.25">
      <c r="A39" t="s">
        <v>1530</v>
      </c>
      <c r="C39" t="s">
        <v>280</v>
      </c>
      <c r="D39" t="s">
        <v>497</v>
      </c>
      <c r="E39" t="s">
        <v>376</v>
      </c>
      <c r="F39" t="str">
        <f t="shared" si="1"/>
        <v/>
      </c>
      <c r="H39" t="s">
        <v>2606</v>
      </c>
      <c r="I39" t="s">
        <v>2422</v>
      </c>
      <c r="M39" s="4"/>
      <c r="N39" s="4"/>
      <c r="O39" s="4"/>
      <c r="P39" s="4"/>
    </row>
    <row r="40" spans="1:16" x14ac:dyDescent="0.25">
      <c r="A40" t="s">
        <v>511</v>
      </c>
      <c r="C40" t="s">
        <v>166</v>
      </c>
      <c r="D40" t="s">
        <v>497</v>
      </c>
      <c r="E40" t="s">
        <v>376</v>
      </c>
      <c r="F40" t="str">
        <f t="shared" si="1"/>
        <v/>
      </c>
      <c r="H40" t="s">
        <v>2493</v>
      </c>
      <c r="I40" t="s">
        <v>2412</v>
      </c>
      <c r="J40" t="s">
        <v>2659</v>
      </c>
      <c r="M40" s="4"/>
      <c r="N40" s="4"/>
      <c r="O40" s="4"/>
      <c r="P40" s="4"/>
    </row>
    <row r="41" spans="1:16" x14ac:dyDescent="0.25">
      <c r="A41" t="s">
        <v>1505</v>
      </c>
      <c r="C41" t="s">
        <v>281</v>
      </c>
      <c r="D41" t="s">
        <v>497</v>
      </c>
      <c r="E41" t="s">
        <v>376</v>
      </c>
      <c r="F41" t="str">
        <f t="shared" si="1"/>
        <v/>
      </c>
      <c r="H41" t="s">
        <v>2606</v>
      </c>
      <c r="I41" t="s">
        <v>2422</v>
      </c>
      <c r="M41" s="5" t="s">
        <v>2632</v>
      </c>
      <c r="N41" s="5"/>
      <c r="O41" s="5"/>
      <c r="P41" s="5"/>
    </row>
    <row r="42" spans="1:16" x14ac:dyDescent="0.25">
      <c r="A42" t="s">
        <v>1245</v>
      </c>
      <c r="B42" t="s">
        <v>1238</v>
      </c>
      <c r="C42" t="s">
        <v>1246</v>
      </c>
      <c r="D42" t="s">
        <v>497</v>
      </c>
      <c r="E42" t="s">
        <v>376</v>
      </c>
      <c r="F42" t="str">
        <f t="shared" si="1"/>
        <v/>
      </c>
      <c r="H42" t="s">
        <v>2605</v>
      </c>
      <c r="I42" t="s">
        <v>2303</v>
      </c>
    </row>
    <row r="43" spans="1:16" x14ac:dyDescent="0.25">
      <c r="A43" t="s">
        <v>1414</v>
      </c>
      <c r="C43" t="s">
        <v>282</v>
      </c>
      <c r="D43" t="s">
        <v>497</v>
      </c>
      <c r="E43" t="s">
        <v>376</v>
      </c>
      <c r="F43" t="str">
        <f t="shared" si="1"/>
        <v/>
      </c>
      <c r="H43" t="s">
        <v>2606</v>
      </c>
      <c r="I43" t="s">
        <v>2419</v>
      </c>
      <c r="M43" t="s">
        <v>2647</v>
      </c>
    </row>
    <row r="44" spans="1:16" x14ac:dyDescent="0.25">
      <c r="A44" t="s">
        <v>1367</v>
      </c>
      <c r="B44" t="s">
        <v>1238</v>
      </c>
      <c r="C44" t="s">
        <v>1368</v>
      </c>
      <c r="D44" t="s">
        <v>497</v>
      </c>
      <c r="E44" t="s">
        <v>376</v>
      </c>
      <c r="F44" t="str">
        <f t="shared" si="1"/>
        <v/>
      </c>
      <c r="H44" t="s">
        <v>2605</v>
      </c>
      <c r="I44" t="s">
        <v>2492</v>
      </c>
      <c r="J44" t="s">
        <v>2660</v>
      </c>
      <c r="M44" t="s">
        <v>2645</v>
      </c>
      <c r="N44" t="s">
        <v>2673</v>
      </c>
    </row>
    <row r="45" spans="1:16" x14ac:dyDescent="0.25">
      <c r="A45" t="s">
        <v>2309</v>
      </c>
      <c r="C45" t="s">
        <v>60</v>
      </c>
      <c r="D45" t="s">
        <v>497</v>
      </c>
      <c r="E45" t="s">
        <v>376</v>
      </c>
      <c r="F45" t="str">
        <f t="shared" si="1"/>
        <v/>
      </c>
      <c r="H45" t="s">
        <v>2605</v>
      </c>
      <c r="I45" t="s">
        <v>2635</v>
      </c>
      <c r="M45" t="s">
        <v>2648</v>
      </c>
    </row>
    <row r="46" spans="1:16" x14ac:dyDescent="0.25">
      <c r="A46" t="s">
        <v>631</v>
      </c>
      <c r="C46" t="s">
        <v>61</v>
      </c>
      <c r="D46" t="s">
        <v>497</v>
      </c>
      <c r="E46" t="s">
        <v>376</v>
      </c>
      <c r="F46" t="str">
        <f t="shared" si="1"/>
        <v/>
      </c>
      <c r="H46" t="s">
        <v>2605</v>
      </c>
      <c r="I46" t="s">
        <v>2408</v>
      </c>
      <c r="J46" t="s">
        <v>2396</v>
      </c>
      <c r="M46" t="s">
        <v>2646</v>
      </c>
      <c r="N46" t="s">
        <v>2675</v>
      </c>
    </row>
    <row r="47" spans="1:16" x14ac:dyDescent="0.25">
      <c r="A47" t="s">
        <v>1220</v>
      </c>
      <c r="C47" t="s">
        <v>62</v>
      </c>
      <c r="D47" t="s">
        <v>497</v>
      </c>
      <c r="E47" t="s">
        <v>376</v>
      </c>
      <c r="F47" t="str">
        <f t="shared" si="1"/>
        <v/>
      </c>
      <c r="H47" t="s">
        <v>1219</v>
      </c>
      <c r="I47" t="s">
        <v>2636</v>
      </c>
      <c r="M47" t="s">
        <v>2649</v>
      </c>
      <c r="N47" t="s">
        <v>2651</v>
      </c>
    </row>
    <row r="48" spans="1:16" x14ac:dyDescent="0.25">
      <c r="A48" t="s">
        <v>1503</v>
      </c>
      <c r="C48" t="s">
        <v>283</v>
      </c>
      <c r="D48" t="s">
        <v>497</v>
      </c>
      <c r="E48" t="s">
        <v>376</v>
      </c>
      <c r="F48" t="str">
        <f t="shared" si="1"/>
        <v/>
      </c>
      <c r="H48" t="s">
        <v>2606</v>
      </c>
      <c r="I48" t="s">
        <v>2422</v>
      </c>
      <c r="M48" t="s">
        <v>2674</v>
      </c>
      <c r="N48" t="s">
        <v>2650</v>
      </c>
    </row>
    <row r="49" spans="1:11" x14ac:dyDescent="0.25">
      <c r="A49" t="s">
        <v>714</v>
      </c>
      <c r="C49" t="s">
        <v>392</v>
      </c>
      <c r="D49" t="s">
        <v>497</v>
      </c>
      <c r="E49" t="s">
        <v>376</v>
      </c>
      <c r="F49" t="str">
        <f t="shared" si="1"/>
        <v/>
      </c>
      <c r="H49" t="s">
        <v>2605</v>
      </c>
      <c r="I49" t="s">
        <v>2652</v>
      </c>
      <c r="J49" t="s">
        <v>2426</v>
      </c>
      <c r="K49" t="s">
        <v>393</v>
      </c>
    </row>
    <row r="50" spans="1:11" x14ac:dyDescent="0.25">
      <c r="A50" t="s">
        <v>1271</v>
      </c>
      <c r="C50" t="s">
        <v>162</v>
      </c>
      <c r="D50" t="s">
        <v>497</v>
      </c>
      <c r="E50" t="s">
        <v>376</v>
      </c>
      <c r="F50" t="str">
        <f t="shared" si="1"/>
        <v/>
      </c>
      <c r="H50" t="s">
        <v>2493</v>
      </c>
      <c r="I50" t="s">
        <v>2418</v>
      </c>
    </row>
    <row r="51" spans="1:11" x14ac:dyDescent="0.25">
      <c r="A51" t="s">
        <v>2310</v>
      </c>
      <c r="B51" t="s">
        <v>2311</v>
      </c>
      <c r="C51" t="s">
        <v>41</v>
      </c>
      <c r="D51" t="s">
        <v>497</v>
      </c>
      <c r="E51" t="s">
        <v>376</v>
      </c>
      <c r="F51" t="str">
        <f t="shared" si="1"/>
        <v/>
      </c>
      <c r="H51" t="s">
        <v>2605</v>
      </c>
      <c r="I51" t="s">
        <v>2657</v>
      </c>
      <c r="J51" t="s">
        <v>2662</v>
      </c>
    </row>
    <row r="52" spans="1:11" x14ac:dyDescent="0.25">
      <c r="A52" t="s">
        <v>1355</v>
      </c>
      <c r="B52" t="s">
        <v>1238</v>
      </c>
      <c r="C52" t="s">
        <v>1356</v>
      </c>
      <c r="D52" t="s">
        <v>497</v>
      </c>
      <c r="E52" t="s">
        <v>376</v>
      </c>
      <c r="F52" t="str">
        <f t="shared" si="1"/>
        <v/>
      </c>
      <c r="H52" t="s">
        <v>2605</v>
      </c>
      <c r="I52" t="s">
        <v>2426</v>
      </c>
      <c r="J52" t="s">
        <v>2642</v>
      </c>
    </row>
    <row r="53" spans="1:11" x14ac:dyDescent="0.25">
      <c r="A53" t="s">
        <v>1573</v>
      </c>
      <c r="B53" t="s">
        <v>1238</v>
      </c>
      <c r="C53" t="s">
        <v>1574</v>
      </c>
      <c r="D53" t="s">
        <v>497</v>
      </c>
      <c r="E53" t="s">
        <v>376</v>
      </c>
      <c r="F53" t="str">
        <f t="shared" si="1"/>
        <v/>
      </c>
      <c r="H53" t="s">
        <v>2493</v>
      </c>
      <c r="I53" t="s">
        <v>2418</v>
      </c>
    </row>
    <row r="54" spans="1:11" x14ac:dyDescent="0.25">
      <c r="A54" t="s">
        <v>379</v>
      </c>
      <c r="C54" t="s">
        <v>43</v>
      </c>
      <c r="D54" t="s">
        <v>497</v>
      </c>
      <c r="E54" t="s">
        <v>376</v>
      </c>
      <c r="F54" t="str">
        <f t="shared" si="1"/>
        <v/>
      </c>
      <c r="H54" t="s">
        <v>2605</v>
      </c>
    </row>
    <row r="55" spans="1:11" x14ac:dyDescent="0.25">
      <c r="A55" t="s">
        <v>820</v>
      </c>
      <c r="B55" t="s">
        <v>978</v>
      </c>
      <c r="C55" t="s">
        <v>819</v>
      </c>
      <c r="D55" t="s">
        <v>497</v>
      </c>
      <c r="E55" t="s">
        <v>376</v>
      </c>
      <c r="F55" t="str">
        <f t="shared" si="1"/>
        <v/>
      </c>
      <c r="H55" t="s">
        <v>2605</v>
      </c>
      <c r="I55" t="s">
        <v>2637</v>
      </c>
      <c r="K55" t="s">
        <v>398</v>
      </c>
    </row>
    <row r="56" spans="1:11" x14ac:dyDescent="0.25">
      <c r="A56" t="s">
        <v>798</v>
      </c>
      <c r="B56" t="s">
        <v>799</v>
      </c>
      <c r="C56" t="s">
        <v>45</v>
      </c>
      <c r="D56" t="s">
        <v>497</v>
      </c>
      <c r="E56" t="s">
        <v>376</v>
      </c>
      <c r="F56" t="str">
        <f t="shared" si="1"/>
        <v/>
      </c>
      <c r="H56" t="s">
        <v>2605</v>
      </c>
      <c r="I56" t="s">
        <v>1202</v>
      </c>
    </row>
    <row r="57" spans="1:11" x14ac:dyDescent="0.25">
      <c r="A57" t="s">
        <v>1353</v>
      </c>
      <c r="B57" t="s">
        <v>1238</v>
      </c>
      <c r="C57" t="s">
        <v>1354</v>
      </c>
      <c r="D57" t="s">
        <v>497</v>
      </c>
      <c r="E57" t="s">
        <v>376</v>
      </c>
      <c r="F57" t="str">
        <f t="shared" si="1"/>
        <v/>
      </c>
      <c r="H57" t="s">
        <v>2605</v>
      </c>
      <c r="I57" t="s">
        <v>1204</v>
      </c>
      <c r="J57" t="s">
        <v>1205</v>
      </c>
    </row>
    <row r="58" spans="1:11" x14ac:dyDescent="0.25">
      <c r="A58" t="s">
        <v>1188</v>
      </c>
      <c r="C58" t="s">
        <v>527</v>
      </c>
      <c r="D58" t="s">
        <v>497</v>
      </c>
      <c r="E58" t="s">
        <v>376</v>
      </c>
      <c r="F58" t="str">
        <f t="shared" si="1"/>
        <v>大道</v>
      </c>
      <c r="G58" t="s">
        <v>2604</v>
      </c>
      <c r="H58" t="s">
        <v>545</v>
      </c>
      <c r="I58" t="s">
        <v>545</v>
      </c>
    </row>
    <row r="59" spans="1:11" x14ac:dyDescent="0.25">
      <c r="A59" t="s">
        <v>1369</v>
      </c>
      <c r="C59" t="s">
        <v>48</v>
      </c>
      <c r="D59" t="s">
        <v>497</v>
      </c>
      <c r="E59" t="s">
        <v>376</v>
      </c>
      <c r="F59" t="str">
        <f t="shared" si="1"/>
        <v/>
      </c>
      <c r="H59" t="s">
        <v>2605</v>
      </c>
      <c r="I59" t="s">
        <v>2492</v>
      </c>
      <c r="J59" t="s">
        <v>2303</v>
      </c>
    </row>
    <row r="60" spans="1:11" x14ac:dyDescent="0.25">
      <c r="A60" t="s">
        <v>979</v>
      </c>
      <c r="C60" t="s">
        <v>754</v>
      </c>
      <c r="D60" t="s">
        <v>497</v>
      </c>
      <c r="E60" t="s">
        <v>376</v>
      </c>
      <c r="F60" t="str">
        <f t="shared" si="1"/>
        <v/>
      </c>
      <c r="H60" t="s">
        <v>2605</v>
      </c>
      <c r="I60" t="s">
        <v>2663</v>
      </c>
    </row>
    <row r="61" spans="1:11" x14ac:dyDescent="0.25">
      <c r="A61" t="s">
        <v>1323</v>
      </c>
      <c r="C61" t="s">
        <v>167</v>
      </c>
      <c r="D61" t="s">
        <v>497</v>
      </c>
      <c r="E61" t="s">
        <v>376</v>
      </c>
      <c r="F61" t="str">
        <f t="shared" si="1"/>
        <v>馬路</v>
      </c>
      <c r="H61" t="s">
        <v>2493</v>
      </c>
      <c r="I61" t="s">
        <v>2425</v>
      </c>
    </row>
    <row r="62" spans="1:11" x14ac:dyDescent="0.25">
      <c r="A62" t="s">
        <v>1313</v>
      </c>
      <c r="B62" t="s">
        <v>1238</v>
      </c>
      <c r="C62" t="s">
        <v>1314</v>
      </c>
      <c r="D62" t="s">
        <v>497</v>
      </c>
      <c r="E62" t="s">
        <v>376</v>
      </c>
      <c r="F62" t="str">
        <f t="shared" si="1"/>
        <v/>
      </c>
      <c r="H62" t="s">
        <v>2605</v>
      </c>
      <c r="I62" t="s">
        <v>1205</v>
      </c>
    </row>
    <row r="63" spans="1:11" x14ac:dyDescent="0.25">
      <c r="A63" t="s">
        <v>1248</v>
      </c>
      <c r="C63" t="s">
        <v>384</v>
      </c>
      <c r="D63" t="s">
        <v>497</v>
      </c>
      <c r="E63" t="s">
        <v>376</v>
      </c>
      <c r="F63" t="str">
        <f t="shared" si="1"/>
        <v/>
      </c>
      <c r="H63" t="s">
        <v>2605</v>
      </c>
      <c r="I63" t="s">
        <v>2635</v>
      </c>
      <c r="K63" t="s">
        <v>385</v>
      </c>
    </row>
    <row r="64" spans="1:11" x14ac:dyDescent="0.25">
      <c r="A64" t="s">
        <v>2031</v>
      </c>
      <c r="C64" t="s">
        <v>49</v>
      </c>
      <c r="D64" t="s">
        <v>497</v>
      </c>
      <c r="E64" t="s">
        <v>376</v>
      </c>
      <c r="F64" t="str">
        <f t="shared" si="1"/>
        <v/>
      </c>
      <c r="H64" t="s">
        <v>2605</v>
      </c>
      <c r="I64" t="s">
        <v>2642</v>
      </c>
      <c r="J64" t="s">
        <v>2643</v>
      </c>
    </row>
    <row r="65" spans="1:11" x14ac:dyDescent="0.25">
      <c r="A65" t="s">
        <v>2178</v>
      </c>
      <c r="B65" t="s">
        <v>1238</v>
      </c>
      <c r="C65" t="s">
        <v>2179</v>
      </c>
      <c r="D65" t="s">
        <v>497</v>
      </c>
      <c r="E65" t="s">
        <v>376</v>
      </c>
      <c r="F65" t="str">
        <f t="shared" si="1"/>
        <v/>
      </c>
      <c r="H65" t="s">
        <v>2607</v>
      </c>
      <c r="I65" t="s">
        <v>2607</v>
      </c>
    </row>
    <row r="66" spans="1:11" x14ac:dyDescent="0.25">
      <c r="A66" t="s">
        <v>1243</v>
      </c>
      <c r="B66" t="s">
        <v>1238</v>
      </c>
      <c r="C66" t="s">
        <v>1244</v>
      </c>
      <c r="D66" t="s">
        <v>497</v>
      </c>
      <c r="E66" t="s">
        <v>376</v>
      </c>
      <c r="F66" t="str">
        <f t="shared" si="1"/>
        <v/>
      </c>
      <c r="H66" t="s">
        <v>2605</v>
      </c>
      <c r="I66" t="s">
        <v>2664</v>
      </c>
    </row>
    <row r="67" spans="1:11" x14ac:dyDescent="0.25">
      <c r="A67" t="s">
        <v>1474</v>
      </c>
      <c r="B67" t="s">
        <v>1238</v>
      </c>
      <c r="C67" t="s">
        <v>1475</v>
      </c>
      <c r="D67" t="s">
        <v>497</v>
      </c>
      <c r="E67" t="s">
        <v>376</v>
      </c>
      <c r="F67" t="str">
        <f t="shared" si="1"/>
        <v/>
      </c>
      <c r="H67" t="s">
        <v>2605</v>
      </c>
      <c r="I67" t="s">
        <v>2426</v>
      </c>
    </row>
    <row r="68" spans="1:11" x14ac:dyDescent="0.25">
      <c r="A68" t="s">
        <v>1281</v>
      </c>
      <c r="B68" t="s">
        <v>1238</v>
      </c>
      <c r="C68" t="s">
        <v>1282</v>
      </c>
      <c r="D68" t="s">
        <v>497</v>
      </c>
      <c r="E68" t="s">
        <v>376</v>
      </c>
      <c r="F68" t="str">
        <f t="shared" si="1"/>
        <v/>
      </c>
      <c r="H68" t="s">
        <v>2493</v>
      </c>
      <c r="I68" t="s">
        <v>2661</v>
      </c>
    </row>
    <row r="69" spans="1:11" x14ac:dyDescent="0.25">
      <c r="A69" t="s">
        <v>740</v>
      </c>
      <c r="C69" t="s">
        <v>54</v>
      </c>
      <c r="D69" t="s">
        <v>497</v>
      </c>
      <c r="E69" t="s">
        <v>376</v>
      </c>
      <c r="F69" t="str">
        <f t="shared" ref="F69:F98" si="2">IF(COUNTIF(A69,"*大馬路*"),"",IF(COUNTIF(A69,"*大道*"),"大道","馬路"))</f>
        <v/>
      </c>
      <c r="H69" t="s">
        <v>2605</v>
      </c>
      <c r="I69" t="s">
        <v>2657</v>
      </c>
      <c r="J69" t="s">
        <v>2665</v>
      </c>
    </row>
    <row r="70" spans="1:11" x14ac:dyDescent="0.25">
      <c r="A70" t="s">
        <v>980</v>
      </c>
      <c r="C70" t="s">
        <v>702</v>
      </c>
      <c r="D70" t="s">
        <v>497</v>
      </c>
      <c r="E70" t="s">
        <v>376</v>
      </c>
      <c r="F70" t="str">
        <f t="shared" si="2"/>
        <v/>
      </c>
      <c r="H70" t="s">
        <v>2605</v>
      </c>
      <c r="I70" t="s">
        <v>1204</v>
      </c>
    </row>
    <row r="71" spans="1:11" x14ac:dyDescent="0.25">
      <c r="A71" t="s">
        <v>1445</v>
      </c>
      <c r="B71" t="s">
        <v>1238</v>
      </c>
      <c r="C71" t="s">
        <v>1446</v>
      </c>
      <c r="D71" t="s">
        <v>497</v>
      </c>
      <c r="E71" t="s">
        <v>376</v>
      </c>
      <c r="F71" t="str">
        <f t="shared" si="2"/>
        <v/>
      </c>
      <c r="H71" t="s">
        <v>2607</v>
      </c>
      <c r="I71" t="s">
        <v>2607</v>
      </c>
    </row>
    <row r="72" spans="1:11" x14ac:dyDescent="0.25">
      <c r="A72" t="s">
        <v>1168</v>
      </c>
      <c r="C72" t="s">
        <v>546</v>
      </c>
      <c r="D72" t="s">
        <v>497</v>
      </c>
      <c r="E72" t="s">
        <v>376</v>
      </c>
      <c r="F72" t="str">
        <f t="shared" si="2"/>
        <v/>
      </c>
      <c r="H72" t="s">
        <v>545</v>
      </c>
      <c r="I72" t="s">
        <v>545</v>
      </c>
    </row>
    <row r="73" spans="1:11" x14ac:dyDescent="0.25">
      <c r="A73" t="s">
        <v>1287</v>
      </c>
      <c r="C73" t="s">
        <v>168</v>
      </c>
      <c r="D73" t="s">
        <v>497</v>
      </c>
      <c r="E73" t="s">
        <v>376</v>
      </c>
      <c r="F73" t="str">
        <f t="shared" si="2"/>
        <v/>
      </c>
      <c r="H73" t="s">
        <v>2493</v>
      </c>
      <c r="I73" t="s">
        <v>2661</v>
      </c>
    </row>
    <row r="74" spans="1:11" x14ac:dyDescent="0.25">
      <c r="A74" t="s">
        <v>1256</v>
      </c>
      <c r="C74" t="s">
        <v>169</v>
      </c>
      <c r="D74" t="s">
        <v>497</v>
      </c>
      <c r="E74" t="s">
        <v>376</v>
      </c>
      <c r="F74" t="str">
        <f t="shared" si="2"/>
        <v/>
      </c>
      <c r="H74" t="s">
        <v>2607</v>
      </c>
      <c r="I74" t="s">
        <v>2607</v>
      </c>
    </row>
    <row r="75" spans="1:11" x14ac:dyDescent="0.25">
      <c r="A75" t="s">
        <v>1284</v>
      </c>
      <c r="C75" t="s">
        <v>165</v>
      </c>
      <c r="D75" t="s">
        <v>497</v>
      </c>
      <c r="E75" t="s">
        <v>376</v>
      </c>
      <c r="F75" t="str">
        <f t="shared" si="2"/>
        <v/>
      </c>
      <c r="H75" t="s">
        <v>2493</v>
      </c>
      <c r="I75" t="s">
        <v>2666</v>
      </c>
    </row>
    <row r="76" spans="1:11" x14ac:dyDescent="0.25">
      <c r="A76" t="s">
        <v>1221</v>
      </c>
      <c r="C76" t="s">
        <v>47</v>
      </c>
      <c r="D76" t="s">
        <v>497</v>
      </c>
      <c r="E76" t="s">
        <v>376</v>
      </c>
      <c r="F76" t="str">
        <f t="shared" si="2"/>
        <v/>
      </c>
      <c r="H76" t="s">
        <v>1219</v>
      </c>
      <c r="I76" t="s">
        <v>2636</v>
      </c>
    </row>
    <row r="77" spans="1:11" x14ac:dyDescent="0.25">
      <c r="C77" t="s">
        <v>394</v>
      </c>
      <c r="D77" t="s">
        <v>497</v>
      </c>
      <c r="E77" t="s">
        <v>376</v>
      </c>
      <c r="F77" t="str">
        <f t="shared" si="2"/>
        <v>馬路</v>
      </c>
      <c r="H77" t="s">
        <v>2605</v>
      </c>
      <c r="K77" t="s">
        <v>395</v>
      </c>
    </row>
    <row r="78" spans="1:11" x14ac:dyDescent="0.25">
      <c r="A78" t="s">
        <v>1275</v>
      </c>
      <c r="C78" t="s">
        <v>380</v>
      </c>
      <c r="D78" t="s">
        <v>497</v>
      </c>
      <c r="E78" t="s">
        <v>376</v>
      </c>
      <c r="F78" t="str">
        <f t="shared" si="2"/>
        <v/>
      </c>
      <c r="H78" t="s">
        <v>2605</v>
      </c>
      <c r="I78" t="s">
        <v>1201</v>
      </c>
      <c r="J78" t="s">
        <v>2634</v>
      </c>
      <c r="K78" t="s">
        <v>381</v>
      </c>
    </row>
    <row r="79" spans="1:11" x14ac:dyDescent="0.25">
      <c r="A79" t="s">
        <v>1289</v>
      </c>
      <c r="C79" t="s">
        <v>500</v>
      </c>
      <c r="D79" t="s">
        <v>497</v>
      </c>
      <c r="E79" t="s">
        <v>376</v>
      </c>
      <c r="F79" t="str">
        <f t="shared" si="2"/>
        <v/>
      </c>
      <c r="H79" t="s">
        <v>2493</v>
      </c>
      <c r="I79" t="s">
        <v>2412</v>
      </c>
      <c r="K79" t="s">
        <v>499</v>
      </c>
    </row>
    <row r="80" spans="1:11" x14ac:dyDescent="0.25">
      <c r="A80" t="s">
        <v>501</v>
      </c>
      <c r="C80" t="s">
        <v>383</v>
      </c>
      <c r="D80" t="s">
        <v>497</v>
      </c>
      <c r="E80" t="s">
        <v>376</v>
      </c>
      <c r="F80" t="str">
        <f t="shared" si="2"/>
        <v/>
      </c>
      <c r="H80" t="s">
        <v>2605</v>
      </c>
      <c r="I80" t="s">
        <v>2492</v>
      </c>
      <c r="J80" t="s">
        <v>2660</v>
      </c>
      <c r="K80" t="s">
        <v>382</v>
      </c>
    </row>
    <row r="81" spans="1:11" x14ac:dyDescent="0.25">
      <c r="A81" t="s">
        <v>1235</v>
      </c>
      <c r="C81" t="s">
        <v>1236</v>
      </c>
      <c r="D81" t="s">
        <v>497</v>
      </c>
      <c r="E81" t="s">
        <v>376</v>
      </c>
      <c r="F81" t="str">
        <f t="shared" si="2"/>
        <v/>
      </c>
      <c r="H81" t="s">
        <v>1219</v>
      </c>
      <c r="I81" t="s">
        <v>1295</v>
      </c>
    </row>
    <row r="82" spans="1:11" x14ac:dyDescent="0.25">
      <c r="A82" t="s">
        <v>2109</v>
      </c>
      <c r="B82" t="s">
        <v>1238</v>
      </c>
      <c r="C82" t="s">
        <v>2110</v>
      </c>
      <c r="D82" t="s">
        <v>497</v>
      </c>
      <c r="E82" t="s">
        <v>376</v>
      </c>
      <c r="F82" t="str">
        <f t="shared" si="2"/>
        <v>大道</v>
      </c>
      <c r="G82" t="s">
        <v>2505</v>
      </c>
      <c r="H82" t="s">
        <v>2605</v>
      </c>
      <c r="I82" t="s">
        <v>2660</v>
      </c>
    </row>
    <row r="83" spans="1:11" x14ac:dyDescent="0.25">
      <c r="A83" t="s">
        <v>1295</v>
      </c>
      <c r="C83" t="s">
        <v>53</v>
      </c>
      <c r="D83" t="s">
        <v>497</v>
      </c>
      <c r="E83" t="s">
        <v>376</v>
      </c>
      <c r="F83" t="str">
        <f t="shared" si="2"/>
        <v/>
      </c>
      <c r="H83" t="s">
        <v>2605</v>
      </c>
      <c r="I83" t="s">
        <v>2642</v>
      </c>
      <c r="J83" t="s">
        <v>2643</v>
      </c>
    </row>
    <row r="84" spans="1:11" x14ac:dyDescent="0.25">
      <c r="A84" t="s">
        <v>1189</v>
      </c>
      <c r="C84" t="s">
        <v>528</v>
      </c>
      <c r="D84" t="s">
        <v>497</v>
      </c>
      <c r="E84" t="s">
        <v>376</v>
      </c>
      <c r="F84" t="str">
        <f t="shared" si="2"/>
        <v>大道</v>
      </c>
      <c r="G84" t="s">
        <v>2604</v>
      </c>
      <c r="H84" t="s">
        <v>545</v>
      </c>
      <c r="I84" t="s">
        <v>545</v>
      </c>
    </row>
    <row r="85" spans="1:11" x14ac:dyDescent="0.25">
      <c r="A85" t="s">
        <v>1338</v>
      </c>
      <c r="C85" t="s">
        <v>50</v>
      </c>
      <c r="D85" t="s">
        <v>497</v>
      </c>
      <c r="E85" t="s">
        <v>376</v>
      </c>
      <c r="F85" t="str">
        <f t="shared" si="2"/>
        <v/>
      </c>
      <c r="H85" t="s">
        <v>2605</v>
      </c>
      <c r="I85" t="s">
        <v>2491</v>
      </c>
      <c r="J85" t="s">
        <v>2667</v>
      </c>
    </row>
    <row r="86" spans="1:11" x14ac:dyDescent="0.25">
      <c r="A86" t="s">
        <v>981</v>
      </c>
      <c r="C86" t="s">
        <v>51</v>
      </c>
      <c r="D86" t="s">
        <v>497</v>
      </c>
      <c r="E86" t="s">
        <v>376</v>
      </c>
      <c r="F86" t="str">
        <f t="shared" si="2"/>
        <v/>
      </c>
      <c r="H86" t="s">
        <v>2605</v>
      </c>
      <c r="I86" t="s">
        <v>2491</v>
      </c>
      <c r="J86" t="s">
        <v>2667</v>
      </c>
    </row>
    <row r="87" spans="1:11" x14ac:dyDescent="0.25">
      <c r="A87" t="s">
        <v>1264</v>
      </c>
      <c r="C87" t="s">
        <v>170</v>
      </c>
      <c r="D87" t="s">
        <v>497</v>
      </c>
      <c r="E87" t="s">
        <v>376</v>
      </c>
      <c r="F87" t="str">
        <f t="shared" si="2"/>
        <v/>
      </c>
      <c r="H87" t="s">
        <v>2607</v>
      </c>
      <c r="I87" t="s">
        <v>2607</v>
      </c>
    </row>
    <row r="88" spans="1:11" x14ac:dyDescent="0.25">
      <c r="A88" t="s">
        <v>2248</v>
      </c>
      <c r="C88" t="s">
        <v>52</v>
      </c>
      <c r="D88" t="s">
        <v>497</v>
      </c>
      <c r="E88" t="s">
        <v>376</v>
      </c>
      <c r="F88" t="str">
        <f t="shared" si="2"/>
        <v/>
      </c>
      <c r="H88" t="s">
        <v>2605</v>
      </c>
      <c r="I88" t="s">
        <v>2642</v>
      </c>
      <c r="J88" t="s">
        <v>2643</v>
      </c>
    </row>
    <row r="89" spans="1:11" x14ac:dyDescent="0.25">
      <c r="A89" t="s">
        <v>1232</v>
      </c>
      <c r="C89" t="s">
        <v>1231</v>
      </c>
      <c r="D89" t="s">
        <v>497</v>
      </c>
      <c r="E89" t="s">
        <v>376</v>
      </c>
      <c r="F89" t="str">
        <f t="shared" si="2"/>
        <v/>
      </c>
      <c r="H89" t="s">
        <v>1219</v>
      </c>
      <c r="I89" t="s">
        <v>2638</v>
      </c>
    </row>
    <row r="90" spans="1:11" x14ac:dyDescent="0.25">
      <c r="A90" t="s">
        <v>1490</v>
      </c>
      <c r="C90" t="s">
        <v>172</v>
      </c>
      <c r="D90" t="s">
        <v>497</v>
      </c>
      <c r="E90" t="s">
        <v>376</v>
      </c>
      <c r="F90" t="str">
        <f t="shared" si="2"/>
        <v/>
      </c>
      <c r="H90" t="s">
        <v>2493</v>
      </c>
      <c r="I90" t="s">
        <v>2412</v>
      </c>
    </row>
    <row r="91" spans="1:11" x14ac:dyDescent="0.25">
      <c r="A91" t="s">
        <v>1378</v>
      </c>
      <c r="C91" t="s">
        <v>173</v>
      </c>
      <c r="D91" t="s">
        <v>497</v>
      </c>
      <c r="E91" t="s">
        <v>376</v>
      </c>
      <c r="F91" t="str">
        <f t="shared" si="2"/>
        <v>馬路</v>
      </c>
      <c r="H91" t="s">
        <v>2493</v>
      </c>
      <c r="I91" t="s">
        <v>2418</v>
      </c>
    </row>
    <row r="92" spans="1:11" x14ac:dyDescent="0.25">
      <c r="A92" t="s">
        <v>809</v>
      </c>
      <c r="C92" t="s">
        <v>55</v>
      </c>
      <c r="D92" t="s">
        <v>497</v>
      </c>
      <c r="E92" t="s">
        <v>376</v>
      </c>
      <c r="F92" t="str">
        <f t="shared" si="2"/>
        <v/>
      </c>
      <c r="H92" t="s">
        <v>2605</v>
      </c>
      <c r="I92" t="s">
        <v>1201</v>
      </c>
    </row>
    <row r="93" spans="1:11" x14ac:dyDescent="0.25">
      <c r="A93" t="s">
        <v>1360</v>
      </c>
      <c r="C93" t="s">
        <v>56</v>
      </c>
      <c r="D93" t="s">
        <v>497</v>
      </c>
      <c r="E93" t="s">
        <v>376</v>
      </c>
      <c r="F93" t="str">
        <f t="shared" si="2"/>
        <v/>
      </c>
      <c r="H93" t="s">
        <v>2605</v>
      </c>
      <c r="I93" t="s">
        <v>2634</v>
      </c>
    </row>
    <row r="94" spans="1:11" x14ac:dyDescent="0.25">
      <c r="A94" t="s">
        <v>2198</v>
      </c>
      <c r="C94" t="s">
        <v>390</v>
      </c>
      <c r="D94" t="s">
        <v>497</v>
      </c>
      <c r="E94" t="s">
        <v>376</v>
      </c>
      <c r="F94" t="str">
        <f t="shared" si="2"/>
        <v/>
      </c>
      <c r="H94" t="s">
        <v>2605</v>
      </c>
      <c r="I94" t="s">
        <v>2635</v>
      </c>
      <c r="K94" t="s">
        <v>391</v>
      </c>
    </row>
    <row r="95" spans="1:11" x14ac:dyDescent="0.25">
      <c r="A95" t="s">
        <v>1727</v>
      </c>
      <c r="C95" t="s">
        <v>176</v>
      </c>
      <c r="D95" t="s">
        <v>497</v>
      </c>
      <c r="E95" t="s">
        <v>376</v>
      </c>
      <c r="F95" t="str">
        <f t="shared" si="2"/>
        <v>馬路</v>
      </c>
      <c r="H95" t="s">
        <v>2493</v>
      </c>
      <c r="I95" t="s">
        <v>2418</v>
      </c>
    </row>
    <row r="96" spans="1:11" x14ac:dyDescent="0.25">
      <c r="A96" t="s">
        <v>1230</v>
      </c>
      <c r="C96" t="s">
        <v>1229</v>
      </c>
      <c r="D96" t="s">
        <v>497</v>
      </c>
      <c r="E96" t="s">
        <v>376</v>
      </c>
      <c r="F96" t="str">
        <f t="shared" si="2"/>
        <v/>
      </c>
      <c r="H96" t="s">
        <v>1219</v>
      </c>
      <c r="I96" t="s">
        <v>2638</v>
      </c>
    </row>
    <row r="97" spans="1:10" x14ac:dyDescent="0.25">
      <c r="A97" t="s">
        <v>1257</v>
      </c>
      <c r="C97" t="s">
        <v>177</v>
      </c>
      <c r="D97" t="s">
        <v>497</v>
      </c>
      <c r="E97" t="s">
        <v>376</v>
      </c>
      <c r="F97" t="str">
        <f t="shared" si="2"/>
        <v>馬路</v>
      </c>
      <c r="H97" t="s">
        <v>2493</v>
      </c>
      <c r="I97" t="s">
        <v>2418</v>
      </c>
    </row>
    <row r="98" spans="1:10" x14ac:dyDescent="0.25">
      <c r="A98" t="s">
        <v>1705</v>
      </c>
      <c r="B98" t="s">
        <v>1238</v>
      </c>
      <c r="C98" t="s">
        <v>1706</v>
      </c>
      <c r="D98" t="s">
        <v>497</v>
      </c>
      <c r="E98" t="s">
        <v>376</v>
      </c>
      <c r="F98" t="str">
        <f t="shared" si="2"/>
        <v/>
      </c>
      <c r="H98" t="s">
        <v>2605</v>
      </c>
      <c r="I98" t="s">
        <v>2635</v>
      </c>
    </row>
    <row r="99" spans="1:10" x14ac:dyDescent="0.25">
      <c r="A99" t="s">
        <v>2343</v>
      </c>
      <c r="C99" t="s">
        <v>297</v>
      </c>
      <c r="D99" t="s">
        <v>2344</v>
      </c>
      <c r="E99" t="s">
        <v>554</v>
      </c>
      <c r="F99" t="s">
        <v>496</v>
      </c>
      <c r="H99" t="s">
        <v>2606</v>
      </c>
      <c r="I99" t="s">
        <v>2435</v>
      </c>
    </row>
    <row r="100" spans="1:10" x14ac:dyDescent="0.25">
      <c r="A100" t="s">
        <v>556</v>
      </c>
      <c r="C100" t="s">
        <v>298</v>
      </c>
      <c r="D100" t="s">
        <v>2344</v>
      </c>
      <c r="E100" t="s">
        <v>554</v>
      </c>
      <c r="H100" t="s">
        <v>2606</v>
      </c>
      <c r="I100" t="s">
        <v>2435</v>
      </c>
    </row>
    <row r="101" spans="1:10" x14ac:dyDescent="0.25">
      <c r="A101" t="s">
        <v>2065</v>
      </c>
      <c r="B101" t="s">
        <v>1238</v>
      </c>
      <c r="C101" t="s">
        <v>2066</v>
      </c>
      <c r="D101" t="s">
        <v>2345</v>
      </c>
      <c r="E101" t="s">
        <v>517</v>
      </c>
      <c r="F101" t="str" cm="1">
        <f t="array" ref="F101">_xlfn.IFS(COUNTIF(A101,"*圍*"),"圍",COUNTIF(A101,"*社*"),"社",COUNTIF(A101,"*巷*"),"巷",COUNTIF(A101,"*里*"),"")</f>
        <v>社</v>
      </c>
      <c r="H101" t="s">
        <v>2605</v>
      </c>
      <c r="I101" t="s">
        <v>2409</v>
      </c>
      <c r="J101" t="s">
        <v>2668</v>
      </c>
    </row>
    <row r="102" spans="1:10" x14ac:dyDescent="0.25">
      <c r="A102" t="s">
        <v>2315</v>
      </c>
      <c r="B102" t="s">
        <v>2314</v>
      </c>
      <c r="C102" t="s">
        <v>2053</v>
      </c>
      <c r="D102" t="s">
        <v>2345</v>
      </c>
      <c r="E102" t="s">
        <v>517</v>
      </c>
      <c r="F102" t="str" cm="1">
        <f t="array" ref="F102">_xlfn.IFS(COUNTIF(A102,"*圍*"),"圍",COUNTIF(A102,"*社*"),"社",COUNTIF(A102,"*巷*"),"巷",COUNTIF(A102,"*里*"),"")</f>
        <v/>
      </c>
      <c r="H102" t="s">
        <v>2605</v>
      </c>
      <c r="I102" t="s">
        <v>2357</v>
      </c>
    </row>
    <row r="103" spans="1:10" x14ac:dyDescent="0.25">
      <c r="A103" t="s">
        <v>1812</v>
      </c>
      <c r="B103" t="s">
        <v>1238</v>
      </c>
      <c r="C103" t="s">
        <v>1813</v>
      </c>
      <c r="D103" t="s">
        <v>2345</v>
      </c>
      <c r="E103" t="s">
        <v>517</v>
      </c>
      <c r="F103" t="str" cm="1">
        <f t="array" ref="F103">_xlfn.IFS(COUNTIF(A103,"*圍*"),"圍",COUNTIF(A103,"*社*"),"社",COUNTIF(A103,"*巷*"),"巷",COUNTIF(A103,"*里*"),"")</f>
        <v/>
      </c>
      <c r="H103" t="s">
        <v>2605</v>
      </c>
      <c r="I103" t="s">
        <v>2481</v>
      </c>
    </row>
    <row r="104" spans="1:10" x14ac:dyDescent="0.25">
      <c r="A104" t="s">
        <v>1455</v>
      </c>
      <c r="C104" t="s">
        <v>212</v>
      </c>
      <c r="D104" t="s">
        <v>2345</v>
      </c>
      <c r="E104" t="s">
        <v>517</v>
      </c>
      <c r="F104" t="str" cm="1">
        <f t="array" ref="F104">_xlfn.IFS(COUNTIF(A104,"*圍*"),"圍",COUNTIF(A104,"*社*"),"社",COUNTIF(A104,"*巷*"),"巷",COUNTIF(A104,"*里*"),"")</f>
        <v>圍</v>
      </c>
      <c r="H104" t="s">
        <v>2493</v>
      </c>
      <c r="I104" t="s">
        <v>2418</v>
      </c>
    </row>
    <row r="105" spans="1:10" x14ac:dyDescent="0.25">
      <c r="A105" t="s">
        <v>1809</v>
      </c>
      <c r="B105" t="s">
        <v>1238</v>
      </c>
      <c r="C105" t="s">
        <v>212</v>
      </c>
      <c r="D105" t="s">
        <v>2345</v>
      </c>
      <c r="E105" t="s">
        <v>517</v>
      </c>
      <c r="F105" t="str" cm="1">
        <f t="array" ref="F105">_xlfn.IFS(COUNTIF(A105,"*圍*"),"圍",COUNTIF(A105,"*社*"),"社",COUNTIF(A105,"*巷*"),"巷",COUNTIF(A105,"*里*"),"")</f>
        <v/>
      </c>
      <c r="H105" t="s">
        <v>2605</v>
      </c>
      <c r="I105" t="s">
        <v>2357</v>
      </c>
    </row>
    <row r="106" spans="1:10" x14ac:dyDescent="0.25">
      <c r="A106" t="s">
        <v>2312</v>
      </c>
      <c r="B106" t="s">
        <v>2313</v>
      </c>
      <c r="C106" t="s">
        <v>1754</v>
      </c>
      <c r="D106" t="s">
        <v>2345</v>
      </c>
      <c r="E106" t="s">
        <v>517</v>
      </c>
      <c r="F106" t="str" cm="1">
        <f t="array" ref="F106">_xlfn.IFS(COUNTIF(A106,"*圍*"),"圍",COUNTIF(A106,"*社*"),"社",COUNTIF(A106,"*巷*"),"巷",COUNTIF(A106,"*里*"),"")</f>
        <v/>
      </c>
      <c r="H106" t="s">
        <v>2605</v>
      </c>
      <c r="I106" t="s">
        <v>785</v>
      </c>
    </row>
    <row r="107" spans="1:10" x14ac:dyDescent="0.25">
      <c r="A107" t="s">
        <v>2317</v>
      </c>
      <c r="B107" t="s">
        <v>2316</v>
      </c>
      <c r="C107" t="s">
        <v>1749</v>
      </c>
      <c r="D107" t="s">
        <v>2345</v>
      </c>
      <c r="E107" t="s">
        <v>517</v>
      </c>
      <c r="F107" t="str" cm="1">
        <f t="array" ref="F107">_xlfn.IFS(COUNTIF(A107,"*圍*"),"圍",COUNTIF(A107,"*社*"),"社",COUNTIF(A107,"*巷*"),"巷",COUNTIF(A107,"*里*"),"")</f>
        <v/>
      </c>
      <c r="H107" t="s">
        <v>2605</v>
      </c>
      <c r="I107" t="s">
        <v>2401</v>
      </c>
    </row>
    <row r="108" spans="1:10" x14ac:dyDescent="0.25">
      <c r="A108" t="s">
        <v>1540</v>
      </c>
      <c r="B108" t="s">
        <v>1238</v>
      </c>
      <c r="C108" t="s">
        <v>1541</v>
      </c>
      <c r="D108" t="s">
        <v>2345</v>
      </c>
      <c r="E108" t="s">
        <v>517</v>
      </c>
      <c r="F108" t="str" cm="1">
        <f t="array" ref="F108">_xlfn.IFS(COUNTIF(A108,"*圍*"),"圍",COUNTIF(A108,"*社*"),"社",COUNTIF(A108,"*巷*"),"巷",COUNTIF(A108,"*里*"),"")</f>
        <v/>
      </c>
      <c r="H108" t="s">
        <v>2605</v>
      </c>
      <c r="I108" t="s">
        <v>2511</v>
      </c>
    </row>
    <row r="109" spans="1:10" x14ac:dyDescent="0.25">
      <c r="A109" t="s">
        <v>2274</v>
      </c>
      <c r="C109" t="s">
        <v>213</v>
      </c>
      <c r="D109" t="s">
        <v>2345</v>
      </c>
      <c r="E109" t="s">
        <v>517</v>
      </c>
      <c r="F109" t="str" cm="1">
        <f t="array" ref="F109">_xlfn.IFS(COUNTIF(A109,"*圍*"),"圍",COUNTIF(A109,"*社*"),"社",COUNTIF(A109,"*巷*"),"巷",COUNTIF(A109,"*里*"),"")</f>
        <v>圍</v>
      </c>
      <c r="H109" t="s">
        <v>2493</v>
      </c>
      <c r="I109" t="s">
        <v>2418</v>
      </c>
    </row>
    <row r="110" spans="1:10" x14ac:dyDescent="0.25">
      <c r="A110" t="s">
        <v>1793</v>
      </c>
      <c r="B110" t="s">
        <v>1238</v>
      </c>
      <c r="C110" t="s">
        <v>1794</v>
      </c>
      <c r="D110" t="s">
        <v>2345</v>
      </c>
      <c r="E110" t="s">
        <v>517</v>
      </c>
      <c r="F110" t="str" cm="1">
        <f t="array" ref="F110">_xlfn.IFS(COUNTIF(A110,"*圍*"),"圍",COUNTIF(A110,"*社*"),"社",COUNTIF(A110,"*巷*"),"巷",COUNTIF(A110,"*里*"),"")</f>
        <v/>
      </c>
      <c r="H110" t="s">
        <v>2605</v>
      </c>
      <c r="I110" t="s">
        <v>2409</v>
      </c>
      <c r="J110" t="s">
        <v>2668</v>
      </c>
    </row>
    <row r="111" spans="1:10" x14ac:dyDescent="0.25">
      <c r="A111" t="s">
        <v>982</v>
      </c>
      <c r="C111" t="s">
        <v>731</v>
      </c>
      <c r="D111" t="s">
        <v>2345</v>
      </c>
      <c r="E111" t="s">
        <v>517</v>
      </c>
      <c r="F111" t="str" cm="1">
        <f t="array" ref="F111">_xlfn.IFS(COUNTIF(A111,"*圍*"),"圍",COUNTIF(A111,"*社*"),"社",COUNTIF(A111,"*巷*"),"巷",COUNTIF(A111,"*里*"),"")</f>
        <v/>
      </c>
      <c r="H111" t="s">
        <v>2605</v>
      </c>
      <c r="I111" t="s">
        <v>2401</v>
      </c>
    </row>
    <row r="112" spans="1:10" x14ac:dyDescent="0.25">
      <c r="A112" t="s">
        <v>2319</v>
      </c>
      <c r="B112" t="s">
        <v>2318</v>
      </c>
      <c r="C112" t="s">
        <v>1926</v>
      </c>
      <c r="D112" t="s">
        <v>2345</v>
      </c>
      <c r="E112" t="s">
        <v>517</v>
      </c>
      <c r="F112" t="str" cm="1">
        <f t="array" ref="F112">_xlfn.IFS(COUNTIF(A112,"*圍*"),"圍",COUNTIF(A112,"*社*"),"社",COUNTIF(A112,"*巷*"),"巷",COUNTIF(A112,"*里*"),"")</f>
        <v/>
      </c>
      <c r="H112" t="s">
        <v>2605</v>
      </c>
      <c r="I112" t="s">
        <v>2481</v>
      </c>
    </row>
    <row r="113" spans="1:10" x14ac:dyDescent="0.25">
      <c r="A113" t="s">
        <v>2526</v>
      </c>
      <c r="B113" t="s">
        <v>2374</v>
      </c>
      <c r="C113" t="s">
        <v>1664</v>
      </c>
      <c r="D113" t="s">
        <v>2345</v>
      </c>
      <c r="E113" t="s">
        <v>517</v>
      </c>
      <c r="F113" t="str" cm="1">
        <f t="array" ref="F113">_xlfn.IFS(COUNTIF(A113,"*圍*"),"圍",COUNTIF(A113,"*社*"),"社",COUNTIF(A113,"*巷*"),"巷",COUNTIF(A113,"*里*"),"")</f>
        <v/>
      </c>
      <c r="H113" t="s">
        <v>2605</v>
      </c>
      <c r="I113" t="s">
        <v>406</v>
      </c>
    </row>
    <row r="114" spans="1:10" x14ac:dyDescent="0.25">
      <c r="A114" t="s">
        <v>2527</v>
      </c>
      <c r="B114" t="s">
        <v>2375</v>
      </c>
      <c r="C114" t="s">
        <v>1952</v>
      </c>
      <c r="D114" t="s">
        <v>2345</v>
      </c>
      <c r="E114" t="s">
        <v>517</v>
      </c>
      <c r="F114" t="str" cm="1">
        <f t="array" ref="F114">_xlfn.IFS(COUNTIF(A114,"*圍*"),"圍",COUNTIF(A114,"*社*"),"社",COUNTIF(A114,"*巷*"),"巷",COUNTIF(A114,"*里*"),"")</f>
        <v/>
      </c>
      <c r="H114" t="s">
        <v>2605</v>
      </c>
      <c r="I114" t="s">
        <v>2484</v>
      </c>
    </row>
    <row r="115" spans="1:10" x14ac:dyDescent="0.25">
      <c r="A115" t="s">
        <v>2011</v>
      </c>
      <c r="B115" t="s">
        <v>1238</v>
      </c>
      <c r="C115" t="s">
        <v>2012</v>
      </c>
      <c r="D115" t="s">
        <v>2345</v>
      </c>
      <c r="E115" t="s">
        <v>517</v>
      </c>
      <c r="F115" t="str" cm="1">
        <f t="array" ref="F115">_xlfn.IFS(COUNTIF(A115,"*圍*"),"圍",COUNTIF(A115,"*社*"),"社",COUNTIF(A115,"*巷*"),"巷",COUNTIF(A115,"*里*"),"")</f>
        <v/>
      </c>
      <c r="H115" t="s">
        <v>2605</v>
      </c>
      <c r="I115" t="s">
        <v>2652</v>
      </c>
    </row>
    <row r="116" spans="1:10" x14ac:dyDescent="0.25">
      <c r="A116" t="s">
        <v>1548</v>
      </c>
      <c r="B116" t="s">
        <v>1238</v>
      </c>
      <c r="C116" t="s">
        <v>1549</v>
      </c>
      <c r="D116" t="s">
        <v>2345</v>
      </c>
      <c r="E116" t="s">
        <v>517</v>
      </c>
      <c r="F116" t="str" cm="1">
        <f t="array" ref="F116">_xlfn.IFS(COUNTIF(A116,"*圍*"),"圍",COUNTIF(A116,"*社*"),"社",COUNTIF(A116,"*巷*"),"巷",COUNTIF(A116,"*里*"),"")</f>
        <v/>
      </c>
      <c r="H116" t="s">
        <v>2605</v>
      </c>
      <c r="I116" t="s">
        <v>2401</v>
      </c>
    </row>
    <row r="117" spans="1:10" x14ac:dyDescent="0.25">
      <c r="A117" t="s">
        <v>2528</v>
      </c>
      <c r="B117" t="s">
        <v>2376</v>
      </c>
      <c r="C117" t="s">
        <v>1923</v>
      </c>
      <c r="D117" t="s">
        <v>2345</v>
      </c>
      <c r="E117" t="s">
        <v>517</v>
      </c>
      <c r="F117" t="str" cm="1">
        <f t="array" ref="F117">_xlfn.IFS(COUNTIF(A117,"*圍*"),"圍",COUNTIF(A117,"*社*"),"社",COUNTIF(A117,"*巷*"),"巷",COUNTIF(A117,"*里*"),"")</f>
        <v/>
      </c>
      <c r="H117" t="s">
        <v>2605</v>
      </c>
      <c r="I117" t="s">
        <v>2357</v>
      </c>
    </row>
    <row r="118" spans="1:10" x14ac:dyDescent="0.25">
      <c r="A118" t="s">
        <v>2529</v>
      </c>
      <c r="B118" t="s">
        <v>2377</v>
      </c>
      <c r="C118" t="s">
        <v>1875</v>
      </c>
      <c r="D118" t="s">
        <v>2345</v>
      </c>
      <c r="E118" t="s">
        <v>517</v>
      </c>
      <c r="F118" t="str" cm="1">
        <f t="array" ref="F118">_xlfn.IFS(COUNTIF(A118,"*圍*"),"圍",COUNTIF(A118,"*社*"),"社",COUNTIF(A118,"*巷*"),"巷",COUNTIF(A118,"*里*"),"")</f>
        <v/>
      </c>
      <c r="H118" t="s">
        <v>2605</v>
      </c>
      <c r="I118" t="s">
        <v>2496</v>
      </c>
      <c r="J118" t="s">
        <v>2669</v>
      </c>
    </row>
    <row r="119" spans="1:10" x14ac:dyDescent="0.25">
      <c r="A119" t="s">
        <v>1621</v>
      </c>
      <c r="B119" t="s">
        <v>1238</v>
      </c>
      <c r="C119" t="s">
        <v>1622</v>
      </c>
      <c r="D119" t="s">
        <v>2345</v>
      </c>
      <c r="E119" t="s">
        <v>517</v>
      </c>
      <c r="F119" t="str" cm="1">
        <f t="array" ref="F119">_xlfn.IFS(COUNTIF(A119,"*圍*"),"圍",COUNTIF(A119,"*社*"),"社",COUNTIF(A119,"*巷*"),"巷",COUNTIF(A119,"*里*"),"")</f>
        <v/>
      </c>
      <c r="H119" t="s">
        <v>2605</v>
      </c>
      <c r="I119" t="s">
        <v>2481</v>
      </c>
    </row>
    <row r="120" spans="1:10" x14ac:dyDescent="0.25">
      <c r="A120" t="s">
        <v>2379</v>
      </c>
      <c r="B120" t="s">
        <v>2378</v>
      </c>
      <c r="C120" t="s">
        <v>1936</v>
      </c>
      <c r="D120" t="s">
        <v>2345</v>
      </c>
      <c r="E120" t="s">
        <v>517</v>
      </c>
      <c r="F120" t="str" cm="1">
        <f t="array" ref="F120">_xlfn.IFS(COUNTIF(A120,"*圍*"),"圍",COUNTIF(A120,"*社*"),"社",COUNTIF(A120,"*巷*"),"巷",COUNTIF(A120,"*里*"),"")</f>
        <v/>
      </c>
      <c r="H120" t="s">
        <v>2605</v>
      </c>
      <c r="I120" t="s">
        <v>2670</v>
      </c>
    </row>
    <row r="121" spans="1:10" x14ac:dyDescent="0.25">
      <c r="A121" t="s">
        <v>565</v>
      </c>
      <c r="B121" t="s">
        <v>567</v>
      </c>
      <c r="C121" t="s">
        <v>564</v>
      </c>
      <c r="D121" t="s">
        <v>2345</v>
      </c>
      <c r="E121" t="s">
        <v>517</v>
      </c>
      <c r="F121" t="str" cm="1">
        <f t="array" ref="F121">_xlfn.IFS(COUNTIF(A121,"*圍*"),"圍",COUNTIF(A121,"*社*"),"社",COUNTIF(A121,"*巷*"),"巷",COUNTIF(A121,"*里*"),"")</f>
        <v/>
      </c>
      <c r="H121" t="s">
        <v>2605</v>
      </c>
      <c r="I121" t="s">
        <v>2409</v>
      </c>
    </row>
    <row r="122" spans="1:10" x14ac:dyDescent="0.25">
      <c r="A122" t="s">
        <v>2380</v>
      </c>
      <c r="C122" t="s">
        <v>217</v>
      </c>
      <c r="D122" t="s">
        <v>2345</v>
      </c>
      <c r="E122" t="s">
        <v>517</v>
      </c>
      <c r="F122" t="str" cm="1">
        <f t="array" ref="F122">_xlfn.IFS(COUNTIF(A122,"*圍*"),"圍",COUNTIF(A122,"*社*"),"社",COUNTIF(A122,"*巷*"),"巷",COUNTIF(A122,"*里*"),"")</f>
        <v>圍</v>
      </c>
      <c r="H122" t="s">
        <v>2493</v>
      </c>
      <c r="I122" t="s">
        <v>1409</v>
      </c>
    </row>
    <row r="123" spans="1:10" x14ac:dyDescent="0.25">
      <c r="A123" t="s">
        <v>983</v>
      </c>
      <c r="C123" t="s">
        <v>818</v>
      </c>
      <c r="D123" t="s">
        <v>2345</v>
      </c>
      <c r="E123" t="s">
        <v>517</v>
      </c>
      <c r="F123" t="str" cm="1">
        <f t="array" ref="F123">_xlfn.IFS(COUNTIF(A123,"*圍*"),"圍",COUNTIF(A123,"*社*"),"社",COUNTIF(A123,"*巷*"),"巷",COUNTIF(A123,"*里*"),"")</f>
        <v/>
      </c>
      <c r="H123" t="s">
        <v>2605</v>
      </c>
      <c r="I123" t="s">
        <v>1204</v>
      </c>
    </row>
    <row r="124" spans="1:10" x14ac:dyDescent="0.25">
      <c r="A124" t="s">
        <v>1815</v>
      </c>
      <c r="B124" t="s">
        <v>1238</v>
      </c>
      <c r="C124" t="s">
        <v>1816</v>
      </c>
      <c r="D124" t="s">
        <v>2345</v>
      </c>
      <c r="E124" t="s">
        <v>517</v>
      </c>
      <c r="F124" t="str" cm="1">
        <f t="array" ref="F124">_xlfn.IFS(COUNTIF(A124,"*圍*"),"圍",COUNTIF(A124,"*社*"),"社",COUNTIF(A124,"*巷*"),"巷",COUNTIF(A124,"*里*"),"")</f>
        <v/>
      </c>
      <c r="H124" t="s">
        <v>2605</v>
      </c>
      <c r="I124" t="s">
        <v>2481</v>
      </c>
    </row>
    <row r="125" spans="1:10" x14ac:dyDescent="0.25">
      <c r="A125" t="s">
        <v>2530</v>
      </c>
      <c r="B125" t="s">
        <v>2386</v>
      </c>
      <c r="C125" t="s">
        <v>1817</v>
      </c>
      <c r="D125" t="s">
        <v>2345</v>
      </c>
      <c r="E125" t="s">
        <v>517</v>
      </c>
      <c r="F125" t="str" cm="1">
        <f t="array" ref="F125">_xlfn.IFS(COUNTIF(A125,"*圍*"),"圍",COUNTIF(A125,"*社*"),"社",COUNTIF(A125,"*巷*"),"巷",COUNTIF(A125,"*里*"),"")</f>
        <v/>
      </c>
      <c r="H125" t="s">
        <v>2605</v>
      </c>
      <c r="I125" t="s">
        <v>2481</v>
      </c>
    </row>
    <row r="126" spans="1:10" x14ac:dyDescent="0.25">
      <c r="A126" t="s">
        <v>2531</v>
      </c>
      <c r="B126" t="s">
        <v>2385</v>
      </c>
      <c r="C126" t="s">
        <v>2074</v>
      </c>
      <c r="D126" t="s">
        <v>2345</v>
      </c>
      <c r="E126" t="s">
        <v>517</v>
      </c>
      <c r="F126" t="str" cm="1">
        <f t="array" ref="F126">_xlfn.IFS(COUNTIF(A126,"*圍*"),"圍",COUNTIF(A126,"*社*"),"社",COUNTIF(A126,"*巷*"),"巷",COUNTIF(A126,"*里*"),"")</f>
        <v/>
      </c>
      <c r="H126" t="s">
        <v>2605</v>
      </c>
      <c r="I126" t="s">
        <v>2357</v>
      </c>
    </row>
    <row r="127" spans="1:10" x14ac:dyDescent="0.25">
      <c r="A127" t="s">
        <v>970</v>
      </c>
      <c r="B127" t="s">
        <v>969</v>
      </c>
      <c r="C127" t="s">
        <v>968</v>
      </c>
      <c r="D127" t="s">
        <v>2345</v>
      </c>
      <c r="E127" t="s">
        <v>517</v>
      </c>
      <c r="F127" t="str" cm="1">
        <f t="array" ref="F127">_xlfn.IFS(COUNTIF(A127,"*圍*"),"圍",COUNTIF(A127,"*社*"),"社",COUNTIF(A127,"*巷*"),"巷",COUNTIF(A127,"*里*"),"")</f>
        <v/>
      </c>
      <c r="H127" t="s">
        <v>2605</v>
      </c>
      <c r="I127" t="s">
        <v>2409</v>
      </c>
      <c r="J127" t="s">
        <v>1054</v>
      </c>
    </row>
    <row r="128" spans="1:10" x14ac:dyDescent="0.25">
      <c r="A128" t="s">
        <v>2532</v>
      </c>
      <c r="B128" t="s">
        <v>2387</v>
      </c>
      <c r="C128" t="s">
        <v>1786</v>
      </c>
      <c r="D128" t="s">
        <v>2345</v>
      </c>
      <c r="E128" t="s">
        <v>517</v>
      </c>
      <c r="F128" t="str" cm="1">
        <f t="array" ref="F128">_xlfn.IFS(COUNTIF(A128,"*圍*"),"圍",COUNTIF(A128,"*社*"),"社",COUNTIF(A128,"*巷*"),"巷",COUNTIF(A128,"*里*"),"")</f>
        <v/>
      </c>
      <c r="H128" t="s">
        <v>2605</v>
      </c>
      <c r="I128" t="s">
        <v>2409</v>
      </c>
      <c r="J128" t="s">
        <v>1054</v>
      </c>
    </row>
    <row r="129" spans="1:10" x14ac:dyDescent="0.25">
      <c r="A129" t="s">
        <v>2533</v>
      </c>
      <c r="B129" t="s">
        <v>2388</v>
      </c>
      <c r="C129" t="s">
        <v>1891</v>
      </c>
      <c r="D129" t="s">
        <v>2345</v>
      </c>
      <c r="E129" t="s">
        <v>517</v>
      </c>
      <c r="F129" t="str" cm="1">
        <f t="array" ref="F129">_xlfn.IFS(COUNTIF(A129,"*圍*"),"圍",COUNTIF(A129,"*社*"),"社",COUNTIF(A129,"*巷*"),"巷",COUNTIF(A129,"*里*"),"")</f>
        <v/>
      </c>
      <c r="H129" t="s">
        <v>2605</v>
      </c>
      <c r="I129" t="s">
        <v>2409</v>
      </c>
      <c r="J129" t="s">
        <v>2671</v>
      </c>
    </row>
    <row r="130" spans="1:10" x14ac:dyDescent="0.25">
      <c r="A130" t="s">
        <v>2534</v>
      </c>
      <c r="B130" t="s">
        <v>2389</v>
      </c>
      <c r="C130" t="s">
        <v>1751</v>
      </c>
      <c r="D130" t="s">
        <v>2345</v>
      </c>
      <c r="E130" t="s">
        <v>517</v>
      </c>
      <c r="F130" t="str" cm="1">
        <f t="array" ref="F130">_xlfn.IFS(COUNTIF(A130,"*圍*"),"圍",COUNTIF(A130,"*社*"),"社",COUNTIF(A130,"*巷*"),"巷",COUNTIF(A130,"*里*"),"")</f>
        <v/>
      </c>
      <c r="H130" t="s">
        <v>2605</v>
      </c>
      <c r="I130" t="s">
        <v>2401</v>
      </c>
    </row>
    <row r="131" spans="1:10" x14ac:dyDescent="0.25">
      <c r="A131" t="s">
        <v>1565</v>
      </c>
      <c r="C131" t="s">
        <v>219</v>
      </c>
      <c r="D131" t="s">
        <v>2345</v>
      </c>
      <c r="E131" t="s">
        <v>517</v>
      </c>
      <c r="F131" t="str" cm="1">
        <f t="array" ref="F131">_xlfn.IFS(COUNTIF(A131,"*圍*"),"圍",COUNTIF(A131,"*社*"),"社",COUNTIF(A131,"*巷*"),"巷",COUNTIF(A131,"*里*"),"")</f>
        <v>圍</v>
      </c>
      <c r="H131" t="s">
        <v>2493</v>
      </c>
      <c r="I131" t="s">
        <v>2654</v>
      </c>
    </row>
    <row r="132" spans="1:10" x14ac:dyDescent="0.25">
      <c r="A132" t="s">
        <v>1676</v>
      </c>
      <c r="B132" t="s">
        <v>1238</v>
      </c>
      <c r="C132" t="s">
        <v>1677</v>
      </c>
      <c r="D132" t="s">
        <v>2345</v>
      </c>
      <c r="E132" t="s">
        <v>517</v>
      </c>
      <c r="F132" t="str" cm="1">
        <f t="array" ref="F132">_xlfn.IFS(COUNTIF(A132,"*圍*"),"圍",COUNTIF(A132,"*社*"),"社",COUNTIF(A132,"*巷*"),"巷",COUNTIF(A132,"*里*"),"")</f>
        <v/>
      </c>
      <c r="H132" t="s">
        <v>2605</v>
      </c>
      <c r="I132" t="s">
        <v>1201</v>
      </c>
    </row>
    <row r="133" spans="1:10" x14ac:dyDescent="0.25">
      <c r="A133" t="s">
        <v>2080</v>
      </c>
      <c r="B133" t="s">
        <v>1238</v>
      </c>
      <c r="C133" t="s">
        <v>2081</v>
      </c>
      <c r="D133" t="s">
        <v>2345</v>
      </c>
      <c r="E133" t="s">
        <v>517</v>
      </c>
      <c r="F133" t="str" cm="1">
        <f t="array" ref="F133">_xlfn.IFS(COUNTIF(A133,"*圍*"),"圍",COUNTIF(A133,"*社*"),"社",COUNTIF(A133,"*巷*"),"巷",COUNTIF(A133,"*里*"),"")</f>
        <v/>
      </c>
      <c r="H133" t="s">
        <v>2605</v>
      </c>
      <c r="I133" t="s">
        <v>2357</v>
      </c>
    </row>
    <row r="134" spans="1:10" x14ac:dyDescent="0.25">
      <c r="A134" t="s">
        <v>2535</v>
      </c>
      <c r="B134" t="s">
        <v>2390</v>
      </c>
      <c r="C134" t="s">
        <v>1769</v>
      </c>
      <c r="D134" t="s">
        <v>2345</v>
      </c>
      <c r="E134" t="s">
        <v>517</v>
      </c>
      <c r="F134" t="str" cm="1">
        <f t="array" ref="F134">_xlfn.IFS(COUNTIF(A134,"*圍*"),"圍",COUNTIF(A134,"*社*"),"社",COUNTIF(A134,"*巷*"),"巷",COUNTIF(A134,"*里*"),"")</f>
        <v/>
      </c>
      <c r="H134" t="s">
        <v>2605</v>
      </c>
      <c r="I134" t="s">
        <v>2511</v>
      </c>
    </row>
    <row r="135" spans="1:10" x14ac:dyDescent="0.25">
      <c r="A135" t="s">
        <v>1897</v>
      </c>
      <c r="B135" t="s">
        <v>1238</v>
      </c>
      <c r="C135" t="s">
        <v>1898</v>
      </c>
      <c r="D135" t="s">
        <v>2345</v>
      </c>
      <c r="E135" t="s">
        <v>517</v>
      </c>
      <c r="F135" t="str" cm="1">
        <f t="array" ref="F135">_xlfn.IFS(COUNTIF(A135,"*圍*"),"圍",COUNTIF(A135,"*社*"),"社",COUNTIF(A135,"*巷*"),"巷",COUNTIF(A135,"*里*"),"")</f>
        <v/>
      </c>
      <c r="H135" t="s">
        <v>2605</v>
      </c>
      <c r="I135" t="s">
        <v>2409</v>
      </c>
      <c r="J135" t="s">
        <v>2672</v>
      </c>
    </row>
    <row r="136" spans="1:10" x14ac:dyDescent="0.25">
      <c r="A136" t="s">
        <v>2095</v>
      </c>
      <c r="C136" t="s">
        <v>304</v>
      </c>
      <c r="D136" t="s">
        <v>2345</v>
      </c>
      <c r="E136" t="s">
        <v>517</v>
      </c>
      <c r="F136" t="str" cm="1">
        <f t="array" ref="F136">_xlfn.IFS(COUNTIF(A136,"*圍*"),"圍",COUNTIF(A136,"*社*"),"社",COUNTIF(A136,"*巷*"),"巷",COUNTIF(A136,"*里*"),"")</f>
        <v>巷</v>
      </c>
      <c r="H136" t="s">
        <v>2606</v>
      </c>
      <c r="I136" t="s">
        <v>2435</v>
      </c>
    </row>
    <row r="137" spans="1:10" x14ac:dyDescent="0.25">
      <c r="A137" t="s">
        <v>800</v>
      </c>
      <c r="B137" t="s">
        <v>984</v>
      </c>
      <c r="C137" t="s">
        <v>304</v>
      </c>
      <c r="D137" t="s">
        <v>2345</v>
      </c>
      <c r="E137" t="s">
        <v>517</v>
      </c>
      <c r="F137" t="str" cm="1">
        <f t="array" ref="F137">_xlfn.IFS(COUNTIF(A137,"*圍*"),"圍",COUNTIF(A137,"*社*"),"社",COUNTIF(A137,"*巷*"),"巷",COUNTIF(A137,"*里*"),"")</f>
        <v/>
      </c>
      <c r="H137" t="s">
        <v>2605</v>
      </c>
      <c r="I137" t="s">
        <v>2409</v>
      </c>
      <c r="J137" t="s">
        <v>1054</v>
      </c>
    </row>
    <row r="138" spans="1:10" x14ac:dyDescent="0.25">
      <c r="A138" t="s">
        <v>1818</v>
      </c>
      <c r="B138" t="s">
        <v>1238</v>
      </c>
      <c r="C138" t="s">
        <v>1819</v>
      </c>
      <c r="D138" t="s">
        <v>2345</v>
      </c>
      <c r="E138" t="s">
        <v>517</v>
      </c>
      <c r="F138" t="str" cm="1">
        <f t="array" ref="F138">_xlfn.IFS(COUNTIF(A138,"*圍*"),"圍",COUNTIF(A138,"*社*"),"社",COUNTIF(A138,"*巷*"),"巷",COUNTIF(A138,"*里*"),"")</f>
        <v/>
      </c>
      <c r="H138" t="s">
        <v>2605</v>
      </c>
      <c r="I138" t="s">
        <v>2481</v>
      </c>
    </row>
    <row r="139" spans="1:10" x14ac:dyDescent="0.25">
      <c r="A139" t="s">
        <v>660</v>
      </c>
      <c r="C139" t="s">
        <v>661</v>
      </c>
      <c r="D139" t="s">
        <v>2345</v>
      </c>
      <c r="E139" t="s">
        <v>517</v>
      </c>
      <c r="F139" t="str" cm="1">
        <f t="array" ref="F139">_xlfn.IFS(COUNTIF(A139,"*圍*"),"圍",COUNTIF(A139,"*社*"),"社",COUNTIF(A139,"*巷*"),"巷",COUNTIF(A139,"*里*"),"")</f>
        <v/>
      </c>
      <c r="H139" t="s">
        <v>2605</v>
      </c>
      <c r="I139" t="s">
        <v>406</v>
      </c>
    </row>
    <row r="140" spans="1:10" x14ac:dyDescent="0.25">
      <c r="A140" t="s">
        <v>2201</v>
      </c>
      <c r="C140" t="s">
        <v>220</v>
      </c>
      <c r="D140" t="s">
        <v>2345</v>
      </c>
      <c r="E140" t="s">
        <v>517</v>
      </c>
      <c r="F140" t="str" cm="1">
        <f t="array" ref="F140">_xlfn.IFS(COUNTIF(A140,"*圍*"),"圍",COUNTIF(A140,"*社*"),"社",COUNTIF(A140,"*巷*"),"巷",COUNTIF(A140,"*里*"),"")</f>
        <v>圍</v>
      </c>
      <c r="H140" t="s">
        <v>2493</v>
      </c>
      <c r="I140" t="s">
        <v>2418</v>
      </c>
    </row>
    <row r="141" spans="1:10" x14ac:dyDescent="0.25">
      <c r="A141" t="s">
        <v>2536</v>
      </c>
      <c r="B141" t="s">
        <v>2384</v>
      </c>
      <c r="C141" t="s">
        <v>1601</v>
      </c>
      <c r="D141" t="s">
        <v>2345</v>
      </c>
      <c r="E141" t="s">
        <v>517</v>
      </c>
      <c r="F141" t="str" cm="1">
        <f t="array" ref="F141">_xlfn.IFS(COUNTIF(A141,"*圍*"),"圍",COUNTIF(A141,"*社*"),"社",COUNTIF(A141,"*巷*"),"巷",COUNTIF(A141,"*里*"),"")</f>
        <v/>
      </c>
      <c r="H141" t="s">
        <v>2605</v>
      </c>
      <c r="I141" t="s">
        <v>2357</v>
      </c>
    </row>
    <row r="142" spans="1:10" x14ac:dyDescent="0.25">
      <c r="A142" t="s">
        <v>2537</v>
      </c>
      <c r="B142" t="s">
        <v>2383</v>
      </c>
      <c r="C142" t="s">
        <v>1872</v>
      </c>
      <c r="D142" t="s">
        <v>2345</v>
      </c>
      <c r="E142" t="s">
        <v>517</v>
      </c>
      <c r="F142" t="str" cm="1">
        <f t="array" ref="F142">_xlfn.IFS(COUNTIF(A142,"*圍*"),"圍",COUNTIF(A142,"*社*"),"社",COUNTIF(A142,"*巷*"),"巷",COUNTIF(A142,"*里*"),"")</f>
        <v/>
      </c>
      <c r="H142" t="s">
        <v>2605</v>
      </c>
      <c r="I142" t="s">
        <v>406</v>
      </c>
    </row>
    <row r="143" spans="1:10" x14ac:dyDescent="0.25">
      <c r="A143" t="s">
        <v>1877</v>
      </c>
      <c r="B143" t="s">
        <v>1238</v>
      </c>
      <c r="C143" t="s">
        <v>1878</v>
      </c>
      <c r="D143" t="s">
        <v>2345</v>
      </c>
      <c r="E143" t="s">
        <v>517</v>
      </c>
      <c r="F143" t="str" cm="1">
        <f t="array" ref="F143">_xlfn.IFS(COUNTIF(A143,"*圍*"),"圍",COUNTIF(A143,"*社*"),"社",COUNTIF(A143,"*巷*"),"巷",COUNTIF(A143,"*里*"),"")</f>
        <v/>
      </c>
      <c r="H143" t="s">
        <v>2605</v>
      </c>
      <c r="I143" t="s">
        <v>2409</v>
      </c>
    </row>
    <row r="144" spans="1:10" x14ac:dyDescent="0.25">
      <c r="A144" t="s">
        <v>2320</v>
      </c>
      <c r="C144" t="s">
        <v>216</v>
      </c>
      <c r="D144" t="s">
        <v>2345</v>
      </c>
      <c r="E144" t="s">
        <v>517</v>
      </c>
      <c r="F144" t="str" cm="1">
        <f t="array" ref="F144">_xlfn.IFS(COUNTIF(A144,"*圍*"),"圍",COUNTIF(A144,"*社*"),"社",COUNTIF(A144,"*巷*"),"巷",COUNTIF(A144,"*里*"),"")</f>
        <v>圍</v>
      </c>
      <c r="H144" t="s">
        <v>2493</v>
      </c>
      <c r="I144" t="s">
        <v>1409</v>
      </c>
    </row>
    <row r="145" spans="1:10" x14ac:dyDescent="0.25">
      <c r="A145" t="s">
        <v>1644</v>
      </c>
      <c r="B145" t="s">
        <v>1238</v>
      </c>
      <c r="C145" t="s">
        <v>1645</v>
      </c>
      <c r="D145" t="s">
        <v>2345</v>
      </c>
      <c r="E145" t="s">
        <v>517</v>
      </c>
      <c r="F145" t="str" cm="1">
        <f t="array" ref="F145">_xlfn.IFS(COUNTIF(A145,"*圍*"),"圍",COUNTIF(A145,"*社*"),"社",COUNTIF(A145,"*巷*"),"巷",COUNTIF(A145,"*里*"),"")</f>
        <v/>
      </c>
      <c r="H145" t="s">
        <v>2605</v>
      </c>
      <c r="I145" t="s">
        <v>406</v>
      </c>
    </row>
    <row r="146" spans="1:10" x14ac:dyDescent="0.25">
      <c r="A146" t="s">
        <v>1619</v>
      </c>
      <c r="B146" t="s">
        <v>1238</v>
      </c>
      <c r="C146" t="s">
        <v>1620</v>
      </c>
      <c r="D146" t="s">
        <v>2345</v>
      </c>
      <c r="E146" t="s">
        <v>517</v>
      </c>
      <c r="F146" t="str" cm="1">
        <f t="array" ref="F146">_xlfn.IFS(COUNTIF(A146,"*圍*"),"圍",COUNTIF(A146,"*社*"),"社",COUNTIF(A146,"*巷*"),"巷",COUNTIF(A146,"*里*"),"")</f>
        <v/>
      </c>
      <c r="H146" t="s">
        <v>2605</v>
      </c>
      <c r="I146" t="s">
        <v>2481</v>
      </c>
    </row>
    <row r="147" spans="1:10" x14ac:dyDescent="0.25">
      <c r="A147" t="s">
        <v>1909</v>
      </c>
      <c r="B147" t="s">
        <v>1238</v>
      </c>
      <c r="C147" t="s">
        <v>1910</v>
      </c>
      <c r="D147" t="s">
        <v>2345</v>
      </c>
      <c r="E147" t="s">
        <v>517</v>
      </c>
      <c r="F147" t="str" cm="1">
        <f t="array" ref="F147">_xlfn.IFS(COUNTIF(A147,"*圍*"),"圍",COUNTIF(A147,"*社*"),"社",COUNTIF(A147,"*巷*"),"巷",COUNTIF(A147,"*里*"),"")</f>
        <v/>
      </c>
      <c r="H147" t="s">
        <v>2605</v>
      </c>
      <c r="I147" t="s">
        <v>2409</v>
      </c>
      <c r="J147" t="s">
        <v>931</v>
      </c>
    </row>
    <row r="148" spans="1:10" x14ac:dyDescent="0.25">
      <c r="A148" t="s">
        <v>2321</v>
      </c>
      <c r="B148" t="s">
        <v>2322</v>
      </c>
      <c r="C148" t="s">
        <v>1864</v>
      </c>
      <c r="D148" t="s">
        <v>2345</v>
      </c>
      <c r="E148" t="s">
        <v>517</v>
      </c>
      <c r="F148" t="str" cm="1">
        <f t="array" ref="F148">_xlfn.IFS(COUNTIF(A148,"*圍*"),"圍",COUNTIF(A148,"*社*"),"社",COUNTIF(A148,"*巷*"),"巷",COUNTIF(A148,"*里*"),"")</f>
        <v/>
      </c>
      <c r="H148" t="s">
        <v>2605</v>
      </c>
      <c r="I148" t="s">
        <v>406</v>
      </c>
    </row>
    <row r="149" spans="1:10" x14ac:dyDescent="0.25">
      <c r="A149" t="s">
        <v>1983</v>
      </c>
      <c r="B149" t="s">
        <v>1238</v>
      </c>
      <c r="C149" t="s">
        <v>1984</v>
      </c>
      <c r="D149" t="s">
        <v>2345</v>
      </c>
      <c r="E149" t="s">
        <v>517</v>
      </c>
      <c r="F149" t="str" cm="1">
        <f t="array" ref="F149">_xlfn.IFS(COUNTIF(A149,"*圍*"),"圍",COUNTIF(A149,"*社*"),"社",COUNTIF(A149,"*巷*"),"巷",COUNTIF(A149,"*里*"),"")</f>
        <v>圍</v>
      </c>
      <c r="H149" t="s">
        <v>2605</v>
      </c>
      <c r="I149" t="s">
        <v>2657</v>
      </c>
      <c r="J149" t="s">
        <v>2665</v>
      </c>
    </row>
    <row r="150" spans="1:10" x14ac:dyDescent="0.25">
      <c r="A150" t="s">
        <v>2323</v>
      </c>
      <c r="B150" t="s">
        <v>2324</v>
      </c>
      <c r="C150" t="s">
        <v>1886</v>
      </c>
      <c r="D150" t="s">
        <v>2345</v>
      </c>
      <c r="E150" t="s">
        <v>517</v>
      </c>
      <c r="F150" t="str" cm="1">
        <f t="array" ref="F150">_xlfn.IFS(COUNTIF(A150,"*圍*"),"圍",COUNTIF(A150,"*社*"),"社",COUNTIF(A150,"*巷*"),"巷",COUNTIF(A150,"*里*"),"")</f>
        <v/>
      </c>
      <c r="H150" t="s">
        <v>2605</v>
      </c>
      <c r="I150" t="s">
        <v>2496</v>
      </c>
      <c r="J150" t="s">
        <v>931</v>
      </c>
    </row>
    <row r="151" spans="1:10" x14ac:dyDescent="0.25">
      <c r="A151" t="s">
        <v>1501</v>
      </c>
      <c r="C151" t="s">
        <v>302</v>
      </c>
      <c r="D151" t="s">
        <v>2345</v>
      </c>
      <c r="E151" t="s">
        <v>517</v>
      </c>
      <c r="F151" t="str" cm="1">
        <f t="array" ref="F151">_xlfn.IFS(COUNTIF(A151,"*圍*"),"圍",COUNTIF(A151,"*社*"),"社",COUNTIF(A151,"*巷*"),"巷",COUNTIF(A151,"*里*"),"")</f>
        <v>圍</v>
      </c>
      <c r="H151" t="s">
        <v>2606</v>
      </c>
      <c r="I151" t="s">
        <v>2419</v>
      </c>
    </row>
    <row r="152" spans="1:10" x14ac:dyDescent="0.25">
      <c r="A152" t="s">
        <v>2188</v>
      </c>
      <c r="B152" t="s">
        <v>1238</v>
      </c>
      <c r="C152" t="s">
        <v>2189</v>
      </c>
      <c r="D152" t="s">
        <v>2345</v>
      </c>
      <c r="E152" t="s">
        <v>517</v>
      </c>
      <c r="F152" t="str" cm="1">
        <f t="array" ref="F152">_xlfn.IFS(COUNTIF(A152,"*圍*"),"圍",COUNTIF(A152,"*社*"),"社",COUNTIF(A152,"*巷*"),"巷",COUNTIF(A152,"*里*"),"")</f>
        <v/>
      </c>
      <c r="H152" t="s">
        <v>2606</v>
      </c>
      <c r="I152" t="s">
        <v>2421</v>
      </c>
    </row>
    <row r="153" spans="1:10" x14ac:dyDescent="0.25">
      <c r="A153" t="s">
        <v>2325</v>
      </c>
      <c r="B153" t="s">
        <v>2326</v>
      </c>
      <c r="C153" t="s">
        <v>1899</v>
      </c>
      <c r="D153" t="s">
        <v>2345</v>
      </c>
      <c r="E153" t="s">
        <v>517</v>
      </c>
      <c r="F153" t="str" cm="1">
        <f t="array" ref="F153">_xlfn.IFS(COUNTIF(A153,"*圍*"),"圍",COUNTIF(A153,"*社*"),"社",COUNTIF(A153,"*巷*"),"巷",COUNTIF(A153,"*里*"),"")</f>
        <v/>
      </c>
      <c r="H153" t="s">
        <v>2605</v>
      </c>
      <c r="I153" t="s">
        <v>2496</v>
      </c>
      <c r="J153" t="s">
        <v>2669</v>
      </c>
    </row>
    <row r="154" spans="1:10" x14ac:dyDescent="0.25">
      <c r="A154" t="s">
        <v>1661</v>
      </c>
      <c r="B154" t="s">
        <v>1238</v>
      </c>
      <c r="C154" t="s">
        <v>1662</v>
      </c>
      <c r="D154" t="s">
        <v>2345</v>
      </c>
      <c r="E154" t="s">
        <v>517</v>
      </c>
      <c r="F154" t="str" cm="1">
        <f t="array" ref="F154">_xlfn.IFS(COUNTIF(A154,"*圍*"),"圍",COUNTIF(A154,"*社*"),"社",COUNTIF(A154,"*巷*"),"巷",COUNTIF(A154,"*里*"),"")</f>
        <v/>
      </c>
      <c r="H154" t="s">
        <v>2605</v>
      </c>
      <c r="I154" t="s">
        <v>2511</v>
      </c>
    </row>
    <row r="155" spans="1:10" x14ac:dyDescent="0.25">
      <c r="A155" t="s">
        <v>985</v>
      </c>
      <c r="C155" t="s">
        <v>721</v>
      </c>
      <c r="D155" t="s">
        <v>2345</v>
      </c>
      <c r="E155" t="s">
        <v>517</v>
      </c>
      <c r="F155" t="str" cm="1">
        <f t="array" ref="F155">_xlfn.IFS(COUNTIF(A155,"*圍*"),"圍",COUNTIF(A155,"*社*"),"社",COUNTIF(A155,"*巷*"),"巷",COUNTIF(A155,"*里*"),"")</f>
        <v/>
      </c>
      <c r="H155" t="s">
        <v>2605</v>
      </c>
      <c r="I155" t="s">
        <v>2657</v>
      </c>
      <c r="J155" t="s">
        <v>2670</v>
      </c>
    </row>
    <row r="156" spans="1:10" x14ac:dyDescent="0.25">
      <c r="A156" t="s">
        <v>2191</v>
      </c>
      <c r="B156" t="s">
        <v>1238</v>
      </c>
      <c r="C156" t="s">
        <v>2192</v>
      </c>
      <c r="D156" t="s">
        <v>2345</v>
      </c>
      <c r="E156" t="s">
        <v>517</v>
      </c>
      <c r="F156" t="str" cm="1">
        <f t="array" ref="F156">_xlfn.IFS(COUNTIF(A156,"*圍*"),"圍",COUNTIF(A156,"*社*"),"社",COUNTIF(A156,"*巷*"),"巷",COUNTIF(A156,"*里*"),"")</f>
        <v/>
      </c>
      <c r="H156" t="s">
        <v>2605</v>
      </c>
      <c r="I156" t="s">
        <v>2408</v>
      </c>
    </row>
    <row r="157" spans="1:10" x14ac:dyDescent="0.25">
      <c r="A157" t="s">
        <v>2327</v>
      </c>
      <c r="B157" t="s">
        <v>2328</v>
      </c>
      <c r="C157" t="s">
        <v>1866</v>
      </c>
      <c r="D157" t="s">
        <v>2345</v>
      </c>
      <c r="E157" t="s">
        <v>517</v>
      </c>
      <c r="F157" t="str" cm="1">
        <f t="array" ref="F157">_xlfn.IFS(COUNTIF(A157,"*圍*"),"圍",COUNTIF(A157,"*社*"),"社",COUNTIF(A157,"*巷*"),"巷",COUNTIF(A157,"*里*"),"")</f>
        <v/>
      </c>
      <c r="H157" t="s">
        <v>2605</v>
      </c>
      <c r="I157" t="s">
        <v>2409</v>
      </c>
      <c r="J157" t="s">
        <v>2430</v>
      </c>
    </row>
    <row r="158" spans="1:10" x14ac:dyDescent="0.25">
      <c r="A158" t="s">
        <v>951</v>
      </c>
      <c r="B158" t="s">
        <v>986</v>
      </c>
      <c r="C158" t="s">
        <v>950</v>
      </c>
      <c r="D158" t="s">
        <v>2345</v>
      </c>
      <c r="E158" t="s">
        <v>517</v>
      </c>
      <c r="F158" t="str" cm="1">
        <f t="array" ref="F158">_xlfn.IFS(COUNTIF(A158,"*圍*"),"圍",COUNTIF(A158,"*社*"),"社",COUNTIF(A158,"*巷*"),"巷",COUNTIF(A158,"*里*"),"")</f>
        <v/>
      </c>
      <c r="H158" t="s">
        <v>2605</v>
      </c>
      <c r="I158" t="s">
        <v>2481</v>
      </c>
    </row>
    <row r="159" spans="1:10" x14ac:dyDescent="0.25">
      <c r="A159" t="s">
        <v>987</v>
      </c>
      <c r="C159" t="s">
        <v>686</v>
      </c>
      <c r="D159" t="s">
        <v>2345</v>
      </c>
      <c r="E159" t="s">
        <v>517</v>
      </c>
      <c r="F159" t="str" cm="1">
        <f t="array" ref="F159">_xlfn.IFS(COUNTIF(A159,"*圍*"),"圍",COUNTIF(A159,"*社*"),"社",COUNTIF(A159,"*巷*"),"巷",COUNTIF(A159,"*里*"),"")</f>
        <v>圍</v>
      </c>
      <c r="H159" t="s">
        <v>2605</v>
      </c>
      <c r="I159" t="s">
        <v>1201</v>
      </c>
    </row>
    <row r="160" spans="1:10" x14ac:dyDescent="0.25">
      <c r="A160" t="s">
        <v>2003</v>
      </c>
      <c r="B160" t="s">
        <v>1238</v>
      </c>
      <c r="C160" t="s">
        <v>2004</v>
      </c>
      <c r="D160" t="s">
        <v>2345</v>
      </c>
      <c r="E160" t="s">
        <v>517</v>
      </c>
      <c r="F160" t="str" cm="1">
        <f t="array" ref="F160">_xlfn.IFS(COUNTIF(A160,"*圍*"),"圍",COUNTIF(A160,"*社*"),"社",COUNTIF(A160,"*巷*"),"巷",COUNTIF(A160,"*里*"),"")</f>
        <v/>
      </c>
      <c r="H160" t="s">
        <v>2605</v>
      </c>
      <c r="I160" t="s">
        <v>2652</v>
      </c>
      <c r="J160" t="s">
        <v>2665</v>
      </c>
    </row>
    <row r="161" spans="1:10" x14ac:dyDescent="0.25">
      <c r="A161" t="s">
        <v>2097</v>
      </c>
      <c r="C161" t="s">
        <v>299</v>
      </c>
      <c r="D161" t="s">
        <v>2345</v>
      </c>
      <c r="E161" t="s">
        <v>517</v>
      </c>
      <c r="F161" t="str" cm="1">
        <f t="array" ref="F161">_xlfn.IFS(COUNTIF(A161,"*圍*"),"圍",COUNTIF(A161,"*社*"),"社",COUNTIF(A161,"*巷*"),"巷",COUNTIF(A161,"*里*"),"")</f>
        <v/>
      </c>
      <c r="H161" t="s">
        <v>2606</v>
      </c>
      <c r="I161" t="s">
        <v>2435</v>
      </c>
    </row>
    <row r="162" spans="1:10" x14ac:dyDescent="0.25">
      <c r="A162" t="s">
        <v>2305</v>
      </c>
      <c r="B162" t="s">
        <v>2306</v>
      </c>
      <c r="C162" t="s">
        <v>1785</v>
      </c>
      <c r="D162" t="s">
        <v>2345</v>
      </c>
      <c r="E162" t="s">
        <v>517</v>
      </c>
      <c r="F162" t="str" cm="1">
        <f t="array" ref="F162">_xlfn.IFS(COUNTIF(A162,"*圍*"),"圍",COUNTIF(A162,"*社*"),"社",COUNTIF(A162,"*巷*"),"巷",COUNTIF(A162,"*里*"),"")</f>
        <v/>
      </c>
      <c r="H162" t="s">
        <v>2605</v>
      </c>
      <c r="I162" t="s">
        <v>2409</v>
      </c>
      <c r="J162" t="s">
        <v>2430</v>
      </c>
    </row>
    <row r="163" spans="1:10" x14ac:dyDescent="0.25">
      <c r="A163" t="s">
        <v>1987</v>
      </c>
      <c r="B163" t="s">
        <v>1238</v>
      </c>
      <c r="C163" t="s">
        <v>1988</v>
      </c>
      <c r="D163" t="s">
        <v>2345</v>
      </c>
      <c r="E163" t="s">
        <v>517</v>
      </c>
      <c r="F163" t="str" cm="1">
        <f t="array" ref="F163">_xlfn.IFS(COUNTIF(A163,"*圍*"),"圍",COUNTIF(A163,"*社*"),"社",COUNTIF(A163,"*巷*"),"巷",COUNTIF(A163,"*里*"),"")</f>
        <v/>
      </c>
      <c r="H163" t="s">
        <v>2605</v>
      </c>
      <c r="I163" t="s">
        <v>2652</v>
      </c>
      <c r="J163" t="s">
        <v>2665</v>
      </c>
    </row>
    <row r="164" spans="1:10" x14ac:dyDescent="0.25">
      <c r="A164" t="s">
        <v>1943</v>
      </c>
      <c r="B164" t="s">
        <v>1238</v>
      </c>
      <c r="C164" t="s">
        <v>1944</v>
      </c>
      <c r="D164" t="s">
        <v>2345</v>
      </c>
      <c r="E164" t="s">
        <v>517</v>
      </c>
      <c r="F164" t="str" cm="1">
        <f t="array" ref="F164">_xlfn.IFS(COUNTIF(A164,"*圍*"),"圍",COUNTIF(A164,"*社*"),"社",COUNTIF(A164,"*巷*"),"巷",COUNTIF(A164,"*里*"),"")</f>
        <v/>
      </c>
      <c r="H164" t="s">
        <v>2605</v>
      </c>
      <c r="I164" t="s">
        <v>2670</v>
      </c>
    </row>
    <row r="165" spans="1:10" x14ac:dyDescent="0.25">
      <c r="A165" t="s">
        <v>2329</v>
      </c>
      <c r="B165" t="s">
        <v>2334</v>
      </c>
      <c r="C165" t="s">
        <v>2064</v>
      </c>
      <c r="D165" t="s">
        <v>2345</v>
      </c>
      <c r="E165" t="s">
        <v>517</v>
      </c>
      <c r="F165" t="str" cm="1">
        <f t="array" ref="F165">_xlfn.IFS(COUNTIF(A165,"*圍*"),"圍",COUNTIF(A165,"*社*"),"社",COUNTIF(A165,"*巷*"),"巷",COUNTIF(A165,"*里*"),"")</f>
        <v/>
      </c>
      <c r="H165" t="s">
        <v>2605</v>
      </c>
      <c r="I165" t="s">
        <v>2409</v>
      </c>
      <c r="J165" t="s">
        <v>2430</v>
      </c>
    </row>
    <row r="166" spans="1:10" x14ac:dyDescent="0.25">
      <c r="A166" t="s">
        <v>2330</v>
      </c>
      <c r="B166" t="s">
        <v>2331</v>
      </c>
      <c r="C166" t="s">
        <v>1876</v>
      </c>
      <c r="D166" t="s">
        <v>2345</v>
      </c>
      <c r="E166" t="s">
        <v>517</v>
      </c>
      <c r="F166" t="str" cm="1">
        <f t="array" ref="F166">_xlfn.IFS(COUNTIF(A166,"*圍*"),"圍",COUNTIF(A166,"*社*"),"社",COUNTIF(A166,"*巷*"),"巷",COUNTIF(A166,"*里*"),"")</f>
        <v/>
      </c>
      <c r="H166" t="s">
        <v>2605</v>
      </c>
      <c r="I166" t="s">
        <v>2409</v>
      </c>
      <c r="J166" t="s">
        <v>2430</v>
      </c>
    </row>
    <row r="167" spans="1:10" x14ac:dyDescent="0.25">
      <c r="A167" t="s">
        <v>1678</v>
      </c>
      <c r="B167" t="s">
        <v>1238</v>
      </c>
      <c r="C167" t="s">
        <v>1679</v>
      </c>
      <c r="D167" t="s">
        <v>2345</v>
      </c>
      <c r="E167" t="s">
        <v>517</v>
      </c>
      <c r="F167" t="str" cm="1">
        <f t="array" ref="F167">_xlfn.IFS(COUNTIF(A167,"*圍*"),"圍",COUNTIF(A167,"*社*"),"社",COUNTIF(A167,"*巷*"),"巷",COUNTIF(A167,"*里*"),"")</f>
        <v/>
      </c>
      <c r="H167" t="s">
        <v>2605</v>
      </c>
      <c r="I167" t="s">
        <v>1201</v>
      </c>
    </row>
    <row r="168" spans="1:10" x14ac:dyDescent="0.25">
      <c r="A168" t="s">
        <v>1924</v>
      </c>
      <c r="B168" t="s">
        <v>1238</v>
      </c>
      <c r="C168" t="s">
        <v>1925</v>
      </c>
      <c r="D168" t="s">
        <v>2345</v>
      </c>
      <c r="E168" t="s">
        <v>517</v>
      </c>
      <c r="F168" t="str" cm="1">
        <f t="array" ref="F168">_xlfn.IFS(COUNTIF(A168,"*圍*"),"圍",COUNTIF(A168,"*社*"),"社",COUNTIF(A168,"*巷*"),"巷",COUNTIF(A168,"*里*"),"")</f>
        <v/>
      </c>
      <c r="H168" t="s">
        <v>2605</v>
      </c>
      <c r="I168" t="s">
        <v>2357</v>
      </c>
    </row>
    <row r="169" spans="1:10" x14ac:dyDescent="0.25">
      <c r="A169" t="s">
        <v>771</v>
      </c>
      <c r="C169" t="s">
        <v>770</v>
      </c>
      <c r="D169" t="s">
        <v>2345</v>
      </c>
      <c r="E169" t="s">
        <v>517</v>
      </c>
      <c r="F169" t="str" cm="1">
        <f t="array" ref="F169">_xlfn.IFS(COUNTIF(A169,"*圍*"),"圍",COUNTIF(A169,"*社*"),"社",COUNTIF(A169,"*巷*"),"巷",COUNTIF(A169,"*里*"),"")</f>
        <v/>
      </c>
      <c r="H169" t="s">
        <v>2605</v>
      </c>
    </row>
    <row r="170" spans="1:10" x14ac:dyDescent="0.25">
      <c r="A170" t="s">
        <v>2067</v>
      </c>
      <c r="B170" t="s">
        <v>1238</v>
      </c>
      <c r="C170" t="s">
        <v>2068</v>
      </c>
      <c r="D170" t="s">
        <v>2345</v>
      </c>
      <c r="E170" t="s">
        <v>517</v>
      </c>
      <c r="F170" t="str" cm="1">
        <f t="array" ref="F170">_xlfn.IFS(COUNTIF(A170,"*圍*"),"圍",COUNTIF(A170,"*社*"),"社",COUNTIF(A170,"*巷*"),"巷",COUNTIF(A170,"*里*"),"")</f>
        <v/>
      </c>
    </row>
    <row r="171" spans="1:10" x14ac:dyDescent="0.25">
      <c r="A171" t="s">
        <v>2336</v>
      </c>
      <c r="C171" t="s">
        <v>214</v>
      </c>
      <c r="D171" t="s">
        <v>2345</v>
      </c>
      <c r="E171" t="s">
        <v>517</v>
      </c>
      <c r="F171" t="str" cm="1">
        <f t="array" ref="F171">_xlfn.IFS(COUNTIF(A171,"*圍*"),"圍",COUNTIF(A171,"*社*"),"社",COUNTIF(A171,"*巷*"),"巷",COUNTIF(A171,"*里*"),"")</f>
        <v/>
      </c>
      <c r="H171" t="s">
        <v>2493</v>
      </c>
    </row>
    <row r="172" spans="1:10" x14ac:dyDescent="0.25">
      <c r="C172" t="s">
        <v>215</v>
      </c>
      <c r="D172" t="s">
        <v>2345</v>
      </c>
      <c r="E172" t="s">
        <v>517</v>
      </c>
      <c r="F172" t="e" cm="1">
        <f t="array" ref="F172">_xlfn.IFS(COUNTIF(A172,"*圍*"),"圍",COUNTIF(A172,"*社*"),"社",COUNTIF(A172,"*巷*"),"巷",COUNTIF(A172,"*里*"),"")</f>
        <v>#N/A</v>
      </c>
      <c r="H172" t="s">
        <v>2493</v>
      </c>
    </row>
    <row r="173" spans="1:10" x14ac:dyDescent="0.25">
      <c r="A173" t="s">
        <v>2100</v>
      </c>
      <c r="C173" t="s">
        <v>300</v>
      </c>
      <c r="D173" t="s">
        <v>2345</v>
      </c>
      <c r="E173" t="s">
        <v>517</v>
      </c>
      <c r="F173" t="str" cm="1">
        <f t="array" ref="F173">_xlfn.IFS(COUNTIF(A173,"*圍*"),"圍",COUNTIF(A173,"*社*"),"社",COUNTIF(A173,"*巷*"),"巷",COUNTIF(A173,"*里*"),"")</f>
        <v>圍</v>
      </c>
      <c r="H173" t="s">
        <v>2606</v>
      </c>
    </row>
    <row r="174" spans="1:10" x14ac:dyDescent="0.25">
      <c r="A174" t="s">
        <v>2538</v>
      </c>
      <c r="B174" t="s">
        <v>2335</v>
      </c>
      <c r="C174" t="s">
        <v>1336</v>
      </c>
      <c r="D174" t="s">
        <v>2345</v>
      </c>
      <c r="E174" t="s">
        <v>517</v>
      </c>
      <c r="F174" t="str" cm="1">
        <f t="array" ref="F174">_xlfn.IFS(COUNTIF(A174,"*圍*"),"圍",COUNTIF(A174,"*社*"),"社",COUNTIF(A174,"*巷*"),"巷",COUNTIF(A174,"*里*"),"")</f>
        <v/>
      </c>
    </row>
    <row r="175" spans="1:10" x14ac:dyDescent="0.25">
      <c r="A175" t="s">
        <v>2539</v>
      </c>
      <c r="B175" t="s">
        <v>2333</v>
      </c>
      <c r="C175" t="s">
        <v>1885</v>
      </c>
      <c r="D175" t="s">
        <v>2345</v>
      </c>
      <c r="E175" t="s">
        <v>517</v>
      </c>
      <c r="F175" t="str" cm="1">
        <f t="array" ref="F175">_xlfn.IFS(COUNTIF(A175,"*圍*"),"圍",COUNTIF(A175,"*社*"),"社",COUNTIF(A175,"*巷*"),"巷",COUNTIF(A175,"*里*"),"")</f>
        <v/>
      </c>
    </row>
    <row r="176" spans="1:10" x14ac:dyDescent="0.25">
      <c r="A176" t="s">
        <v>2540</v>
      </c>
      <c r="B176" t="s">
        <v>2332</v>
      </c>
      <c r="C176" t="s">
        <v>2258</v>
      </c>
      <c r="D176" t="s">
        <v>2345</v>
      </c>
      <c r="E176" t="s">
        <v>517</v>
      </c>
      <c r="F176" t="str" cm="1">
        <f t="array" ref="F176">_xlfn.IFS(COUNTIF(A176,"*圍*"),"圍",COUNTIF(A176,"*社*"),"社",COUNTIF(A176,"*巷*"),"巷",COUNTIF(A176,"*里*"),"")</f>
        <v/>
      </c>
    </row>
    <row r="177" spans="1:8" x14ac:dyDescent="0.25">
      <c r="A177" t="s">
        <v>2099</v>
      </c>
      <c r="C177" t="s">
        <v>301</v>
      </c>
      <c r="D177" t="s">
        <v>2345</v>
      </c>
      <c r="E177" t="s">
        <v>517</v>
      </c>
      <c r="F177" t="str" cm="1">
        <f t="array" ref="F177">_xlfn.IFS(COUNTIF(A177,"*圍*"),"圍",COUNTIF(A177,"*社*"),"社",COUNTIF(A177,"*巷*"),"巷",COUNTIF(A177,"*里*"),"")</f>
        <v>圍</v>
      </c>
      <c r="H177" t="s">
        <v>2606</v>
      </c>
    </row>
    <row r="178" spans="1:8" x14ac:dyDescent="0.25">
      <c r="A178" t="s">
        <v>2072</v>
      </c>
      <c r="B178" t="s">
        <v>1238</v>
      </c>
      <c r="C178" t="s">
        <v>2073</v>
      </c>
      <c r="D178" t="s">
        <v>2345</v>
      </c>
      <c r="E178" t="s">
        <v>517</v>
      </c>
      <c r="F178" t="str" cm="1">
        <f t="array" ref="F178">_xlfn.IFS(COUNTIF(A178,"*圍*"),"圍",COUNTIF(A178,"*社*"),"社",COUNTIF(A178,"*巷*"),"巷",COUNTIF(A178,"*里*"),"")</f>
        <v/>
      </c>
    </row>
    <row r="179" spans="1:8" x14ac:dyDescent="0.25">
      <c r="A179" t="s">
        <v>727</v>
      </c>
      <c r="B179" t="s">
        <v>988</v>
      </c>
      <c r="C179" t="s">
        <v>726</v>
      </c>
      <c r="D179" t="s">
        <v>2345</v>
      </c>
      <c r="E179" t="s">
        <v>517</v>
      </c>
      <c r="F179" t="str" cm="1">
        <f t="array" ref="F179">_xlfn.IFS(COUNTIF(A179,"*圍*"),"圍",COUNTIF(A179,"*社*"),"社",COUNTIF(A179,"*巷*"),"巷",COUNTIF(A179,"*里*"),"")</f>
        <v>巷</v>
      </c>
      <c r="H179" t="s">
        <v>2605</v>
      </c>
    </row>
    <row r="180" spans="1:8" x14ac:dyDescent="0.25">
      <c r="A180" t="s">
        <v>988</v>
      </c>
      <c r="B180" t="s">
        <v>727</v>
      </c>
      <c r="C180" t="s">
        <v>726</v>
      </c>
      <c r="D180" t="s">
        <v>2345</v>
      </c>
      <c r="E180" t="s">
        <v>517</v>
      </c>
      <c r="F180" t="str" cm="1">
        <f t="array" ref="F180">_xlfn.IFS(COUNTIF(A180,"*圍*"),"圍",COUNTIF(A180,"*社*"),"社",COUNTIF(A180,"*巷*"),"巷",COUNTIF(A180,"*里*"),"")</f>
        <v/>
      </c>
    </row>
    <row r="181" spans="1:8" x14ac:dyDescent="0.25">
      <c r="A181" t="s">
        <v>2541</v>
      </c>
      <c r="B181" t="s">
        <v>2337</v>
      </c>
      <c r="C181" t="s">
        <v>1778</v>
      </c>
      <c r="D181" t="s">
        <v>2345</v>
      </c>
      <c r="E181" t="s">
        <v>517</v>
      </c>
      <c r="F181" t="str" cm="1">
        <f t="array" ref="F181">_xlfn.IFS(COUNTIF(A181,"*圍*"),"圍",COUNTIF(A181,"*社*"),"社",COUNTIF(A181,"*巷*"),"巷",COUNTIF(A181,"*里*"),"")</f>
        <v/>
      </c>
    </row>
    <row r="182" spans="1:8" x14ac:dyDescent="0.25">
      <c r="A182" t="s">
        <v>2542</v>
      </c>
      <c r="B182" t="s">
        <v>2338</v>
      </c>
      <c r="C182" t="s">
        <v>2075</v>
      </c>
      <c r="D182" t="s">
        <v>2345</v>
      </c>
      <c r="E182" t="s">
        <v>517</v>
      </c>
      <c r="F182" t="str" cm="1">
        <f t="array" ref="F182">_xlfn.IFS(COUNTIF(A182,"*圍*"),"圍",COUNTIF(A182,"*社*"),"社",COUNTIF(A182,"*巷*"),"巷",COUNTIF(A182,"*里*"),"")</f>
        <v/>
      </c>
    </row>
    <row r="183" spans="1:8" x14ac:dyDescent="0.25">
      <c r="A183" t="s">
        <v>1780</v>
      </c>
      <c r="B183" t="s">
        <v>1238</v>
      </c>
      <c r="C183" t="s">
        <v>1781</v>
      </c>
      <c r="D183" t="s">
        <v>2345</v>
      </c>
      <c r="E183" t="s">
        <v>517</v>
      </c>
      <c r="F183" t="str" cm="1">
        <f t="array" ref="F183">_xlfn.IFS(COUNTIF(A183,"*圍*"),"圍",COUNTIF(A183,"*社*"),"社",COUNTIF(A183,"*巷*"),"巷",COUNTIF(A183,"*里*"),"")</f>
        <v/>
      </c>
    </row>
    <row r="184" spans="1:8" x14ac:dyDescent="0.25">
      <c r="A184" t="s">
        <v>989</v>
      </c>
      <c r="C184" t="s">
        <v>738</v>
      </c>
      <c r="D184" t="s">
        <v>2345</v>
      </c>
      <c r="E184" t="s">
        <v>517</v>
      </c>
      <c r="F184" t="str" cm="1">
        <f t="array" ref="F184">_xlfn.IFS(COUNTIF(A184,"*圍*"),"圍",COUNTIF(A184,"*社*"),"社",COUNTIF(A184,"*巷*"),"巷",COUNTIF(A184,"*里*"),"")</f>
        <v/>
      </c>
      <c r="H184" t="s">
        <v>2605</v>
      </c>
    </row>
    <row r="185" spans="1:8" x14ac:dyDescent="0.25">
      <c r="A185" t="s">
        <v>622</v>
      </c>
      <c r="C185" t="s">
        <v>628</v>
      </c>
      <c r="D185" t="s">
        <v>2345</v>
      </c>
      <c r="E185" t="s">
        <v>517</v>
      </c>
      <c r="F185" t="str" cm="1">
        <f t="array" ref="F185">_xlfn.IFS(COUNTIF(A185,"*圍*"),"圍",COUNTIF(A185,"*社*"),"社",COUNTIF(A185,"*巷*"),"巷",COUNTIF(A185,"*里*"),"")</f>
        <v/>
      </c>
      <c r="H185" t="s">
        <v>2605</v>
      </c>
    </row>
    <row r="186" spans="1:8" x14ac:dyDescent="0.25">
      <c r="A186" t="s">
        <v>2543</v>
      </c>
      <c r="B186" t="s">
        <v>2339</v>
      </c>
      <c r="C186" t="s">
        <v>1893</v>
      </c>
      <c r="D186" t="s">
        <v>2345</v>
      </c>
      <c r="E186" t="s">
        <v>517</v>
      </c>
      <c r="F186" t="str" cm="1">
        <f t="array" ref="F186">_xlfn.IFS(COUNTIF(A186,"*圍*"),"圍",COUNTIF(A186,"*社*"),"社",COUNTIF(A186,"*巷*"),"巷",COUNTIF(A186,"*里*"),"")</f>
        <v/>
      </c>
    </row>
    <row r="187" spans="1:8" x14ac:dyDescent="0.25">
      <c r="A187" t="s">
        <v>1606</v>
      </c>
      <c r="B187" t="s">
        <v>1238</v>
      </c>
      <c r="C187" t="s">
        <v>1607</v>
      </c>
      <c r="D187" t="s">
        <v>2345</v>
      </c>
      <c r="E187" t="s">
        <v>517</v>
      </c>
      <c r="F187" t="str" cm="1">
        <f t="array" ref="F187">_xlfn.IFS(COUNTIF(A187,"*圍*"),"圍",COUNTIF(A187,"*社*"),"社",COUNTIF(A187,"*巷*"),"巷",COUNTIF(A187,"*里*"),"")</f>
        <v/>
      </c>
    </row>
    <row r="188" spans="1:8" x14ac:dyDescent="0.25">
      <c r="A188" t="s">
        <v>2340</v>
      </c>
      <c r="B188" t="s">
        <v>2341</v>
      </c>
      <c r="C188" t="s">
        <v>598</v>
      </c>
      <c r="D188" t="s">
        <v>2345</v>
      </c>
      <c r="E188" t="s">
        <v>517</v>
      </c>
      <c r="F188" t="str" cm="1">
        <f t="array" ref="F188">_xlfn.IFS(COUNTIF(A188,"*圍*"),"圍",COUNTIF(A188,"*社*"),"社",COUNTIF(A188,"*巷*"),"巷",COUNTIF(A188,"*里*"),"")</f>
        <v/>
      </c>
      <c r="H188" t="s">
        <v>2605</v>
      </c>
    </row>
    <row r="189" spans="1:8" x14ac:dyDescent="0.25">
      <c r="A189" t="s">
        <v>1728</v>
      </c>
      <c r="C189" t="s">
        <v>218</v>
      </c>
      <c r="D189" t="s">
        <v>2345</v>
      </c>
      <c r="E189" t="s">
        <v>517</v>
      </c>
      <c r="F189" t="str" cm="1">
        <f t="array" ref="F189">_xlfn.IFS(COUNTIF(A189,"*圍*"),"圍",COUNTIF(A189,"*社*"),"社",COUNTIF(A189,"*巷*"),"巷",COUNTIF(A189,"*里*"),"")</f>
        <v>圍</v>
      </c>
      <c r="H189" t="s">
        <v>2493</v>
      </c>
    </row>
    <row r="190" spans="1:8" x14ac:dyDescent="0.25">
      <c r="A190" t="s">
        <v>2136</v>
      </c>
      <c r="C190" t="s">
        <v>303</v>
      </c>
      <c r="D190" t="s">
        <v>2345</v>
      </c>
      <c r="E190" t="s">
        <v>517</v>
      </c>
      <c r="F190" t="str" cm="1">
        <f t="array" ref="F190">_xlfn.IFS(COUNTIF(A190,"*圍*"),"圍",COUNTIF(A190,"*社*"),"社",COUNTIF(A190,"*巷*"),"巷",COUNTIF(A190,"*里*"),"")</f>
        <v>圍</v>
      </c>
      <c r="H190" t="s">
        <v>2606</v>
      </c>
    </row>
    <row r="191" spans="1:8" x14ac:dyDescent="0.25">
      <c r="A191" t="s">
        <v>2544</v>
      </c>
      <c r="B191" t="s">
        <v>2355</v>
      </c>
      <c r="C191" t="s">
        <v>2079</v>
      </c>
      <c r="D191" t="s">
        <v>2345</v>
      </c>
      <c r="E191" t="s">
        <v>517</v>
      </c>
      <c r="F191" t="str" cm="1">
        <f t="array" ref="F191">_xlfn.IFS(COUNTIF(A191,"*圍*"),"圍",COUNTIF(A191,"*社*"),"社",COUNTIF(A191,"*巷*"),"巷",COUNTIF(A191,"*里*"),"")</f>
        <v/>
      </c>
    </row>
    <row r="192" spans="1:8" x14ac:dyDescent="0.25">
      <c r="A192" t="s">
        <v>2545</v>
      </c>
      <c r="B192" t="s">
        <v>2354</v>
      </c>
      <c r="C192" t="s">
        <v>1896</v>
      </c>
      <c r="D192" t="s">
        <v>2345</v>
      </c>
      <c r="E192" t="s">
        <v>517</v>
      </c>
      <c r="F192" t="str" cm="1">
        <f t="array" ref="F192">_xlfn.IFS(COUNTIF(A192,"*圍*"),"圍",COUNTIF(A192,"*社*"),"社",COUNTIF(A192,"*巷*"),"巷",COUNTIF(A192,"*里*"),"")</f>
        <v/>
      </c>
    </row>
    <row r="193" spans="1:9" x14ac:dyDescent="0.25">
      <c r="A193" t="s">
        <v>2546</v>
      </c>
      <c r="B193" t="s">
        <v>2353</v>
      </c>
      <c r="C193" t="s">
        <v>1669</v>
      </c>
      <c r="D193" t="s">
        <v>2345</v>
      </c>
      <c r="E193" t="s">
        <v>517</v>
      </c>
      <c r="F193" t="str" cm="1">
        <f t="array" ref="F193">_xlfn.IFS(COUNTIF(A193,"*圍*"),"圍",COUNTIF(A193,"*社*"),"社",COUNTIF(A193,"*巷*"),"巷",COUNTIF(A193,"*里*"),"")</f>
        <v/>
      </c>
    </row>
    <row r="194" spans="1:9" x14ac:dyDescent="0.25">
      <c r="A194" t="s">
        <v>2547</v>
      </c>
      <c r="B194" t="s">
        <v>2352</v>
      </c>
      <c r="C194" t="s">
        <v>1820</v>
      </c>
      <c r="D194" t="s">
        <v>2345</v>
      </c>
      <c r="E194" t="s">
        <v>517</v>
      </c>
      <c r="F194" t="str" cm="1">
        <f t="array" ref="F194">_xlfn.IFS(COUNTIF(A194,"*圍*"),"圍",COUNTIF(A194,"*社*"),"社",COUNTIF(A194,"*巷*"),"巷",COUNTIF(A194,"*里*"),"")</f>
        <v/>
      </c>
    </row>
    <row r="195" spans="1:9" x14ac:dyDescent="0.25">
      <c r="A195" t="s">
        <v>580</v>
      </c>
      <c r="B195" t="s">
        <v>1238</v>
      </c>
      <c r="C195" t="s">
        <v>1639</v>
      </c>
      <c r="D195" t="s">
        <v>2345</v>
      </c>
      <c r="E195" t="s">
        <v>517</v>
      </c>
      <c r="F195" t="str" cm="1">
        <f t="array" ref="F195">_xlfn.IFS(COUNTIF(A195,"*圍*"),"圍",COUNTIF(A195,"*社*"),"社",COUNTIF(A195,"*巷*"),"巷",COUNTIF(A195,"*里*"),"")</f>
        <v/>
      </c>
    </row>
    <row r="196" spans="1:9" x14ac:dyDescent="0.25">
      <c r="A196" t="s">
        <v>2548</v>
      </c>
      <c r="B196" t="s">
        <v>2351</v>
      </c>
      <c r="C196" t="s">
        <v>1750</v>
      </c>
      <c r="D196" t="s">
        <v>2345</v>
      </c>
      <c r="E196" t="s">
        <v>517</v>
      </c>
      <c r="F196" t="str" cm="1">
        <f t="array" ref="F196">_xlfn.IFS(COUNTIF(A196,"*圍*"),"圍",COUNTIF(A196,"*社*"),"社",COUNTIF(A196,"*巷*"),"巷",COUNTIF(A196,"*里*"),"")</f>
        <v/>
      </c>
    </row>
    <row r="197" spans="1:9" x14ac:dyDescent="0.25">
      <c r="A197" t="s">
        <v>902</v>
      </c>
      <c r="B197" t="s">
        <v>2350</v>
      </c>
      <c r="C197" t="s">
        <v>901</v>
      </c>
      <c r="D197" t="s">
        <v>2345</v>
      </c>
      <c r="E197" t="s">
        <v>517</v>
      </c>
      <c r="F197" t="str" cm="1">
        <f t="array" ref="F197">_xlfn.IFS(COUNTIF(A197,"*圍*"),"圍",COUNTIF(A197,"*社*"),"社",COUNTIF(A197,"*巷*"),"巷",COUNTIF(A197,"*里*"),"")</f>
        <v/>
      </c>
      <c r="H197" t="s">
        <v>2605</v>
      </c>
    </row>
    <row r="198" spans="1:9" x14ac:dyDescent="0.25">
      <c r="A198" t="s">
        <v>2549</v>
      </c>
      <c r="B198" t="s">
        <v>2349</v>
      </c>
      <c r="C198" t="s">
        <v>1861</v>
      </c>
      <c r="D198" t="s">
        <v>2345</v>
      </c>
      <c r="E198" t="s">
        <v>517</v>
      </c>
      <c r="F198" t="str" cm="1">
        <f t="array" ref="F198">_xlfn.IFS(COUNTIF(A198,"*圍*"),"圍",COUNTIF(A198,"*社*"),"社",COUNTIF(A198,"*巷*"),"巷",COUNTIF(A198,"*里*"),"")</f>
        <v/>
      </c>
    </row>
    <row r="199" spans="1:9" x14ac:dyDescent="0.25">
      <c r="A199" t="s">
        <v>1795</v>
      </c>
      <c r="B199" t="s">
        <v>1238</v>
      </c>
      <c r="C199" t="s">
        <v>1796</v>
      </c>
      <c r="D199" t="s">
        <v>2345</v>
      </c>
      <c r="E199" t="s">
        <v>517</v>
      </c>
      <c r="F199" t="str" cm="1">
        <f t="array" ref="F199">_xlfn.IFS(COUNTIF(A199,"*圍*"),"圍",COUNTIF(A199,"*社*"),"社",COUNTIF(A199,"*巷*"),"巷",COUNTIF(A199,"*里*"),"")</f>
        <v/>
      </c>
    </row>
    <row r="200" spans="1:9" x14ac:dyDescent="0.25">
      <c r="A200" t="s">
        <v>2550</v>
      </c>
      <c r="B200" t="s">
        <v>2347</v>
      </c>
      <c r="C200" t="s">
        <v>1865</v>
      </c>
      <c r="D200" t="s">
        <v>2345</v>
      </c>
      <c r="E200" t="s">
        <v>517</v>
      </c>
      <c r="F200" t="str" cm="1">
        <f t="array" ref="F200">_xlfn.IFS(COUNTIF(A200,"*圍*"),"圍",COUNTIF(A200,"*社*"),"社",COUNTIF(A200,"*巷*"),"巷",COUNTIF(A200,"*里*"),"")</f>
        <v/>
      </c>
    </row>
    <row r="201" spans="1:9" x14ac:dyDescent="0.25">
      <c r="A201" t="s">
        <v>2168</v>
      </c>
      <c r="B201" t="s">
        <v>1238</v>
      </c>
      <c r="C201" t="s">
        <v>2169</v>
      </c>
      <c r="D201" t="s">
        <v>2345</v>
      </c>
      <c r="E201" t="s">
        <v>517</v>
      </c>
      <c r="F201" t="str" cm="1">
        <f t="array" ref="F201">_xlfn.IFS(COUNTIF(A201,"*圍*"),"圍",COUNTIF(A201,"*社*"),"社",COUNTIF(A201,"*巷*"),"巷",COUNTIF(A201,"*里*"),"")</f>
        <v/>
      </c>
    </row>
    <row r="202" spans="1:9" x14ac:dyDescent="0.25">
      <c r="A202" t="s">
        <v>1846</v>
      </c>
      <c r="B202" t="s">
        <v>1238</v>
      </c>
      <c r="C202" t="s">
        <v>1847</v>
      </c>
      <c r="D202" t="s">
        <v>2345</v>
      </c>
      <c r="E202" t="s">
        <v>517</v>
      </c>
      <c r="F202" t="str" cm="1">
        <f t="array" ref="F202">_xlfn.IFS(COUNTIF(A202,"*圍*"),"圍",COUNTIF(A202,"*社*"),"社",COUNTIF(A202,"*巷*"),"巷",COUNTIF(A202,"*里*"),"")</f>
        <v/>
      </c>
    </row>
    <row r="203" spans="1:9" x14ac:dyDescent="0.25">
      <c r="A203" t="s">
        <v>2551</v>
      </c>
      <c r="B203" t="s">
        <v>2348</v>
      </c>
      <c r="C203" t="s">
        <v>1747</v>
      </c>
      <c r="D203" t="s">
        <v>2345</v>
      </c>
      <c r="E203" t="s">
        <v>517</v>
      </c>
      <c r="F203" t="str" cm="1">
        <f t="array" ref="F203">_xlfn.IFS(COUNTIF(A203,"*圍*"),"圍",COUNTIF(A203,"*社*"),"社",COUNTIF(A203,"*巷*"),"巷",COUNTIF(A203,"*里*"),"")</f>
        <v/>
      </c>
    </row>
    <row r="204" spans="1:9" x14ac:dyDescent="0.25">
      <c r="A204" t="s">
        <v>1157</v>
      </c>
      <c r="B204" t="s">
        <v>698</v>
      </c>
      <c r="C204" t="s">
        <v>697</v>
      </c>
      <c r="D204" t="s">
        <v>2345</v>
      </c>
      <c r="E204" t="s">
        <v>517</v>
      </c>
      <c r="F204" t="str" cm="1">
        <f t="array" ref="F204">_xlfn.IFS(COUNTIF(A204,"*圍*"),"圍",COUNTIF(A204,"*社*"),"社",COUNTIF(A204,"*巷*"),"巷",COUNTIF(A204,"*里*"),"")</f>
        <v/>
      </c>
      <c r="H204" t="s">
        <v>2605</v>
      </c>
    </row>
    <row r="205" spans="1:9" x14ac:dyDescent="0.25">
      <c r="A205" t="s">
        <v>2552</v>
      </c>
      <c r="B205" t="s">
        <v>2346</v>
      </c>
      <c r="C205" t="s">
        <v>1784</v>
      </c>
      <c r="D205" t="s">
        <v>2345</v>
      </c>
      <c r="E205" t="s">
        <v>517</v>
      </c>
      <c r="F205" t="str" cm="1">
        <f t="array" ref="F205">_xlfn.IFS(COUNTIF(A205,"*圍*"),"圍",COUNTIF(A205,"*社*"),"社",COUNTIF(A205,"*巷*"),"巷",COUNTIF(A205,"*里*"),"")</f>
        <v/>
      </c>
    </row>
    <row r="206" spans="1:9" x14ac:dyDescent="0.25">
      <c r="A206" t="s">
        <v>1837</v>
      </c>
      <c r="B206" t="s">
        <v>1238</v>
      </c>
      <c r="C206" t="s">
        <v>1838</v>
      </c>
      <c r="D206" t="s">
        <v>2345</v>
      </c>
      <c r="E206" t="s">
        <v>517</v>
      </c>
      <c r="F206" t="str" cm="1">
        <f t="array" ref="F206">_xlfn.IFS(COUNTIF(A206,"*圍*"),"圍",COUNTIF(A206,"*社*"),"社",COUNTIF(A206,"*巷*"),"巷",COUNTIF(A206,"*里*"),"")</f>
        <v/>
      </c>
    </row>
    <row r="207" spans="1:9" x14ac:dyDescent="0.25">
      <c r="A207" t="s">
        <v>2553</v>
      </c>
      <c r="B207" t="s">
        <v>2381</v>
      </c>
      <c r="C207" t="s">
        <v>1959</v>
      </c>
      <c r="D207" t="s">
        <v>2345</v>
      </c>
      <c r="E207" t="s">
        <v>517</v>
      </c>
      <c r="F207" t="str" cm="1">
        <f t="array" ref="F207">_xlfn.IFS(COUNTIF(A207,"*圍*"),"圍",COUNTIF(A207,"*社*"),"社",COUNTIF(A207,"*巷*"),"巷",COUNTIF(A207,"*里*"),"")</f>
        <v/>
      </c>
    </row>
    <row r="208" spans="1:9" x14ac:dyDescent="0.25">
      <c r="A208" t="s">
        <v>2554</v>
      </c>
      <c r="B208" t="s">
        <v>2382</v>
      </c>
      <c r="C208" t="s">
        <v>2078</v>
      </c>
      <c r="D208" t="s">
        <v>2345</v>
      </c>
      <c r="E208" t="s">
        <v>517</v>
      </c>
      <c r="F208" t="str" cm="1">
        <f t="array" ref="F208">_xlfn.IFS(COUNTIF(A208,"*圍*"),"圍",COUNTIF(A208,"*社*"),"社",COUNTIF(A208,"*巷*"),"巷",COUNTIF(A208,"*里*"),"")</f>
        <v/>
      </c>
      <c r="H208" t="s">
        <v>2605</v>
      </c>
      <c r="I208" t="s">
        <v>2357</v>
      </c>
    </row>
    <row r="209" spans="1:9" x14ac:dyDescent="0.25">
      <c r="A209" t="s">
        <v>1985</v>
      </c>
      <c r="B209" t="s">
        <v>1238</v>
      </c>
      <c r="C209" t="s">
        <v>1986</v>
      </c>
      <c r="D209" t="s">
        <v>2345</v>
      </c>
      <c r="E209" t="s">
        <v>517</v>
      </c>
      <c r="F209" t="str" cm="1">
        <f t="array" ref="F209">_xlfn.IFS(COUNTIF(A209,"*圍*"),"圍",COUNTIF(A209,"*社*"),"社",COUNTIF(A209,"*巷*"),"巷",COUNTIF(A209,"*里*"),"")</f>
        <v/>
      </c>
    </row>
    <row r="210" spans="1:9" x14ac:dyDescent="0.25">
      <c r="A210" t="s">
        <v>1941</v>
      </c>
      <c r="B210" t="s">
        <v>1238</v>
      </c>
      <c r="C210" t="s">
        <v>1942</v>
      </c>
      <c r="D210" t="s">
        <v>2345</v>
      </c>
      <c r="E210" t="s">
        <v>517</v>
      </c>
      <c r="F210" t="str" cm="1">
        <f t="array" ref="F210">_xlfn.IFS(COUNTIF(A210,"*圍*"),"圍",COUNTIF(A210,"*社*"),"社",COUNTIF(A210,"*巷*"),"巷",COUNTIF(A210,"*里*"),"")</f>
        <v/>
      </c>
    </row>
    <row r="211" spans="1:9" x14ac:dyDescent="0.25">
      <c r="A211" t="s">
        <v>2236</v>
      </c>
      <c r="B211" t="s">
        <v>1238</v>
      </c>
      <c r="C211" t="s">
        <v>2237</v>
      </c>
      <c r="D211" t="s">
        <v>2345</v>
      </c>
      <c r="E211" t="s">
        <v>517</v>
      </c>
      <c r="F211" t="str" cm="1">
        <f t="array" ref="F211">_xlfn.IFS(COUNTIF(A211,"*圍*"),"圍",COUNTIF(A211,"*社*"),"社",COUNTIF(A211,"*巷*"),"巷",COUNTIF(A211,"*里*"),"")</f>
        <v/>
      </c>
    </row>
    <row r="212" spans="1:9" x14ac:dyDescent="0.25">
      <c r="A212" t="s">
        <v>990</v>
      </c>
      <c r="C212" t="s">
        <v>874</v>
      </c>
      <c r="D212" t="s">
        <v>2345</v>
      </c>
      <c r="E212" t="s">
        <v>517</v>
      </c>
      <c r="F212" t="str" cm="1">
        <f t="array" ref="F212">_xlfn.IFS(COUNTIF(A212,"*圍*"),"圍",COUNTIF(A212,"*社*"),"社",COUNTIF(A212,"*巷*"),"巷",COUNTIF(A212,"*里*"),"")</f>
        <v/>
      </c>
      <c r="H212" t="s">
        <v>2605</v>
      </c>
    </row>
    <row r="213" spans="1:9" x14ac:dyDescent="0.25">
      <c r="A213" t="s">
        <v>2611</v>
      </c>
      <c r="C213" t="s">
        <v>2610</v>
      </c>
      <c r="D213" t="s">
        <v>2345</v>
      </c>
      <c r="E213" t="s">
        <v>517</v>
      </c>
      <c r="H213" t="s">
        <v>2605</v>
      </c>
      <c r="I213" t="s">
        <v>2408</v>
      </c>
    </row>
    <row r="214" spans="1:9" x14ac:dyDescent="0.25">
      <c r="A214" t="s">
        <v>1456</v>
      </c>
      <c r="B214" t="s">
        <v>1238</v>
      </c>
      <c r="C214" t="s">
        <v>73</v>
      </c>
      <c r="D214" t="s">
        <v>416</v>
      </c>
      <c r="E214" t="s">
        <v>418</v>
      </c>
      <c r="H214" t="s">
        <v>2605</v>
      </c>
      <c r="I214" t="s">
        <v>2408</v>
      </c>
    </row>
    <row r="215" spans="1:9" x14ac:dyDescent="0.25">
      <c r="A215" t="s">
        <v>729</v>
      </c>
      <c r="B215" t="s">
        <v>728</v>
      </c>
      <c r="C215" t="s">
        <v>70</v>
      </c>
      <c r="D215" t="s">
        <v>416</v>
      </c>
      <c r="E215" t="s">
        <v>418</v>
      </c>
      <c r="H215" t="s">
        <v>2605</v>
      </c>
      <c r="I215" t="s">
        <v>2401</v>
      </c>
    </row>
    <row r="216" spans="1:9" x14ac:dyDescent="0.25">
      <c r="A216" t="s">
        <v>2402</v>
      </c>
      <c r="C216" t="s">
        <v>76</v>
      </c>
      <c r="D216" t="s">
        <v>416</v>
      </c>
      <c r="E216" t="s">
        <v>418</v>
      </c>
      <c r="H216" t="s">
        <v>2605</v>
      </c>
      <c r="I216" t="s">
        <v>785</v>
      </c>
    </row>
    <row r="217" spans="1:9" x14ac:dyDescent="0.25">
      <c r="A217" t="s">
        <v>2403</v>
      </c>
      <c r="C217" t="s">
        <v>79</v>
      </c>
      <c r="D217" t="s">
        <v>416</v>
      </c>
      <c r="E217" t="s">
        <v>418</v>
      </c>
      <c r="H217" t="s">
        <v>2605</v>
      </c>
      <c r="I217" t="s">
        <v>2408</v>
      </c>
    </row>
    <row r="218" spans="1:9" x14ac:dyDescent="0.25">
      <c r="A218" t="s">
        <v>2404</v>
      </c>
      <c r="B218" t="s">
        <v>2405</v>
      </c>
      <c r="C218" t="s">
        <v>83</v>
      </c>
      <c r="D218" t="s">
        <v>416</v>
      </c>
      <c r="E218" t="s">
        <v>418</v>
      </c>
      <c r="H218" t="s">
        <v>2605</v>
      </c>
    </row>
    <row r="219" spans="1:9" x14ac:dyDescent="0.25">
      <c r="A219" t="s">
        <v>1459</v>
      </c>
      <c r="B219" t="s">
        <v>1238</v>
      </c>
      <c r="C219" t="s">
        <v>85</v>
      </c>
      <c r="D219" t="s">
        <v>416</v>
      </c>
      <c r="E219" t="s">
        <v>418</v>
      </c>
    </row>
    <row r="220" spans="1:9" x14ac:dyDescent="0.25">
      <c r="A220" t="s">
        <v>2084</v>
      </c>
      <c r="C220" t="s">
        <v>88</v>
      </c>
      <c r="D220" t="s">
        <v>416</v>
      </c>
      <c r="E220" t="s">
        <v>418</v>
      </c>
      <c r="H220" t="s">
        <v>2605</v>
      </c>
    </row>
    <row r="221" spans="1:9" x14ac:dyDescent="0.25">
      <c r="A221" t="s">
        <v>2299</v>
      </c>
      <c r="C221" t="s">
        <v>94</v>
      </c>
      <c r="D221" t="s">
        <v>416</v>
      </c>
      <c r="E221" t="s">
        <v>418</v>
      </c>
      <c r="H221" t="s">
        <v>2605</v>
      </c>
      <c r="I221" t="s">
        <v>2406</v>
      </c>
    </row>
    <row r="222" spans="1:9" x14ac:dyDescent="0.25">
      <c r="A222" t="s">
        <v>2407</v>
      </c>
      <c r="C222" t="s">
        <v>98</v>
      </c>
      <c r="D222" t="s">
        <v>416</v>
      </c>
      <c r="E222" t="s">
        <v>418</v>
      </c>
      <c r="H222" t="s">
        <v>2605</v>
      </c>
      <c r="I222" t="s">
        <v>2408</v>
      </c>
    </row>
    <row r="223" spans="1:9" x14ac:dyDescent="0.25">
      <c r="A223" t="s">
        <v>1553</v>
      </c>
      <c r="C223" t="s">
        <v>74</v>
      </c>
      <c r="D223" t="s">
        <v>416</v>
      </c>
      <c r="E223" t="s">
        <v>418</v>
      </c>
      <c r="H223" t="s">
        <v>2605</v>
      </c>
    </row>
    <row r="224" spans="1:9" x14ac:dyDescent="0.25">
      <c r="A224" t="s">
        <v>991</v>
      </c>
      <c r="C224" t="s">
        <v>93</v>
      </c>
      <c r="D224" t="s">
        <v>416</v>
      </c>
      <c r="E224" t="s">
        <v>418</v>
      </c>
      <c r="H224" t="s">
        <v>2605</v>
      </c>
    </row>
    <row r="225" spans="1:9" x14ac:dyDescent="0.25">
      <c r="A225" t="s">
        <v>2247</v>
      </c>
      <c r="C225" t="s">
        <v>96</v>
      </c>
      <c r="D225" t="s">
        <v>416</v>
      </c>
      <c r="E225" t="s">
        <v>418</v>
      </c>
      <c r="H225" t="s">
        <v>2605</v>
      </c>
      <c r="I225" t="s">
        <v>2409</v>
      </c>
    </row>
    <row r="226" spans="1:9" x14ac:dyDescent="0.25">
      <c r="A226" t="s">
        <v>1632</v>
      </c>
      <c r="B226" t="s">
        <v>1238</v>
      </c>
      <c r="C226" t="s">
        <v>1633</v>
      </c>
      <c r="D226" t="s">
        <v>416</v>
      </c>
      <c r="E226" t="s">
        <v>418</v>
      </c>
    </row>
    <row r="227" spans="1:9" x14ac:dyDescent="0.25">
      <c r="A227" t="s">
        <v>1671</v>
      </c>
      <c r="B227" t="s">
        <v>1238</v>
      </c>
      <c r="C227" t="s">
        <v>1672</v>
      </c>
      <c r="D227" t="s">
        <v>416</v>
      </c>
      <c r="E227" t="s">
        <v>418</v>
      </c>
    </row>
    <row r="228" spans="1:9" x14ac:dyDescent="0.25">
      <c r="A228" t="s">
        <v>2342</v>
      </c>
      <c r="B228" t="s">
        <v>640</v>
      </c>
      <c r="C228" t="s">
        <v>90</v>
      </c>
      <c r="D228" t="s">
        <v>416</v>
      </c>
      <c r="E228" t="s">
        <v>418</v>
      </c>
      <c r="H228" t="s">
        <v>2605</v>
      </c>
      <c r="I228" t="s">
        <v>2409</v>
      </c>
    </row>
    <row r="229" spans="1:9" x14ac:dyDescent="0.25">
      <c r="A229" t="s">
        <v>664</v>
      </c>
      <c r="C229" t="s">
        <v>91</v>
      </c>
      <c r="D229" t="s">
        <v>416</v>
      </c>
      <c r="E229" t="s">
        <v>418</v>
      </c>
      <c r="H229" t="s">
        <v>2605</v>
      </c>
    </row>
    <row r="230" spans="1:9" x14ac:dyDescent="0.25">
      <c r="A230" t="s">
        <v>640</v>
      </c>
      <c r="C230" t="s">
        <v>92</v>
      </c>
      <c r="D230" t="s">
        <v>416</v>
      </c>
      <c r="E230" t="s">
        <v>418</v>
      </c>
      <c r="H230" t="s">
        <v>2605</v>
      </c>
      <c r="I230" t="s">
        <v>2409</v>
      </c>
    </row>
    <row r="231" spans="1:9" x14ac:dyDescent="0.25">
      <c r="C231" t="s">
        <v>89</v>
      </c>
      <c r="D231" t="s">
        <v>416</v>
      </c>
      <c r="E231" t="s">
        <v>418</v>
      </c>
      <c r="H231" t="s">
        <v>2605</v>
      </c>
    </row>
    <row r="232" spans="1:9" x14ac:dyDescent="0.25">
      <c r="A232" t="s">
        <v>992</v>
      </c>
      <c r="C232" t="s">
        <v>417</v>
      </c>
      <c r="D232" t="s">
        <v>416</v>
      </c>
      <c r="E232" t="s">
        <v>418</v>
      </c>
      <c r="H232" t="s">
        <v>2605</v>
      </c>
    </row>
    <row r="233" spans="1:9" x14ac:dyDescent="0.25">
      <c r="A233" t="s">
        <v>2410</v>
      </c>
      <c r="B233" t="s">
        <v>2411</v>
      </c>
      <c r="C233" t="s">
        <v>71</v>
      </c>
      <c r="D233" t="s">
        <v>416</v>
      </c>
      <c r="E233" t="s">
        <v>418</v>
      </c>
      <c r="H233" t="s">
        <v>2605</v>
      </c>
    </row>
    <row r="234" spans="1:9" x14ac:dyDescent="0.25">
      <c r="A234" t="s">
        <v>1550</v>
      </c>
      <c r="B234" t="s">
        <v>1238</v>
      </c>
      <c r="C234" t="s">
        <v>72</v>
      </c>
      <c r="D234" t="s">
        <v>416</v>
      </c>
      <c r="E234" t="s">
        <v>418</v>
      </c>
    </row>
    <row r="235" spans="1:9" x14ac:dyDescent="0.25">
      <c r="A235" t="s">
        <v>2555</v>
      </c>
      <c r="B235" t="s">
        <v>2356</v>
      </c>
      <c r="C235" t="s">
        <v>1352</v>
      </c>
      <c r="D235" t="s">
        <v>416</v>
      </c>
      <c r="E235" t="s">
        <v>418</v>
      </c>
    </row>
    <row r="236" spans="1:9" x14ac:dyDescent="0.25">
      <c r="A236" t="s">
        <v>2413</v>
      </c>
      <c r="C236" t="s">
        <v>234</v>
      </c>
      <c r="D236" t="s">
        <v>416</v>
      </c>
      <c r="E236" t="s">
        <v>418</v>
      </c>
      <c r="H236" t="s">
        <v>2493</v>
      </c>
      <c r="I236" t="s">
        <v>2412</v>
      </c>
    </row>
    <row r="237" spans="1:9" x14ac:dyDescent="0.25">
      <c r="A237" t="s">
        <v>2215</v>
      </c>
      <c r="B237" t="s">
        <v>1238</v>
      </c>
      <c r="C237" t="s">
        <v>75</v>
      </c>
      <c r="D237" t="s">
        <v>416</v>
      </c>
      <c r="E237" t="s">
        <v>418</v>
      </c>
    </row>
    <row r="238" spans="1:9" x14ac:dyDescent="0.25">
      <c r="A238" t="s">
        <v>1436</v>
      </c>
      <c r="B238" t="s">
        <v>1238</v>
      </c>
      <c r="C238" t="s">
        <v>77</v>
      </c>
      <c r="D238" t="s">
        <v>416</v>
      </c>
      <c r="E238" t="s">
        <v>418</v>
      </c>
    </row>
    <row r="239" spans="1:9" x14ac:dyDescent="0.25">
      <c r="A239" t="s">
        <v>2358</v>
      </c>
      <c r="C239" t="s">
        <v>78</v>
      </c>
      <c r="D239" t="s">
        <v>416</v>
      </c>
      <c r="E239" t="s">
        <v>418</v>
      </c>
      <c r="H239" t="s">
        <v>2605</v>
      </c>
      <c r="I239" t="s">
        <v>2357</v>
      </c>
    </row>
    <row r="240" spans="1:9" x14ac:dyDescent="0.25">
      <c r="A240" t="s">
        <v>2260</v>
      </c>
      <c r="B240" t="s">
        <v>1238</v>
      </c>
      <c r="C240" t="s">
        <v>80</v>
      </c>
      <c r="D240" t="s">
        <v>416</v>
      </c>
      <c r="E240" t="s">
        <v>418</v>
      </c>
    </row>
    <row r="241" spans="1:11" x14ac:dyDescent="0.25">
      <c r="A241" t="s">
        <v>993</v>
      </c>
      <c r="C241" t="s">
        <v>81</v>
      </c>
      <c r="D241" t="s">
        <v>416</v>
      </c>
      <c r="E241" t="s">
        <v>418</v>
      </c>
      <c r="H241" t="s">
        <v>2605</v>
      </c>
    </row>
    <row r="242" spans="1:11" x14ac:dyDescent="0.25">
      <c r="A242" t="s">
        <v>654</v>
      </c>
      <c r="C242" t="s">
        <v>82</v>
      </c>
      <c r="D242" t="s">
        <v>416</v>
      </c>
      <c r="E242" t="s">
        <v>418</v>
      </c>
      <c r="H242" t="s">
        <v>2605</v>
      </c>
    </row>
    <row r="243" spans="1:11" x14ac:dyDescent="0.25">
      <c r="C243" t="s">
        <v>84</v>
      </c>
      <c r="D243" t="s">
        <v>416</v>
      </c>
      <c r="E243" t="s">
        <v>418</v>
      </c>
      <c r="H243" t="s">
        <v>2605</v>
      </c>
    </row>
    <row r="244" spans="1:11" x14ac:dyDescent="0.25">
      <c r="A244" t="s">
        <v>1732</v>
      </c>
      <c r="B244" t="s">
        <v>1238</v>
      </c>
      <c r="C244" t="s">
        <v>235</v>
      </c>
      <c r="D244" t="s">
        <v>416</v>
      </c>
      <c r="E244" t="s">
        <v>418</v>
      </c>
    </row>
    <row r="245" spans="1:11" x14ac:dyDescent="0.25">
      <c r="C245" t="s">
        <v>456</v>
      </c>
      <c r="D245" t="s">
        <v>416</v>
      </c>
      <c r="E245" t="s">
        <v>418</v>
      </c>
      <c r="H245" t="s">
        <v>2605</v>
      </c>
      <c r="K245" t="s">
        <v>457</v>
      </c>
    </row>
    <row r="246" spans="1:11" x14ac:dyDescent="0.25">
      <c r="C246" t="s">
        <v>95</v>
      </c>
      <c r="D246" t="s">
        <v>416</v>
      </c>
      <c r="E246" t="s">
        <v>418</v>
      </c>
      <c r="H246" t="s">
        <v>2605</v>
      </c>
    </row>
    <row r="247" spans="1:11" x14ac:dyDescent="0.25">
      <c r="A247" t="s">
        <v>994</v>
      </c>
      <c r="C247" t="s">
        <v>97</v>
      </c>
      <c r="D247" t="s">
        <v>416</v>
      </c>
      <c r="E247" t="s">
        <v>418</v>
      </c>
      <c r="H247" t="s">
        <v>2605</v>
      </c>
    </row>
    <row r="248" spans="1:11" x14ac:dyDescent="0.25">
      <c r="A248" t="s">
        <v>2172</v>
      </c>
      <c r="B248" t="s">
        <v>2173</v>
      </c>
      <c r="C248" t="s">
        <v>86</v>
      </c>
      <c r="D248" t="s">
        <v>416</v>
      </c>
      <c r="E248" t="s">
        <v>418</v>
      </c>
    </row>
    <row r="249" spans="1:11" x14ac:dyDescent="0.25">
      <c r="A249" t="s">
        <v>583</v>
      </c>
      <c r="C249" t="s">
        <v>87</v>
      </c>
      <c r="D249" t="s">
        <v>416</v>
      </c>
      <c r="E249" t="s">
        <v>418</v>
      </c>
      <c r="H249" t="s">
        <v>2605</v>
      </c>
    </row>
    <row r="250" spans="1:11" x14ac:dyDescent="0.25">
      <c r="A250" t="s">
        <v>1626</v>
      </c>
      <c r="B250" t="s">
        <v>1238</v>
      </c>
      <c r="C250" t="s">
        <v>1627</v>
      </c>
      <c r="D250" t="s">
        <v>548</v>
      </c>
      <c r="E250" t="s">
        <v>502</v>
      </c>
      <c r="F250" t="s">
        <v>2415</v>
      </c>
    </row>
    <row r="251" spans="1:11" x14ac:dyDescent="0.25">
      <c r="A251" t="s">
        <v>1513</v>
      </c>
      <c r="B251" t="s">
        <v>1238</v>
      </c>
      <c r="C251" t="s">
        <v>285</v>
      </c>
      <c r="D251" t="s">
        <v>548</v>
      </c>
      <c r="E251" t="s">
        <v>502</v>
      </c>
    </row>
    <row r="252" spans="1:11" x14ac:dyDescent="0.25">
      <c r="A252" t="s">
        <v>1571</v>
      </c>
      <c r="B252" t="s">
        <v>1238</v>
      </c>
      <c r="C252" t="s">
        <v>1572</v>
      </c>
      <c r="D252" t="s">
        <v>548</v>
      </c>
      <c r="E252" t="s">
        <v>502</v>
      </c>
      <c r="H252" t="s">
        <v>2493</v>
      </c>
      <c r="I252" t="s">
        <v>2414</v>
      </c>
    </row>
    <row r="253" spans="1:11" x14ac:dyDescent="0.25">
      <c r="A253" t="s">
        <v>2284</v>
      </c>
      <c r="B253" t="s">
        <v>1238</v>
      </c>
      <c r="C253" t="s">
        <v>2285</v>
      </c>
      <c r="D253" t="s">
        <v>548</v>
      </c>
      <c r="E253" t="s">
        <v>502</v>
      </c>
      <c r="H253" t="s">
        <v>2606</v>
      </c>
      <c r="I253" t="s">
        <v>2395</v>
      </c>
    </row>
    <row r="254" spans="1:11" x14ac:dyDescent="0.25">
      <c r="A254" t="s">
        <v>1722</v>
      </c>
      <c r="B254" t="s">
        <v>1238</v>
      </c>
      <c r="C254" t="s">
        <v>1723</v>
      </c>
      <c r="D254" t="s">
        <v>548</v>
      </c>
      <c r="E254" t="s">
        <v>502</v>
      </c>
    </row>
    <row r="255" spans="1:11" x14ac:dyDescent="0.25">
      <c r="A255" t="s">
        <v>2085</v>
      </c>
      <c r="C255" t="s">
        <v>284</v>
      </c>
      <c r="D255" t="s">
        <v>548</v>
      </c>
      <c r="E255" t="s">
        <v>502</v>
      </c>
      <c r="H255" t="s">
        <v>2606</v>
      </c>
    </row>
    <row r="256" spans="1:11" x14ac:dyDescent="0.25">
      <c r="A256" t="s">
        <v>1294</v>
      </c>
      <c r="C256" t="s">
        <v>178</v>
      </c>
      <c r="D256" t="s">
        <v>548</v>
      </c>
      <c r="E256" t="s">
        <v>502</v>
      </c>
      <c r="H256" t="s">
        <v>2493</v>
      </c>
    </row>
    <row r="257" spans="1:8" x14ac:dyDescent="0.25">
      <c r="A257" t="s">
        <v>549</v>
      </c>
      <c r="C257" t="s">
        <v>286</v>
      </c>
      <c r="D257" t="s">
        <v>548</v>
      </c>
      <c r="E257" t="s">
        <v>502</v>
      </c>
      <c r="H257" t="s">
        <v>2606</v>
      </c>
    </row>
    <row r="258" spans="1:8" x14ac:dyDescent="0.25">
      <c r="A258" t="s">
        <v>1722</v>
      </c>
      <c r="C258" t="s">
        <v>287</v>
      </c>
      <c r="D258" t="s">
        <v>548</v>
      </c>
      <c r="E258" t="s">
        <v>502</v>
      </c>
      <c r="H258" t="s">
        <v>2606</v>
      </c>
    </row>
    <row r="259" spans="1:8" x14ac:dyDescent="0.25">
      <c r="A259" t="s">
        <v>1724</v>
      </c>
      <c r="C259" t="s">
        <v>288</v>
      </c>
      <c r="D259" t="s">
        <v>548</v>
      </c>
      <c r="E259" t="s">
        <v>502</v>
      </c>
      <c r="H259" t="s">
        <v>2606</v>
      </c>
    </row>
    <row r="260" spans="1:8" x14ac:dyDescent="0.25">
      <c r="A260" t="s">
        <v>1630</v>
      </c>
      <c r="B260" t="s">
        <v>1238</v>
      </c>
      <c r="C260" t="s">
        <v>1631</v>
      </c>
      <c r="D260" t="s">
        <v>1171</v>
      </c>
      <c r="E260" t="s">
        <v>2359</v>
      </c>
    </row>
    <row r="261" spans="1:8" x14ac:dyDescent="0.25">
      <c r="A261" t="s">
        <v>2122</v>
      </c>
      <c r="B261" t="s">
        <v>1238</v>
      </c>
      <c r="C261" t="s">
        <v>2123</v>
      </c>
      <c r="D261" t="s">
        <v>1171</v>
      </c>
      <c r="E261" t="s">
        <v>2359</v>
      </c>
    </row>
    <row r="262" spans="1:8" x14ac:dyDescent="0.25">
      <c r="A262" t="s">
        <v>2206</v>
      </c>
      <c r="B262" t="s">
        <v>1238</v>
      </c>
      <c r="C262" t="s">
        <v>2207</v>
      </c>
      <c r="D262" t="s">
        <v>1171</v>
      </c>
      <c r="E262" t="s">
        <v>2359</v>
      </c>
    </row>
    <row r="263" spans="1:8" x14ac:dyDescent="0.25">
      <c r="A263" t="s">
        <v>1299</v>
      </c>
      <c r="B263" t="s">
        <v>1238</v>
      </c>
      <c r="C263" t="s">
        <v>1300</v>
      </c>
      <c r="D263" t="s">
        <v>1171</v>
      </c>
      <c r="E263" t="s">
        <v>2359</v>
      </c>
    </row>
    <row r="264" spans="1:8" x14ac:dyDescent="0.25">
      <c r="A264" t="s">
        <v>1597</v>
      </c>
      <c r="B264" t="s">
        <v>1238</v>
      </c>
      <c r="C264" t="s">
        <v>1598</v>
      </c>
      <c r="D264" t="s">
        <v>1171</v>
      </c>
      <c r="E264" t="s">
        <v>2359</v>
      </c>
    </row>
    <row r="265" spans="1:8" x14ac:dyDescent="0.25">
      <c r="A265" t="s">
        <v>2126</v>
      </c>
      <c r="B265" t="s">
        <v>1238</v>
      </c>
      <c r="C265" t="s">
        <v>2127</v>
      </c>
      <c r="D265" t="s">
        <v>1171</v>
      </c>
      <c r="E265" t="s">
        <v>2359</v>
      </c>
    </row>
    <row r="266" spans="1:8" x14ac:dyDescent="0.25">
      <c r="A266" t="s">
        <v>2249</v>
      </c>
      <c r="B266" t="s">
        <v>1238</v>
      </c>
      <c r="C266" t="s">
        <v>2250</v>
      </c>
      <c r="D266" t="s">
        <v>1171</v>
      </c>
      <c r="E266" t="s">
        <v>2359</v>
      </c>
    </row>
    <row r="267" spans="1:8" x14ac:dyDescent="0.25">
      <c r="A267" t="s">
        <v>2240</v>
      </c>
      <c r="C267" t="s">
        <v>107</v>
      </c>
      <c r="D267" t="s">
        <v>2397</v>
      </c>
      <c r="E267" t="s">
        <v>421</v>
      </c>
      <c r="F267" t="str">
        <f>IF(COUNTIF(A267, "*梯*"), "梯", "")</f>
        <v/>
      </c>
      <c r="H267" t="s">
        <v>2605</v>
      </c>
    </row>
    <row r="268" spans="1:8" x14ac:dyDescent="0.25">
      <c r="A268" t="s">
        <v>2163</v>
      </c>
      <c r="C268" t="s">
        <v>108</v>
      </c>
      <c r="D268" t="s">
        <v>2397</v>
      </c>
      <c r="E268" t="s">
        <v>421</v>
      </c>
      <c r="F268" t="str">
        <f t="shared" ref="F268:F273" si="3">IF(COUNTIF(A268, "*梯*"), "梯", "")</f>
        <v/>
      </c>
      <c r="H268" t="s">
        <v>2605</v>
      </c>
    </row>
    <row r="269" spans="1:8" x14ac:dyDescent="0.25">
      <c r="A269" t="s">
        <v>2398</v>
      </c>
      <c r="C269" t="s">
        <v>238</v>
      </c>
      <c r="D269" t="s">
        <v>2397</v>
      </c>
      <c r="E269" t="s">
        <v>421</v>
      </c>
      <c r="F269" t="str">
        <f t="shared" si="3"/>
        <v>梯</v>
      </c>
      <c r="H269" t="s">
        <v>2493</v>
      </c>
    </row>
    <row r="270" spans="1:8" x14ac:dyDescent="0.25">
      <c r="A270" t="s">
        <v>995</v>
      </c>
      <c r="C270" t="s">
        <v>109</v>
      </c>
      <c r="D270" t="s">
        <v>2397</v>
      </c>
      <c r="E270" t="s">
        <v>421</v>
      </c>
      <c r="F270" t="str">
        <f t="shared" si="3"/>
        <v/>
      </c>
      <c r="H270" t="s">
        <v>2605</v>
      </c>
    </row>
    <row r="271" spans="1:8" x14ac:dyDescent="0.25">
      <c r="A271" t="s">
        <v>996</v>
      </c>
      <c r="C271" t="s">
        <v>110</v>
      </c>
      <c r="D271" t="s">
        <v>2397</v>
      </c>
      <c r="E271" t="s">
        <v>421</v>
      </c>
      <c r="F271" t="str">
        <f t="shared" si="3"/>
        <v/>
      </c>
      <c r="H271" t="s">
        <v>2605</v>
      </c>
    </row>
    <row r="272" spans="1:8" x14ac:dyDescent="0.25">
      <c r="A272" t="s">
        <v>1556</v>
      </c>
      <c r="C272" t="s">
        <v>111</v>
      </c>
      <c r="D272" t="s">
        <v>2397</v>
      </c>
      <c r="E272" t="s">
        <v>421</v>
      </c>
      <c r="F272" t="str">
        <f t="shared" si="3"/>
        <v/>
      </c>
      <c r="H272" t="s">
        <v>2605</v>
      </c>
    </row>
    <row r="273" spans="1:11" x14ac:dyDescent="0.25">
      <c r="A273" t="s">
        <v>2205</v>
      </c>
      <c r="C273" t="s">
        <v>239</v>
      </c>
      <c r="D273" t="s">
        <v>2397</v>
      </c>
      <c r="E273" t="s">
        <v>421</v>
      </c>
      <c r="F273" t="str">
        <f t="shared" si="3"/>
        <v/>
      </c>
      <c r="H273" t="s">
        <v>2493</v>
      </c>
    </row>
    <row r="274" spans="1:11" x14ac:dyDescent="0.25">
      <c r="A274" t="s">
        <v>1251</v>
      </c>
      <c r="C274" t="s">
        <v>180</v>
      </c>
      <c r="D274" t="s">
        <v>408</v>
      </c>
      <c r="E274" t="s">
        <v>400</v>
      </c>
      <c r="F274" t="str" cm="1">
        <f t="array" ref="F274">_xlfn.IFS(COUNTIF(A274,"*大馬路*"),"大馬路",COUNTIF(A274,"*街*"),"街",COUNTIF(A274,"*公路*"), "公路",COUNTIF(A274,"*馬路*"),"",COUNTIF(A274,"*路*"),"路")</f>
        <v/>
      </c>
      <c r="H274" t="s">
        <v>2493</v>
      </c>
    </row>
    <row r="275" spans="1:11" x14ac:dyDescent="0.25">
      <c r="A275" t="s">
        <v>1286</v>
      </c>
      <c r="C275" t="s">
        <v>179</v>
      </c>
      <c r="D275" t="s">
        <v>408</v>
      </c>
      <c r="E275" t="s">
        <v>400</v>
      </c>
      <c r="F275" t="str" cm="1">
        <f t="array" ref="F275">_xlfn.IFS(COUNTIF(A275,"*大馬路*"),"大馬路",COUNTIF(A275,"*街*"),"街",COUNTIF(A275,"*公路*"), "公路",COUNTIF(A275,"*馬路*"),"",COUNTIF(A275,"*路*"),"路")</f>
        <v/>
      </c>
      <c r="H275" t="s">
        <v>2493</v>
      </c>
    </row>
    <row r="276" spans="1:11" x14ac:dyDescent="0.25">
      <c r="A276" t="s">
        <v>1234</v>
      </c>
      <c r="C276" t="s">
        <v>1233</v>
      </c>
      <c r="D276" t="s">
        <v>408</v>
      </c>
      <c r="E276" t="s">
        <v>400</v>
      </c>
      <c r="F276" t="str" cm="1">
        <f t="array" ref="F276">_xlfn.IFS(COUNTIF(A276,"*大馬路*"),"大馬路",COUNTIF(A276,"*街*"),"街",COUNTIF(A276,"*公路*"), "公路",COUNTIF(A276,"*馬路*"),"",COUNTIF(A276,"*路*"),"路")</f>
        <v/>
      </c>
      <c r="H276" t="s">
        <v>1219</v>
      </c>
      <c r="I276" t="s">
        <v>2638</v>
      </c>
    </row>
    <row r="277" spans="1:11" x14ac:dyDescent="0.25">
      <c r="A277" t="s">
        <v>1261</v>
      </c>
      <c r="C277" t="s">
        <v>181</v>
      </c>
      <c r="D277" t="s">
        <v>408</v>
      </c>
      <c r="E277" t="s">
        <v>400</v>
      </c>
      <c r="F277" t="str" cm="1">
        <f t="array" ref="F277">_xlfn.IFS(COUNTIF(A277,"*大馬路*"),"大馬路",COUNTIF(A277,"*街*"),"街",COUNTIF(A277,"*公路*"), "公路",COUNTIF(A277,"*馬路*"),"",COUNTIF(A277,"*路*"),"路")</f>
        <v/>
      </c>
      <c r="H277" t="s">
        <v>2493</v>
      </c>
    </row>
    <row r="278" spans="1:11" x14ac:dyDescent="0.25">
      <c r="A278" t="s">
        <v>1528</v>
      </c>
      <c r="C278" t="s">
        <v>289</v>
      </c>
      <c r="D278" t="s">
        <v>408</v>
      </c>
      <c r="E278" t="s">
        <v>400</v>
      </c>
      <c r="F278" t="str" cm="1">
        <f t="array" ref="F278">_xlfn.IFS(COUNTIF(A278,"*大馬路*"),"大馬路",COUNTIF(A278,"*街*"),"街",COUNTIF(A278,"*公路*"), "公路",COUNTIF(A278,"*馬路*"),"",COUNTIF(A278,"*路*"),"路")</f>
        <v/>
      </c>
      <c r="H278" t="s">
        <v>2606</v>
      </c>
    </row>
    <row r="279" spans="1:11" x14ac:dyDescent="0.25">
      <c r="A279" t="s">
        <v>1397</v>
      </c>
      <c r="C279" t="s">
        <v>403</v>
      </c>
      <c r="D279" t="s">
        <v>408</v>
      </c>
      <c r="E279" t="s">
        <v>400</v>
      </c>
      <c r="F279" t="str" cm="1">
        <f t="array" ref="F279">_xlfn.IFS(COUNTIF(A279,"*大馬路*"),"大馬路",COUNTIF(A279,"*街*"),"街",COUNTIF(A279,"*公路*"), "公路",COUNTIF(A279,"*馬路*"),"",COUNTIF(A279,"*路*"),"路")</f>
        <v/>
      </c>
      <c r="H279" t="s">
        <v>2605</v>
      </c>
      <c r="K279" t="s">
        <v>404</v>
      </c>
    </row>
    <row r="280" spans="1:11" x14ac:dyDescent="0.25">
      <c r="A280" t="s">
        <v>1255</v>
      </c>
      <c r="C280" t="s">
        <v>503</v>
      </c>
      <c r="D280" t="s">
        <v>408</v>
      </c>
      <c r="E280" t="s">
        <v>400</v>
      </c>
      <c r="F280" t="str" cm="1">
        <f t="array" ref="F280">_xlfn.IFS(COUNTIF(A280,"*大馬路*"),"大馬路",COUNTIF(A280,"*街*"),"街",COUNTIF(A280,"*公路*"), "公路",COUNTIF(A280,"*馬路*"),"",COUNTIF(A280,"*路*"),"路")</f>
        <v>大馬路</v>
      </c>
      <c r="H280" t="s">
        <v>2493</v>
      </c>
    </row>
    <row r="281" spans="1:11" x14ac:dyDescent="0.25">
      <c r="A281" t="s">
        <v>1265</v>
      </c>
      <c r="C281" t="s">
        <v>291</v>
      </c>
      <c r="D281" t="s">
        <v>408</v>
      </c>
      <c r="E281" t="s">
        <v>400</v>
      </c>
      <c r="F281" t="str" cm="1">
        <f t="array" ref="F281">_xlfn.IFS(COUNTIF(A281,"*大馬路*"),"大馬路",COUNTIF(A281,"*街*"),"街",COUNTIF(A281,"*公路*"), "公路",COUNTIF(A281,"*馬路*"),"",COUNTIF(A281,"*路*"),"路")</f>
        <v/>
      </c>
      <c r="H281" t="s">
        <v>2606</v>
      </c>
    </row>
    <row r="282" spans="1:11" x14ac:dyDescent="0.25">
      <c r="A282" t="s">
        <v>1438</v>
      </c>
      <c r="B282" t="s">
        <v>1238</v>
      </c>
      <c r="C282" t="s">
        <v>1439</v>
      </c>
      <c r="D282" t="s">
        <v>408</v>
      </c>
      <c r="E282" t="s">
        <v>400</v>
      </c>
      <c r="F282" t="str" cm="1">
        <f t="array" ref="F282">_xlfn.IFS(COUNTIF(A282,"*大馬路*"),"大馬路",COUNTIF(A282,"*街*"),"街",COUNTIF(A282,"*公路*"), "公路",COUNTIF(A282,"*馬路*"),"",COUNTIF(A282,"*路*"),"路")</f>
        <v/>
      </c>
    </row>
    <row r="283" spans="1:11" x14ac:dyDescent="0.25">
      <c r="A283" t="s">
        <v>1460</v>
      </c>
      <c r="C283" t="s">
        <v>411</v>
      </c>
      <c r="D283" t="s">
        <v>408</v>
      </c>
      <c r="E283" t="s">
        <v>400</v>
      </c>
      <c r="F283" t="str" cm="1">
        <f t="array" ref="F283">_xlfn.IFS(COUNTIF(A283,"*大馬路*"),"大馬路",COUNTIF(A283,"*街*"),"街",COUNTIF(A283,"*公路*"), "公路",COUNTIF(A283,"*馬路*"),"",COUNTIF(A283,"*路*"),"路")</f>
        <v/>
      </c>
      <c r="H283" t="s">
        <v>2605</v>
      </c>
      <c r="K283" t="s">
        <v>412</v>
      </c>
    </row>
    <row r="284" spans="1:11" x14ac:dyDescent="0.25">
      <c r="A284" t="s">
        <v>1285</v>
      </c>
      <c r="C284" t="s">
        <v>187</v>
      </c>
      <c r="D284" t="s">
        <v>408</v>
      </c>
      <c r="E284" t="s">
        <v>400</v>
      </c>
      <c r="F284" t="str" cm="1">
        <f t="array" ref="F284">_xlfn.IFS(COUNTIF(A284,"*大馬路*"),"大馬路",COUNTIF(A284,"*街*"),"街",COUNTIF(A284,"*公路*"), "公路",COUNTIF(A284,"*馬路*"),"",COUNTIF(A284,"*路*"),"路")</f>
        <v/>
      </c>
      <c r="H284" t="s">
        <v>2493</v>
      </c>
    </row>
    <row r="285" spans="1:11" x14ac:dyDescent="0.25">
      <c r="A285" t="s">
        <v>1325</v>
      </c>
      <c r="C285" t="s">
        <v>188</v>
      </c>
      <c r="D285" t="s">
        <v>408</v>
      </c>
      <c r="E285" t="s">
        <v>400</v>
      </c>
      <c r="F285" t="str" cm="1">
        <f t="array" ref="F285">_xlfn.IFS(COUNTIF(A285,"*大馬路*"),"大馬路",COUNTIF(A285,"*街*"),"街",COUNTIF(A285,"*公路*"), "公路",COUNTIF(A285,"*馬路*"),"",COUNTIF(A285,"*路*"),"路")</f>
        <v/>
      </c>
      <c r="H285" t="s">
        <v>2493</v>
      </c>
    </row>
    <row r="286" spans="1:11" x14ac:dyDescent="0.25">
      <c r="A286" t="s">
        <v>1370</v>
      </c>
      <c r="C286" t="s">
        <v>68</v>
      </c>
      <c r="D286" t="s">
        <v>408</v>
      </c>
      <c r="E286" t="s">
        <v>400</v>
      </c>
      <c r="F286" t="str" cm="1">
        <f t="array" ref="F286">_xlfn.IFS(COUNTIF(A286,"*大馬路*"),"大馬路",COUNTIF(A286,"*街*"),"街",COUNTIF(A286,"*公路*"), "公路",COUNTIF(A286,"*馬路*"),"",COUNTIF(A286,"*路*"),"路")</f>
        <v/>
      </c>
      <c r="H286" t="s">
        <v>2605</v>
      </c>
    </row>
    <row r="287" spans="1:11" x14ac:dyDescent="0.25">
      <c r="A287" t="s">
        <v>2230</v>
      </c>
      <c r="B287" t="s">
        <v>2416</v>
      </c>
      <c r="C287" t="s">
        <v>1298</v>
      </c>
      <c r="D287" t="s">
        <v>408</v>
      </c>
      <c r="E287" t="s">
        <v>400</v>
      </c>
      <c r="F287" t="str" cm="1">
        <f t="array" ref="F287">_xlfn.IFS(COUNTIF(A287,"*大馬路*"),"大馬路",COUNTIF(A287,"*街*"),"街",COUNTIF(A287,"*公路*"), "公路",COUNTIF(A287,"*馬路*"),"",COUNTIF(A287,"*路*"),"路")</f>
        <v/>
      </c>
    </row>
    <row r="288" spans="1:11" x14ac:dyDescent="0.25">
      <c r="A288" t="s">
        <v>2190</v>
      </c>
      <c r="C288" t="s">
        <v>292</v>
      </c>
      <c r="D288" t="s">
        <v>408</v>
      </c>
      <c r="E288" t="s">
        <v>400</v>
      </c>
      <c r="F288" t="str" cm="1">
        <f t="array" ref="F288">_xlfn.IFS(COUNTIF(A288,"*大馬路*"),"大馬路",COUNTIF(A288,"*街*"),"街",COUNTIF(A288,"*公路*"), "公路",COUNTIF(A288,"*馬路*"),"",COUNTIF(A288,"*路*"),"路")</f>
        <v/>
      </c>
      <c r="H288" t="s">
        <v>2606</v>
      </c>
      <c r="I288" t="s">
        <v>2417</v>
      </c>
    </row>
    <row r="289" spans="1:11" x14ac:dyDescent="0.25">
      <c r="A289" t="s">
        <v>1372</v>
      </c>
      <c r="B289" t="s">
        <v>1238</v>
      </c>
      <c r="C289" t="s">
        <v>1373</v>
      </c>
      <c r="D289" t="s">
        <v>408</v>
      </c>
      <c r="E289" t="s">
        <v>400</v>
      </c>
      <c r="F289" t="str" cm="1">
        <f t="array" ref="F289">_xlfn.IFS(COUNTIF(A289,"*大馬路*"),"大馬路",COUNTIF(A289,"*街*"),"街",COUNTIF(A289,"*公路*"), "公路",COUNTIF(A289,"*馬路*"),"",COUNTIF(A289,"*路*"),"路")</f>
        <v/>
      </c>
    </row>
    <row r="290" spans="1:11" x14ac:dyDescent="0.25">
      <c r="A290" t="s">
        <v>1345</v>
      </c>
      <c r="B290" t="s">
        <v>1238</v>
      </c>
      <c r="C290" t="s">
        <v>1346</v>
      </c>
      <c r="D290" t="s">
        <v>408</v>
      </c>
      <c r="E290" t="s">
        <v>400</v>
      </c>
      <c r="F290" t="str" cm="1">
        <f t="array" ref="F290">_xlfn.IFS(COUNTIF(A290,"*大馬路*"),"大馬路",COUNTIF(A290,"*街*"),"街",COUNTIF(A290,"*公路*"), "公路",COUNTIF(A290,"*馬路*"),"",COUNTIF(A290,"*路*"),"路")</f>
        <v/>
      </c>
    </row>
    <row r="291" spans="1:11" x14ac:dyDescent="0.25">
      <c r="A291" t="s">
        <v>405</v>
      </c>
      <c r="C291" t="s">
        <v>557</v>
      </c>
      <c r="D291" t="s">
        <v>408</v>
      </c>
      <c r="E291" t="s">
        <v>400</v>
      </c>
      <c r="F291" t="str" cm="1">
        <f t="array" ref="F291">_xlfn.IFS(COUNTIF(A291,"*大馬路*"),"大馬路",COUNTIF(A291,"*街*"),"街",COUNTIF(A291,"*公路*"), "公路",COUNTIF(A291,"*馬路*"),"",COUNTIF(A291,"*路*"),"路")</f>
        <v/>
      </c>
      <c r="H291" t="s">
        <v>2606</v>
      </c>
      <c r="I291" t="s">
        <v>2419</v>
      </c>
      <c r="K291" t="s">
        <v>558</v>
      </c>
    </row>
    <row r="292" spans="1:11" x14ac:dyDescent="0.25">
      <c r="A292" t="s">
        <v>2234</v>
      </c>
      <c r="C292" t="s">
        <v>293</v>
      </c>
      <c r="D292" t="s">
        <v>408</v>
      </c>
      <c r="E292" t="s">
        <v>400</v>
      </c>
      <c r="F292" t="str" cm="1">
        <f t="array" ref="F292">_xlfn.IFS(COUNTIF(A292,"*大馬路*"),"大馬路",COUNTIF(A292,"*街*"),"街",COUNTIF(A292,"*公路*"), "公路",COUNTIF(A292,"*馬路*"),"",COUNTIF(A292,"*路*"),"路")</f>
        <v/>
      </c>
      <c r="H292" t="s">
        <v>2606</v>
      </c>
      <c r="I292" t="s">
        <v>2420</v>
      </c>
    </row>
    <row r="293" spans="1:11" x14ac:dyDescent="0.25">
      <c r="A293" t="s">
        <v>1500</v>
      </c>
      <c r="C293" t="s">
        <v>295</v>
      </c>
      <c r="D293" t="s">
        <v>408</v>
      </c>
      <c r="E293" t="s">
        <v>400</v>
      </c>
      <c r="F293" t="str" cm="1">
        <f t="array" ref="F293">_xlfn.IFS(COUNTIF(A293,"*大馬路*"),"大馬路",COUNTIF(A293,"*街*"),"街",COUNTIF(A293,"*公路*"), "公路",COUNTIF(A293,"*馬路*"),"",COUNTIF(A293,"*路*"),"路")</f>
        <v/>
      </c>
      <c r="H293" t="s">
        <v>2606</v>
      </c>
      <c r="I293" t="s">
        <v>2421</v>
      </c>
    </row>
    <row r="294" spans="1:11" x14ac:dyDescent="0.25">
      <c r="A294" t="s">
        <v>1249</v>
      </c>
      <c r="C294" t="s">
        <v>185</v>
      </c>
      <c r="D294" t="s">
        <v>408</v>
      </c>
      <c r="E294" t="s">
        <v>400</v>
      </c>
      <c r="F294" t="str" cm="1">
        <f t="array" ref="F294">_xlfn.IFS(COUNTIF(A294,"*大馬路*"),"大馬路",COUNTIF(A294,"*街*"),"街",COUNTIF(A294,"*公路*"), "公路",COUNTIF(A294,"*馬路*"),"",COUNTIF(A294,"*路*"),"路")</f>
        <v>大馬路</v>
      </c>
      <c r="H294" t="s">
        <v>2493</v>
      </c>
      <c r="I294" t="s">
        <v>2418</v>
      </c>
    </row>
    <row r="295" spans="1:11" x14ac:dyDescent="0.25">
      <c r="A295" t="s">
        <v>407</v>
      </c>
      <c r="C295" t="s">
        <v>66</v>
      </c>
      <c r="D295" t="s">
        <v>408</v>
      </c>
      <c r="E295" t="s">
        <v>400</v>
      </c>
      <c r="F295" t="str" cm="1">
        <f t="array" ref="F295">_xlfn.IFS(COUNTIF(A295,"*大馬路*"),"大馬路",COUNTIF(A295,"*街*"),"街",COUNTIF(A295,"*公路*"), "公路",COUNTIF(A295,"*馬路*"),"",COUNTIF(A295,"*路*"),"路")</f>
        <v/>
      </c>
      <c r="H295" t="s">
        <v>2605</v>
      </c>
      <c r="I295" t="s">
        <v>2406</v>
      </c>
    </row>
    <row r="296" spans="1:11" x14ac:dyDescent="0.25">
      <c r="A296" t="s">
        <v>2556</v>
      </c>
      <c r="B296" t="s">
        <v>1238</v>
      </c>
      <c r="C296" t="s">
        <v>1478</v>
      </c>
      <c r="D296" t="s">
        <v>408</v>
      </c>
      <c r="E296" t="s">
        <v>400</v>
      </c>
      <c r="F296" t="str" cm="1">
        <f t="array" ref="F296">_xlfn.IFS(COUNTIF(A296,"*大馬路*"),"大馬路",COUNTIF(A296,"*街*"),"街",COUNTIF(A296,"*公路*"), "公路",COUNTIF(A296,"*馬路*"),"",COUNTIF(A296,"*路*"),"路")</f>
        <v/>
      </c>
    </row>
    <row r="297" spans="1:11" x14ac:dyDescent="0.25">
      <c r="A297" t="s">
        <v>407</v>
      </c>
      <c r="B297" t="s">
        <v>1238</v>
      </c>
      <c r="C297" t="s">
        <v>2259</v>
      </c>
      <c r="D297" t="s">
        <v>408</v>
      </c>
      <c r="E297" t="s">
        <v>400</v>
      </c>
      <c r="F297" t="str" cm="1">
        <f t="array" ref="F297">_xlfn.IFS(COUNTIF(A297,"*大馬路*"),"大馬路",COUNTIF(A297,"*街*"),"街",COUNTIF(A297,"*公路*"), "公路",COUNTIF(A297,"*馬路*"),"",COUNTIF(A297,"*路*"),"路")</f>
        <v/>
      </c>
    </row>
    <row r="298" spans="1:11" x14ac:dyDescent="0.25">
      <c r="A298" t="s">
        <v>1263</v>
      </c>
      <c r="C298" t="s">
        <v>550</v>
      </c>
      <c r="D298" t="s">
        <v>408</v>
      </c>
      <c r="E298" t="s">
        <v>400</v>
      </c>
      <c r="F298" t="str" cm="1">
        <f t="array" ref="F298">_xlfn.IFS(COUNTIF(A298,"*大馬路*"),"大馬路",COUNTIF(A298,"*街*"),"街",COUNTIF(A298,"*公路*"), "公路",COUNTIF(A298,"*馬路*"),"",COUNTIF(A298,"*路*"),"路")</f>
        <v/>
      </c>
      <c r="H298" t="s">
        <v>2606</v>
      </c>
      <c r="I298" t="s">
        <v>2422</v>
      </c>
      <c r="K298" t="s">
        <v>551</v>
      </c>
    </row>
    <row r="299" spans="1:11" x14ac:dyDescent="0.25">
      <c r="A299" t="s">
        <v>1290</v>
      </c>
      <c r="B299" t="s">
        <v>1238</v>
      </c>
      <c r="C299" t="s">
        <v>1291</v>
      </c>
      <c r="D299" t="s">
        <v>408</v>
      </c>
      <c r="E299" t="s">
        <v>400</v>
      </c>
      <c r="F299" t="str" cm="1">
        <f t="array" ref="F299">_xlfn.IFS(COUNTIF(A299,"*大馬路*"),"大馬路",COUNTIF(A299,"*街*"),"街",COUNTIF(A299,"*公路*"), "公路",COUNTIF(A299,"*馬路*"),"",COUNTIF(A299,"*路*"),"路")</f>
        <v>公路</v>
      </c>
    </row>
    <row r="300" spans="1:11" x14ac:dyDescent="0.25">
      <c r="A300" t="s">
        <v>1262</v>
      </c>
      <c r="C300" t="s">
        <v>552</v>
      </c>
      <c r="D300" t="s">
        <v>408</v>
      </c>
      <c r="E300" t="s">
        <v>400</v>
      </c>
      <c r="F300" t="str" cm="1">
        <f t="array" ref="F300">_xlfn.IFS(COUNTIF(A300,"*大馬路*"),"大馬路",COUNTIF(A300,"*街*"),"街",COUNTIF(A300,"*公路*"), "公路",COUNTIF(A300,"*馬路*"),"",COUNTIF(A300,"*路*"),"路")</f>
        <v/>
      </c>
      <c r="H300" t="s">
        <v>2606</v>
      </c>
      <c r="I300" t="s">
        <v>2395</v>
      </c>
      <c r="K300" t="s">
        <v>553</v>
      </c>
    </row>
    <row r="301" spans="1:11" x14ac:dyDescent="0.25">
      <c r="A301" t="s">
        <v>1274</v>
      </c>
      <c r="C301" t="s">
        <v>290</v>
      </c>
      <c r="D301" t="s">
        <v>408</v>
      </c>
      <c r="E301" t="s">
        <v>400</v>
      </c>
      <c r="F301" t="str" cm="1">
        <f t="array" ref="F301">_xlfn.IFS(COUNTIF(A301,"*大馬路*"),"大馬路",COUNTIF(A301,"*街*"),"街",COUNTIF(A301,"*公路*"), "公路",COUNTIF(A301,"*馬路*"),"",COUNTIF(A301,"*路*"),"路")</f>
        <v/>
      </c>
      <c r="H301" t="s">
        <v>2606</v>
      </c>
      <c r="I301" t="s">
        <v>2423</v>
      </c>
    </row>
    <row r="302" spans="1:11" x14ac:dyDescent="0.25">
      <c r="A302" t="s">
        <v>1065</v>
      </c>
      <c r="B302" t="s">
        <v>1238</v>
      </c>
      <c r="C302" t="s">
        <v>63</v>
      </c>
      <c r="D302" t="s">
        <v>408</v>
      </c>
      <c r="E302" t="s">
        <v>400</v>
      </c>
      <c r="F302" t="str" cm="1">
        <f t="array" ref="F302">_xlfn.IFS(COUNTIF(A302,"*大馬路*"),"大馬路",COUNTIF(A302,"*街*"),"街",COUNTIF(A302,"*公路*"), "公路",COUNTIF(A302,"*馬路*"),"",COUNTIF(A302,"*路*"),"路")</f>
        <v>街</v>
      </c>
      <c r="H302" t="s">
        <v>2606</v>
      </c>
      <c r="I302" t="s">
        <v>2435</v>
      </c>
    </row>
    <row r="303" spans="1:11" x14ac:dyDescent="0.25">
      <c r="A303" t="s">
        <v>1215</v>
      </c>
      <c r="C303" t="s">
        <v>1216</v>
      </c>
      <c r="D303" t="s">
        <v>408</v>
      </c>
      <c r="E303" t="s">
        <v>400</v>
      </c>
      <c r="F303" t="str" cm="1">
        <f t="array" ref="F303">_xlfn.IFS(COUNTIF(A303,"*大馬路*"),"大馬路",COUNTIF(A303,"*街*"),"街",COUNTIF(A303,"*公路*"), "公路",COUNTIF(A303,"*馬路*"),"",COUNTIF(A303,"*路*"),"路")</f>
        <v/>
      </c>
      <c r="H303" t="s">
        <v>2605</v>
      </c>
      <c r="I303" t="s">
        <v>1204</v>
      </c>
    </row>
    <row r="304" spans="1:11" x14ac:dyDescent="0.25">
      <c r="A304" t="s">
        <v>2195</v>
      </c>
      <c r="B304" t="s">
        <v>1238</v>
      </c>
      <c r="C304" t="s">
        <v>2196</v>
      </c>
      <c r="D304" t="s">
        <v>408</v>
      </c>
      <c r="E304" t="s">
        <v>400</v>
      </c>
      <c r="F304" t="str" cm="1">
        <f t="array" ref="F304">_xlfn.IFS(COUNTIF(A304,"*大馬路*"),"大馬路",COUNTIF(A304,"*街*"),"街",COUNTIF(A304,"*公路*"), "公路",COUNTIF(A304,"*馬路*"),"",COUNTIF(A304,"*路*"),"路")</f>
        <v/>
      </c>
    </row>
    <row r="305" spans="1:11" x14ac:dyDescent="0.25">
      <c r="A305" t="s">
        <v>1418</v>
      </c>
      <c r="B305" t="s">
        <v>1238</v>
      </c>
      <c r="C305" t="s">
        <v>1419</v>
      </c>
      <c r="D305" t="s">
        <v>408</v>
      </c>
      <c r="E305" t="s">
        <v>400</v>
      </c>
      <c r="F305" t="str" cm="1">
        <f t="array" ref="F305">_xlfn.IFS(COUNTIF(A305,"*大馬路*"),"大馬路",COUNTIF(A305,"*街*"),"街",COUNTIF(A305,"*公路*"), "公路",COUNTIF(A305,"*馬路*"),"",COUNTIF(A305,"*路*"),"路")</f>
        <v/>
      </c>
    </row>
    <row r="306" spans="1:11" x14ac:dyDescent="0.25">
      <c r="A306" t="s">
        <v>2557</v>
      </c>
      <c r="B306" t="s">
        <v>2424</v>
      </c>
      <c r="C306" t="s">
        <v>64</v>
      </c>
      <c r="D306" t="s">
        <v>408</v>
      </c>
      <c r="E306" t="s">
        <v>400</v>
      </c>
      <c r="F306" t="str" cm="1">
        <f t="array" ref="F306">_xlfn.IFS(COUNTIF(A306,"*大馬路*"),"大馬路",COUNTIF(A306,"*街*"),"街",COUNTIF(A306,"*公路*"), "公路",COUNTIF(A306,"*馬路*"),"",COUNTIF(A306,"*路*"),"路")</f>
        <v/>
      </c>
      <c r="H306" t="s">
        <v>2605</v>
      </c>
      <c r="I306" t="s">
        <v>2396</v>
      </c>
    </row>
    <row r="307" spans="1:11" x14ac:dyDescent="0.25">
      <c r="A307" t="s">
        <v>1260</v>
      </c>
      <c r="B307" t="s">
        <v>1238</v>
      </c>
      <c r="C307" t="s">
        <v>183</v>
      </c>
      <c r="D307" t="s">
        <v>408</v>
      </c>
      <c r="E307" t="s">
        <v>400</v>
      </c>
      <c r="F307" t="str" cm="1">
        <f t="array" ref="F307">_xlfn.IFS(COUNTIF(A307,"*大馬路*"),"大馬路",COUNTIF(A307,"*街*"),"街",COUNTIF(A307,"*公路*"), "公路",COUNTIF(A307,"*馬路*"),"",COUNTIF(A307,"*路*"),"路")</f>
        <v>公路</v>
      </c>
      <c r="H307" t="s">
        <v>2607</v>
      </c>
    </row>
    <row r="308" spans="1:11" x14ac:dyDescent="0.25">
      <c r="A308" t="s">
        <v>764</v>
      </c>
      <c r="C308" t="s">
        <v>67</v>
      </c>
      <c r="D308" t="s">
        <v>408</v>
      </c>
      <c r="E308" t="s">
        <v>400</v>
      </c>
      <c r="F308" t="str" cm="1">
        <f t="array" ref="F308">_xlfn.IFS(COUNTIF(A308,"*大馬路*"),"大馬路",COUNTIF(A308,"*街*"),"街",COUNTIF(A308,"*公路*"), "公路",COUNTIF(A308,"*馬路*"),"",COUNTIF(A308,"*路*"),"路")</f>
        <v/>
      </c>
      <c r="H308" t="s">
        <v>2605</v>
      </c>
    </row>
    <row r="309" spans="1:11" x14ac:dyDescent="0.25">
      <c r="C309" t="s">
        <v>402</v>
      </c>
      <c r="D309" t="s">
        <v>408</v>
      </c>
      <c r="E309" t="s">
        <v>400</v>
      </c>
      <c r="F309" t="e" cm="1">
        <f t="array" ref="F309">_xlfn.IFS(COUNTIF(A309,"*大馬路*"),"大馬路",COUNTIF(A309,"*街*"),"街",COUNTIF(A309,"*公路*"), "公路",COUNTIF(A309,"*馬路*"),"",COUNTIF(A309,"*路*"),"路")</f>
        <v>#N/A</v>
      </c>
      <c r="H309" t="s">
        <v>2605</v>
      </c>
      <c r="K309" t="s">
        <v>401</v>
      </c>
    </row>
    <row r="310" spans="1:11" x14ac:dyDescent="0.25">
      <c r="A310" t="s">
        <v>1388</v>
      </c>
      <c r="B310" t="s">
        <v>1238</v>
      </c>
      <c r="C310" t="s">
        <v>1389</v>
      </c>
      <c r="D310" t="s">
        <v>408</v>
      </c>
      <c r="E310" t="s">
        <v>400</v>
      </c>
      <c r="F310" t="str" cm="1">
        <f t="array" ref="F310">_xlfn.IFS(COUNTIF(A310,"*大馬路*"),"大馬路",COUNTIF(A310,"*街*"),"街",COUNTIF(A310,"*公路*"), "公路",COUNTIF(A310,"*馬路*"),"",COUNTIF(A310,"*路*"),"路")</f>
        <v/>
      </c>
    </row>
    <row r="311" spans="1:11" x14ac:dyDescent="0.25">
      <c r="A311" t="s">
        <v>2266</v>
      </c>
      <c r="B311" t="s">
        <v>1238</v>
      </c>
      <c r="C311" t="s">
        <v>2267</v>
      </c>
      <c r="D311" t="s">
        <v>408</v>
      </c>
      <c r="E311" t="s">
        <v>400</v>
      </c>
      <c r="F311" t="str" cm="1">
        <f t="array" ref="F311">_xlfn.IFS(COUNTIF(A311,"*大馬路*"),"大馬路",COUNTIF(A311,"*街*"),"街",COUNTIF(A311,"*公路*"), "公路",COUNTIF(A311,"*馬路*"),"",COUNTIF(A311,"*路*"),"路")</f>
        <v/>
      </c>
    </row>
    <row r="312" spans="1:11" x14ac:dyDescent="0.25">
      <c r="C312" t="s">
        <v>189</v>
      </c>
      <c r="D312" t="s">
        <v>408</v>
      </c>
      <c r="E312" t="s">
        <v>400</v>
      </c>
      <c r="F312" t="e" cm="1">
        <f t="array" ref="F312">_xlfn.IFS(COUNTIF(A312,"*大馬路*"),"大馬路",COUNTIF(A312,"*街*"),"街",COUNTIF(A312,"*公路*"), "公路",COUNTIF(A312,"*馬路*"),"",COUNTIF(A312,"*路*"),"路")</f>
        <v>#N/A</v>
      </c>
      <c r="H312" t="s">
        <v>2493</v>
      </c>
    </row>
    <row r="313" spans="1:11" x14ac:dyDescent="0.25">
      <c r="A313" t="s">
        <v>1266</v>
      </c>
      <c r="C313" t="s">
        <v>504</v>
      </c>
      <c r="D313" t="s">
        <v>408</v>
      </c>
      <c r="E313" t="s">
        <v>400</v>
      </c>
      <c r="F313" t="str" cm="1">
        <f t="array" ref="F313">_xlfn.IFS(COUNTIF(A313,"*大馬路*"),"大馬路",COUNTIF(A313,"*街*"),"街",COUNTIF(A313,"*公路*"), "公路",COUNTIF(A313,"*馬路*"),"",COUNTIF(A313,"*路*"),"路")</f>
        <v>路</v>
      </c>
      <c r="H313" t="s">
        <v>2493</v>
      </c>
      <c r="K313" s="2" t="s">
        <v>505</v>
      </c>
    </row>
    <row r="314" spans="1:11" x14ac:dyDescent="0.25">
      <c r="A314" t="s">
        <v>1493</v>
      </c>
      <c r="C314" t="s">
        <v>182</v>
      </c>
      <c r="D314" t="s">
        <v>408</v>
      </c>
      <c r="E314" t="s">
        <v>400</v>
      </c>
      <c r="F314" t="str" cm="1">
        <f t="array" ref="F314">_xlfn.IFS(COUNTIF(A314,"*大馬路*"),"大馬路",COUNTIF(A314,"*街*"),"街",COUNTIF(A314,"*公路*"), "公路",COUNTIF(A314,"*馬路*"),"",COUNTIF(A314,"*路*"),"路")</f>
        <v/>
      </c>
      <c r="H314" t="s">
        <v>2493</v>
      </c>
      <c r="I314" t="s">
        <v>2425</v>
      </c>
    </row>
    <row r="315" spans="1:11" x14ac:dyDescent="0.25">
      <c r="A315" t="s">
        <v>1415</v>
      </c>
      <c r="C315" t="s">
        <v>507</v>
      </c>
      <c r="D315" t="s">
        <v>408</v>
      </c>
      <c r="E315" t="s">
        <v>400</v>
      </c>
      <c r="F315" t="str" cm="1">
        <f t="array" ref="F315">_xlfn.IFS(COUNTIF(A315,"*大馬路*"),"大馬路",COUNTIF(A315,"*街*"),"街",COUNTIF(A315,"*公路*"), "公路",COUNTIF(A315,"*馬路*"),"",COUNTIF(A315,"*路*"),"路")</f>
        <v/>
      </c>
      <c r="H315" t="s">
        <v>2493</v>
      </c>
      <c r="K315" t="s">
        <v>506</v>
      </c>
    </row>
    <row r="316" spans="1:11" x14ac:dyDescent="0.25">
      <c r="A316" t="s">
        <v>510</v>
      </c>
      <c r="C316" t="s">
        <v>508</v>
      </c>
      <c r="D316" t="s">
        <v>408</v>
      </c>
      <c r="E316" t="s">
        <v>400</v>
      </c>
      <c r="F316" t="str" cm="1">
        <f t="array" ref="F316">_xlfn.IFS(COUNTIF(A316,"*大馬路*"),"大馬路",COUNTIF(A316,"*街*"),"街",COUNTIF(A316,"*公路*"), "公路",COUNTIF(A316,"*馬路*"),"",COUNTIF(A316,"*路*"),"路")</f>
        <v/>
      </c>
      <c r="H316" t="s">
        <v>2493</v>
      </c>
      <c r="K316" t="s">
        <v>509</v>
      </c>
    </row>
    <row r="317" spans="1:11" x14ac:dyDescent="0.25">
      <c r="A317" t="s">
        <v>1374</v>
      </c>
      <c r="C317" t="s">
        <v>409</v>
      </c>
      <c r="D317" t="s">
        <v>408</v>
      </c>
      <c r="E317" t="s">
        <v>400</v>
      </c>
      <c r="F317" t="str" cm="1">
        <f t="array" ref="F317">_xlfn.IFS(COUNTIF(A317,"*大馬路*"),"大馬路",COUNTIF(A317,"*街*"),"街",COUNTIF(A317,"*公路*"), "公路",COUNTIF(A317,"*馬路*"),"",COUNTIF(A317,"*路*"),"路")</f>
        <v/>
      </c>
      <c r="H317" t="s">
        <v>2605</v>
      </c>
      <c r="I317" t="s">
        <v>2426</v>
      </c>
      <c r="K317" t="s">
        <v>410</v>
      </c>
    </row>
    <row r="318" spans="1:11" x14ac:dyDescent="0.25">
      <c r="A318" t="s">
        <v>997</v>
      </c>
      <c r="C318" t="s">
        <v>817</v>
      </c>
      <c r="D318" t="s">
        <v>408</v>
      </c>
      <c r="E318" t="s">
        <v>400</v>
      </c>
      <c r="F318" t="str" cm="1">
        <f t="array" ref="F318">_xlfn.IFS(COUNTIF(A318,"*大馬路*"),"大馬路",COUNTIF(A318,"*街*"),"街",COUNTIF(A318,"*公路*"), "公路",COUNTIF(A318,"*馬路*"),"",COUNTIF(A318,"*路*"),"路")</f>
        <v/>
      </c>
      <c r="H318" t="s">
        <v>2605</v>
      </c>
      <c r="I318" t="s">
        <v>1204</v>
      </c>
    </row>
    <row r="319" spans="1:11" x14ac:dyDescent="0.25">
      <c r="A319" t="s">
        <v>1386</v>
      </c>
      <c r="B319" t="s">
        <v>1238</v>
      </c>
      <c r="C319" t="s">
        <v>1387</v>
      </c>
      <c r="D319" t="s">
        <v>408</v>
      </c>
      <c r="E319" t="s">
        <v>400</v>
      </c>
      <c r="F319" t="str" cm="1">
        <f t="array" ref="F319">_xlfn.IFS(COUNTIF(A319,"*大馬路*"),"大馬路",COUNTIF(A319,"*街*"),"街",COUNTIF(A319,"*公路*"), "公路",COUNTIF(A319,"*馬路*"),"",COUNTIF(A319,"*路*"),"路")</f>
        <v/>
      </c>
    </row>
    <row r="320" spans="1:11" x14ac:dyDescent="0.25">
      <c r="A320" t="s">
        <v>2105</v>
      </c>
      <c r="C320" t="s">
        <v>294</v>
      </c>
      <c r="D320" t="s">
        <v>408</v>
      </c>
      <c r="E320" t="s">
        <v>400</v>
      </c>
      <c r="F320" t="str" cm="1">
        <f t="array" ref="F320">_xlfn.IFS(COUNTIF(A320,"*大馬路*"),"大馬路",COUNTIF(A320,"*街*"),"街",COUNTIF(A320,"*公路*"), "公路",COUNTIF(A320,"*馬路*"),"",COUNTIF(A320,"*路*"),"路")</f>
        <v>路</v>
      </c>
      <c r="H320" t="s">
        <v>2606</v>
      </c>
    </row>
    <row r="321" spans="1:9" x14ac:dyDescent="0.25">
      <c r="A321" t="s">
        <v>1377</v>
      </c>
      <c r="C321" t="s">
        <v>184</v>
      </c>
      <c r="D321" t="s">
        <v>408</v>
      </c>
      <c r="E321" t="s">
        <v>400</v>
      </c>
      <c r="F321" t="str" cm="1">
        <f t="array" ref="F321">_xlfn.IFS(COUNTIF(A321,"*大馬路*"),"大馬路",COUNTIF(A321,"*街*"),"街",COUNTIF(A321,"*公路*"), "公路",COUNTIF(A321,"*馬路*"),"",COUNTIF(A321,"*路*"),"路")</f>
        <v/>
      </c>
      <c r="H321" t="s">
        <v>2493</v>
      </c>
    </row>
    <row r="322" spans="1:9" x14ac:dyDescent="0.25">
      <c r="A322" t="s">
        <v>1492</v>
      </c>
      <c r="B322" t="s">
        <v>1238</v>
      </c>
      <c r="C322" t="s">
        <v>65</v>
      </c>
      <c r="D322" t="s">
        <v>408</v>
      </c>
      <c r="E322" t="s">
        <v>400</v>
      </c>
      <c r="F322" t="str" cm="1">
        <f t="array" ref="F322">_xlfn.IFS(COUNTIF(A322,"*大馬路*"),"大馬路",COUNTIF(A322,"*街*"),"街",COUNTIF(A322,"*公路*"), "公路",COUNTIF(A322,"*馬路*"),"",COUNTIF(A322,"*路*"),"路")</f>
        <v/>
      </c>
    </row>
    <row r="323" spans="1:9" x14ac:dyDescent="0.25">
      <c r="A323" t="s">
        <v>998</v>
      </c>
      <c r="C323" t="s">
        <v>815</v>
      </c>
      <c r="D323" t="s">
        <v>408</v>
      </c>
      <c r="E323" t="s">
        <v>400</v>
      </c>
      <c r="F323" t="str" cm="1">
        <f t="array" ref="F323">_xlfn.IFS(COUNTIF(A323,"*大馬路*"),"大馬路",COUNTIF(A323,"*街*"),"街",COUNTIF(A323,"*公路*"), "公路",COUNTIF(A323,"*馬路*"),"",COUNTIF(A323,"*路*"),"路")</f>
        <v/>
      </c>
      <c r="H323" t="s">
        <v>2605</v>
      </c>
      <c r="I323" t="s">
        <v>1204</v>
      </c>
    </row>
    <row r="324" spans="1:9" x14ac:dyDescent="0.25">
      <c r="A324" t="s">
        <v>1273</v>
      </c>
      <c r="C324" t="s">
        <v>296</v>
      </c>
      <c r="D324" t="s">
        <v>408</v>
      </c>
      <c r="E324" t="s">
        <v>400</v>
      </c>
      <c r="F324" t="str" cm="1">
        <f t="array" ref="F324">_xlfn.IFS(COUNTIF(A324,"*大馬路*"),"大馬路",COUNTIF(A324,"*街*"),"街",COUNTIF(A324,"*公路*"), "公路",COUNTIF(A324,"*馬路*"),"",COUNTIF(A324,"*路*"),"路")</f>
        <v/>
      </c>
      <c r="H324" t="s">
        <v>2606</v>
      </c>
    </row>
    <row r="325" spans="1:9" x14ac:dyDescent="0.25">
      <c r="A325" t="s">
        <v>1704</v>
      </c>
      <c r="C325" t="s">
        <v>186</v>
      </c>
      <c r="D325" t="s">
        <v>408</v>
      </c>
      <c r="E325" t="s">
        <v>400</v>
      </c>
      <c r="F325" t="str" cm="1">
        <f t="array" ref="F325">_xlfn.IFS(COUNTIF(A325,"*大馬路*"),"大馬路",COUNTIF(A325,"*街*"),"街",COUNTIF(A325,"*公路*"), "公路",COUNTIF(A325,"*馬路*"),"",COUNTIF(A325,"*路*"),"路")</f>
        <v/>
      </c>
      <c r="H325" t="s">
        <v>2493</v>
      </c>
    </row>
    <row r="326" spans="1:9" x14ac:dyDescent="0.25">
      <c r="A326" t="s">
        <v>2363</v>
      </c>
      <c r="B326" t="s">
        <v>2362</v>
      </c>
      <c r="C326" t="s">
        <v>1398</v>
      </c>
      <c r="D326" t="s">
        <v>2361</v>
      </c>
      <c r="E326" t="s">
        <v>2360</v>
      </c>
    </row>
    <row r="327" spans="1:9" x14ac:dyDescent="0.25">
      <c r="A327" t="s">
        <v>724</v>
      </c>
      <c r="C327" t="s">
        <v>725</v>
      </c>
      <c r="D327" t="s">
        <v>357</v>
      </c>
      <c r="E327" t="s">
        <v>370</v>
      </c>
      <c r="F327" t="e" cm="1">
        <f t="array" ref="F327">_xlfn.IFS(COUNTIF(A327,"*圍*"),"圍",COUNTIF(A327,"*社*"),"社",COUNTIF(A327,"*巷*"),"巷",COUNTIF(A327,"*里*"),"")</f>
        <v>#N/A</v>
      </c>
      <c r="H327" t="s">
        <v>2605</v>
      </c>
    </row>
    <row r="328" spans="1:9" x14ac:dyDescent="0.25">
      <c r="C328" t="s">
        <v>192</v>
      </c>
      <c r="D328" t="s">
        <v>357</v>
      </c>
      <c r="E328" t="s">
        <v>370</v>
      </c>
      <c r="H328" t="s">
        <v>2493</v>
      </c>
    </row>
    <row r="329" spans="1:9" x14ac:dyDescent="0.25">
      <c r="C329" t="s">
        <v>190</v>
      </c>
      <c r="D329" t="s">
        <v>357</v>
      </c>
      <c r="E329" t="s">
        <v>370</v>
      </c>
      <c r="H329" t="s">
        <v>2493</v>
      </c>
    </row>
    <row r="330" spans="1:9" x14ac:dyDescent="0.25">
      <c r="A330" t="s">
        <v>956</v>
      </c>
      <c r="B330" t="s">
        <v>957</v>
      </c>
      <c r="C330" t="s">
        <v>971</v>
      </c>
      <c r="D330" t="s">
        <v>357</v>
      </c>
      <c r="E330" t="s">
        <v>370</v>
      </c>
      <c r="H330" t="s">
        <v>2605</v>
      </c>
    </row>
    <row r="331" spans="1:9" x14ac:dyDescent="0.25">
      <c r="A331" t="s">
        <v>2241</v>
      </c>
      <c r="B331" t="s">
        <v>1238</v>
      </c>
      <c r="C331" t="s">
        <v>2242</v>
      </c>
      <c r="D331" t="s">
        <v>357</v>
      </c>
      <c r="E331" t="s">
        <v>370</v>
      </c>
      <c r="F331" t="s">
        <v>414</v>
      </c>
      <c r="H331" t="s">
        <v>2606</v>
      </c>
      <c r="I331" t="s">
        <v>2435</v>
      </c>
    </row>
    <row r="332" spans="1:9" x14ac:dyDescent="0.25">
      <c r="A332" t="s">
        <v>1508</v>
      </c>
      <c r="B332" t="s">
        <v>2304</v>
      </c>
      <c r="C332" t="s">
        <v>326</v>
      </c>
      <c r="D332" t="s">
        <v>357</v>
      </c>
      <c r="E332" t="s">
        <v>370</v>
      </c>
      <c r="H332" t="s">
        <v>2606</v>
      </c>
    </row>
    <row r="333" spans="1:9" x14ac:dyDescent="0.25">
      <c r="A333" t="s">
        <v>2427</v>
      </c>
      <c r="C333" t="s">
        <v>328</v>
      </c>
      <c r="D333" t="s">
        <v>357</v>
      </c>
      <c r="E333" t="s">
        <v>370</v>
      </c>
      <c r="F333" t="s">
        <v>2428</v>
      </c>
      <c r="H333" t="s">
        <v>2606</v>
      </c>
      <c r="I333" t="s">
        <v>2435</v>
      </c>
    </row>
    <row r="334" spans="1:9" x14ac:dyDescent="0.25">
      <c r="A334" t="s">
        <v>1563</v>
      </c>
      <c r="B334" t="s">
        <v>1238</v>
      </c>
      <c r="C334" t="s">
        <v>197</v>
      </c>
      <c r="D334" t="s">
        <v>357</v>
      </c>
      <c r="E334" t="s">
        <v>370</v>
      </c>
      <c r="H334" t="s">
        <v>2493</v>
      </c>
    </row>
    <row r="335" spans="1:9" x14ac:dyDescent="0.25">
      <c r="A335" t="s">
        <v>657</v>
      </c>
      <c r="C335" t="s">
        <v>658</v>
      </c>
      <c r="D335" t="s">
        <v>357</v>
      </c>
      <c r="E335" t="s">
        <v>370</v>
      </c>
      <c r="H335" t="s">
        <v>2605</v>
      </c>
    </row>
    <row r="336" spans="1:9" x14ac:dyDescent="0.25">
      <c r="A336" t="s">
        <v>657</v>
      </c>
      <c r="B336" t="s">
        <v>1238</v>
      </c>
      <c r="C336" t="s">
        <v>658</v>
      </c>
      <c r="D336" t="s">
        <v>357</v>
      </c>
      <c r="E336" t="s">
        <v>370</v>
      </c>
    </row>
    <row r="337" spans="1:8" x14ac:dyDescent="0.25">
      <c r="A337" t="s">
        <v>657</v>
      </c>
      <c r="B337" t="s">
        <v>1238</v>
      </c>
      <c r="C337" t="s">
        <v>658</v>
      </c>
      <c r="D337" t="s">
        <v>357</v>
      </c>
      <c r="E337" t="s">
        <v>370</v>
      </c>
    </row>
    <row r="338" spans="1:8" x14ac:dyDescent="0.25">
      <c r="A338" t="s">
        <v>999</v>
      </c>
      <c r="C338" t="s">
        <v>795</v>
      </c>
      <c r="D338" t="s">
        <v>357</v>
      </c>
      <c r="E338" t="s">
        <v>370</v>
      </c>
      <c r="H338" t="s">
        <v>2605</v>
      </c>
    </row>
    <row r="339" spans="1:8" x14ac:dyDescent="0.25">
      <c r="A339" t="s">
        <v>999</v>
      </c>
      <c r="B339" t="s">
        <v>1238</v>
      </c>
      <c r="C339" t="s">
        <v>795</v>
      </c>
      <c r="D339" t="s">
        <v>357</v>
      </c>
      <c r="E339" t="s">
        <v>370</v>
      </c>
    </row>
    <row r="340" spans="1:8" x14ac:dyDescent="0.25">
      <c r="A340" t="s">
        <v>593</v>
      </c>
      <c r="C340" t="s">
        <v>974</v>
      </c>
      <c r="D340" t="s">
        <v>357</v>
      </c>
      <c r="E340" t="s">
        <v>370</v>
      </c>
      <c r="H340" t="s">
        <v>2605</v>
      </c>
    </row>
    <row r="341" spans="1:8" x14ac:dyDescent="0.25">
      <c r="A341" t="s">
        <v>593</v>
      </c>
      <c r="B341" t="s">
        <v>1238</v>
      </c>
      <c r="C341" t="s">
        <v>974</v>
      </c>
      <c r="D341" t="s">
        <v>357</v>
      </c>
      <c r="E341" t="s">
        <v>370</v>
      </c>
    </row>
    <row r="342" spans="1:8" x14ac:dyDescent="0.25">
      <c r="A342" t="s">
        <v>1000</v>
      </c>
      <c r="C342" t="s">
        <v>835</v>
      </c>
      <c r="D342" t="s">
        <v>357</v>
      </c>
      <c r="E342" t="s">
        <v>370</v>
      </c>
      <c r="H342" t="s">
        <v>2605</v>
      </c>
    </row>
    <row r="343" spans="1:8" x14ac:dyDescent="0.25">
      <c r="A343" t="s">
        <v>1000</v>
      </c>
      <c r="B343" t="s">
        <v>1238</v>
      </c>
      <c r="C343" t="s">
        <v>835</v>
      </c>
      <c r="D343" t="s">
        <v>357</v>
      </c>
      <c r="E343" t="s">
        <v>370</v>
      </c>
    </row>
    <row r="344" spans="1:8" x14ac:dyDescent="0.25">
      <c r="A344" t="s">
        <v>857</v>
      </c>
      <c r="B344" t="s">
        <v>858</v>
      </c>
      <c r="C344" t="s">
        <v>856</v>
      </c>
      <c r="D344" t="s">
        <v>357</v>
      </c>
      <c r="E344" t="s">
        <v>370</v>
      </c>
      <c r="H344" t="s">
        <v>2605</v>
      </c>
    </row>
    <row r="345" spans="1:8" x14ac:dyDescent="0.25">
      <c r="A345" t="s">
        <v>1001</v>
      </c>
      <c r="C345" t="s">
        <v>712</v>
      </c>
      <c r="D345" t="s">
        <v>357</v>
      </c>
      <c r="E345" t="s">
        <v>370</v>
      </c>
      <c r="H345" t="s">
        <v>2605</v>
      </c>
    </row>
    <row r="346" spans="1:8" x14ac:dyDescent="0.25">
      <c r="A346" t="s">
        <v>1578</v>
      </c>
      <c r="C346" t="s">
        <v>196</v>
      </c>
      <c r="D346" t="s">
        <v>357</v>
      </c>
      <c r="E346" t="s">
        <v>370</v>
      </c>
      <c r="H346" t="s">
        <v>2493</v>
      </c>
    </row>
    <row r="347" spans="1:8" x14ac:dyDescent="0.25">
      <c r="A347" t="s">
        <v>831</v>
      </c>
      <c r="C347" t="s">
        <v>832</v>
      </c>
      <c r="D347" t="s">
        <v>357</v>
      </c>
      <c r="E347" t="s">
        <v>370</v>
      </c>
      <c r="H347" t="s">
        <v>2605</v>
      </c>
    </row>
    <row r="348" spans="1:8" x14ac:dyDescent="0.25">
      <c r="A348" t="s">
        <v>1002</v>
      </c>
      <c r="C348" t="s">
        <v>23</v>
      </c>
      <c r="D348" t="s">
        <v>357</v>
      </c>
      <c r="E348" t="s">
        <v>370</v>
      </c>
      <c r="H348" t="s">
        <v>2605</v>
      </c>
    </row>
    <row r="349" spans="1:8" x14ac:dyDescent="0.25">
      <c r="A349" t="s">
        <v>797</v>
      </c>
      <c r="C349" t="s">
        <v>975</v>
      </c>
      <c r="D349" t="s">
        <v>357</v>
      </c>
      <c r="E349" t="s">
        <v>370</v>
      </c>
      <c r="H349" t="s">
        <v>2605</v>
      </c>
    </row>
    <row r="350" spans="1:8" x14ac:dyDescent="0.25">
      <c r="A350" t="s">
        <v>1003</v>
      </c>
      <c r="C350" t="s">
        <v>891</v>
      </c>
      <c r="D350" t="s">
        <v>357</v>
      </c>
      <c r="E350" t="s">
        <v>370</v>
      </c>
      <c r="H350" t="s">
        <v>2605</v>
      </c>
    </row>
    <row r="351" spans="1:8" x14ac:dyDescent="0.25">
      <c r="A351" t="s">
        <v>2429</v>
      </c>
      <c r="C351" t="s">
        <v>323</v>
      </c>
      <c r="D351" t="s">
        <v>357</v>
      </c>
      <c r="E351" t="s">
        <v>370</v>
      </c>
      <c r="H351" t="s">
        <v>2606</v>
      </c>
    </row>
    <row r="352" spans="1:8" x14ac:dyDescent="0.25">
      <c r="A352" t="s">
        <v>2233</v>
      </c>
      <c r="C352" t="s">
        <v>324</v>
      </c>
      <c r="D352" t="s">
        <v>357</v>
      </c>
      <c r="E352" t="s">
        <v>370</v>
      </c>
      <c r="H352" t="s">
        <v>2606</v>
      </c>
    </row>
    <row r="353" spans="1:9" x14ac:dyDescent="0.25">
      <c r="A353" t="s">
        <v>1004</v>
      </c>
      <c r="C353" t="s">
        <v>325</v>
      </c>
      <c r="D353" t="s">
        <v>357</v>
      </c>
      <c r="E353" t="s">
        <v>370</v>
      </c>
      <c r="H353" t="s">
        <v>2606</v>
      </c>
    </row>
    <row r="354" spans="1:9" x14ac:dyDescent="0.25">
      <c r="A354" t="s">
        <v>1735</v>
      </c>
      <c r="C354" t="s">
        <v>193</v>
      </c>
      <c r="D354" t="s">
        <v>357</v>
      </c>
      <c r="E354" t="s">
        <v>370</v>
      </c>
      <c r="H354" t="s">
        <v>2493</v>
      </c>
    </row>
    <row r="355" spans="1:9" x14ac:dyDescent="0.25">
      <c r="A355" t="s">
        <v>1518</v>
      </c>
      <c r="C355" t="s">
        <v>327</v>
      </c>
      <c r="D355" t="s">
        <v>357</v>
      </c>
      <c r="E355" t="s">
        <v>370</v>
      </c>
      <c r="H355" t="s">
        <v>2606</v>
      </c>
    </row>
    <row r="356" spans="1:9" x14ac:dyDescent="0.25">
      <c r="A356" t="s">
        <v>889</v>
      </c>
      <c r="C356" t="s">
        <v>890</v>
      </c>
      <c r="D356" t="s">
        <v>357</v>
      </c>
      <c r="E356" t="s">
        <v>370</v>
      </c>
      <c r="H356" t="s">
        <v>2605</v>
      </c>
    </row>
    <row r="357" spans="1:9" x14ac:dyDescent="0.25">
      <c r="A357" t="s">
        <v>1514</v>
      </c>
      <c r="C357" t="s">
        <v>329</v>
      </c>
      <c r="D357" t="s">
        <v>357</v>
      </c>
      <c r="E357" t="s">
        <v>370</v>
      </c>
      <c r="H357" t="s">
        <v>2606</v>
      </c>
    </row>
    <row r="358" spans="1:9" x14ac:dyDescent="0.25">
      <c r="A358" t="s">
        <v>840</v>
      </c>
      <c r="C358" t="s">
        <v>841</v>
      </c>
      <c r="D358" t="s">
        <v>357</v>
      </c>
      <c r="E358" t="s">
        <v>370</v>
      </c>
      <c r="H358" t="s">
        <v>2605</v>
      </c>
    </row>
    <row r="359" spans="1:9" x14ac:dyDescent="0.25">
      <c r="A359" t="s">
        <v>1005</v>
      </c>
      <c r="C359" t="s">
        <v>744</v>
      </c>
      <c r="D359" t="s">
        <v>357</v>
      </c>
      <c r="E359" t="s">
        <v>370</v>
      </c>
      <c r="H359" t="s">
        <v>2605</v>
      </c>
      <c r="I359" t="s">
        <v>2430</v>
      </c>
    </row>
    <row r="360" spans="1:9" x14ac:dyDescent="0.25">
      <c r="A360" t="s">
        <v>626</v>
      </c>
      <c r="B360" t="s">
        <v>627</v>
      </c>
      <c r="C360" t="s">
        <v>625</v>
      </c>
      <c r="D360" t="s">
        <v>357</v>
      </c>
      <c r="E360" t="s">
        <v>370</v>
      </c>
      <c r="H360" t="s">
        <v>2605</v>
      </c>
    </row>
    <row r="361" spans="1:9" x14ac:dyDescent="0.25">
      <c r="A361" t="s">
        <v>608</v>
      </c>
      <c r="C361" t="s">
        <v>609</v>
      </c>
      <c r="D361" t="s">
        <v>357</v>
      </c>
      <c r="E361" t="s">
        <v>370</v>
      </c>
      <c r="H361" t="s">
        <v>2605</v>
      </c>
    </row>
    <row r="362" spans="1:9" x14ac:dyDescent="0.25">
      <c r="A362" t="s">
        <v>1590</v>
      </c>
      <c r="C362" t="s">
        <v>330</v>
      </c>
      <c r="D362" t="s">
        <v>357</v>
      </c>
      <c r="E362" t="s">
        <v>370</v>
      </c>
      <c r="H362" t="s">
        <v>2606</v>
      </c>
    </row>
    <row r="363" spans="1:9" x14ac:dyDescent="0.25">
      <c r="C363" t="s">
        <v>24</v>
      </c>
      <c r="D363" t="s">
        <v>357</v>
      </c>
      <c r="E363" t="s">
        <v>370</v>
      </c>
      <c r="H363" t="s">
        <v>2605</v>
      </c>
    </row>
    <row r="364" spans="1:9" x14ac:dyDescent="0.25">
      <c r="A364" t="s">
        <v>371</v>
      </c>
      <c r="B364" t="s">
        <v>2431</v>
      </c>
      <c r="C364" t="s">
        <v>25</v>
      </c>
      <c r="D364" t="s">
        <v>357</v>
      </c>
      <c r="E364" t="s">
        <v>370</v>
      </c>
      <c r="H364" t="s">
        <v>2605</v>
      </c>
      <c r="I364" t="s">
        <v>406</v>
      </c>
    </row>
    <row r="365" spans="1:9" x14ac:dyDescent="0.25">
      <c r="A365" t="s">
        <v>368</v>
      </c>
      <c r="C365" t="s">
        <v>352</v>
      </c>
      <c r="D365" t="s">
        <v>357</v>
      </c>
      <c r="E365" t="s">
        <v>370</v>
      </c>
      <c r="H365" t="s">
        <v>2605</v>
      </c>
    </row>
    <row r="366" spans="1:9" x14ac:dyDescent="0.25">
      <c r="A366" t="s">
        <v>2432</v>
      </c>
      <c r="C366" t="s">
        <v>191</v>
      </c>
      <c r="D366" t="s">
        <v>357</v>
      </c>
      <c r="E366" t="s">
        <v>370</v>
      </c>
      <c r="H366" t="s">
        <v>2493</v>
      </c>
      <c r="I366" t="s">
        <v>1409</v>
      </c>
    </row>
    <row r="367" spans="1:9" x14ac:dyDescent="0.25">
      <c r="A367" t="s">
        <v>2293</v>
      </c>
      <c r="B367" t="s">
        <v>1238</v>
      </c>
      <c r="C367" t="s">
        <v>194</v>
      </c>
      <c r="D367" t="s">
        <v>357</v>
      </c>
      <c r="E367" t="s">
        <v>370</v>
      </c>
    </row>
    <row r="368" spans="1:9" x14ac:dyDescent="0.25">
      <c r="A368" t="s">
        <v>2433</v>
      </c>
      <c r="C368" t="s">
        <v>195</v>
      </c>
      <c r="D368" t="s">
        <v>357</v>
      </c>
      <c r="E368" t="s">
        <v>370</v>
      </c>
      <c r="H368" t="s">
        <v>2493</v>
      </c>
      <c r="I368" t="s">
        <v>1409</v>
      </c>
    </row>
    <row r="369" spans="1:11" x14ac:dyDescent="0.25">
      <c r="A369" t="s">
        <v>2153</v>
      </c>
      <c r="B369" t="s">
        <v>1238</v>
      </c>
      <c r="C369" t="s">
        <v>198</v>
      </c>
      <c r="D369" t="s">
        <v>357</v>
      </c>
      <c r="E369" t="s">
        <v>370</v>
      </c>
    </row>
    <row r="370" spans="1:11" x14ac:dyDescent="0.25">
      <c r="A370" t="s">
        <v>2434</v>
      </c>
      <c r="C370" t="s">
        <v>331</v>
      </c>
      <c r="D370" t="s">
        <v>357</v>
      </c>
      <c r="E370" t="s">
        <v>370</v>
      </c>
      <c r="H370" t="s">
        <v>2606</v>
      </c>
      <c r="I370" t="s">
        <v>2435</v>
      </c>
    </row>
    <row r="371" spans="1:11" x14ac:dyDescent="0.25">
      <c r="A371" t="s">
        <v>2436</v>
      </c>
      <c r="C371" t="s">
        <v>332</v>
      </c>
      <c r="D371" t="s">
        <v>357</v>
      </c>
      <c r="E371" t="s">
        <v>370</v>
      </c>
      <c r="H371" t="s">
        <v>2606</v>
      </c>
      <c r="I371" t="s">
        <v>2435</v>
      </c>
    </row>
    <row r="372" spans="1:11" x14ac:dyDescent="0.25">
      <c r="A372" t="s">
        <v>949</v>
      </c>
      <c r="C372" t="s">
        <v>112</v>
      </c>
      <c r="D372" t="s">
        <v>2364</v>
      </c>
      <c r="E372" t="s">
        <v>424</v>
      </c>
      <c r="H372" t="s">
        <v>2605</v>
      </c>
    </row>
    <row r="373" spans="1:11" x14ac:dyDescent="0.25">
      <c r="A373" t="s">
        <v>723</v>
      </c>
      <c r="C373" t="s">
        <v>113</v>
      </c>
      <c r="D373" t="s">
        <v>2364</v>
      </c>
      <c r="E373" t="s">
        <v>424</v>
      </c>
      <c r="H373" t="s">
        <v>2605</v>
      </c>
    </row>
    <row r="374" spans="1:11" x14ac:dyDescent="0.25">
      <c r="A374" t="s">
        <v>925</v>
      </c>
      <c r="C374" t="s">
        <v>422</v>
      </c>
      <c r="D374" t="s">
        <v>2364</v>
      </c>
      <c r="E374" t="s">
        <v>424</v>
      </c>
      <c r="H374" t="s">
        <v>2605</v>
      </c>
      <c r="K374" t="s">
        <v>423</v>
      </c>
    </row>
    <row r="375" spans="1:11" x14ac:dyDescent="0.25">
      <c r="A375" t="s">
        <v>837</v>
      </c>
      <c r="C375" t="s">
        <v>114</v>
      </c>
      <c r="D375" t="s">
        <v>2364</v>
      </c>
      <c r="E375" t="s">
        <v>424</v>
      </c>
      <c r="H375" t="s">
        <v>2605</v>
      </c>
    </row>
    <row r="376" spans="1:11" x14ac:dyDescent="0.25">
      <c r="A376" t="s">
        <v>959</v>
      </c>
      <c r="C376" t="s">
        <v>115</v>
      </c>
      <c r="D376" t="s">
        <v>2364</v>
      </c>
      <c r="E376" t="s">
        <v>424</v>
      </c>
      <c r="H376" t="s">
        <v>2605</v>
      </c>
    </row>
    <row r="377" spans="1:11" x14ac:dyDescent="0.25">
      <c r="A377" t="s">
        <v>780</v>
      </c>
      <c r="C377" t="s">
        <v>116</v>
      </c>
      <c r="D377" t="s">
        <v>2364</v>
      </c>
      <c r="E377" t="s">
        <v>424</v>
      </c>
      <c r="H377" t="s">
        <v>2605</v>
      </c>
    </row>
    <row r="378" spans="1:11" x14ac:dyDescent="0.25">
      <c r="A378" t="s">
        <v>759</v>
      </c>
      <c r="C378" t="s">
        <v>117</v>
      </c>
      <c r="D378" t="s">
        <v>2364</v>
      </c>
      <c r="E378" t="s">
        <v>424</v>
      </c>
      <c r="H378" t="s">
        <v>2605</v>
      </c>
    </row>
    <row r="379" spans="1:11" x14ac:dyDescent="0.25">
      <c r="A379" t="s">
        <v>961</v>
      </c>
      <c r="C379" t="s">
        <v>118</v>
      </c>
      <c r="D379" t="s">
        <v>2364</v>
      </c>
      <c r="E379" t="s">
        <v>424</v>
      </c>
      <c r="H379" t="s">
        <v>2605</v>
      </c>
    </row>
    <row r="380" spans="1:11" x14ac:dyDescent="0.25">
      <c r="A380" t="s">
        <v>1694</v>
      </c>
      <c r="B380" t="s">
        <v>1238</v>
      </c>
      <c r="C380" t="s">
        <v>1695</v>
      </c>
      <c r="D380" t="s">
        <v>2365</v>
      </c>
      <c r="E380" t="s">
        <v>2366</v>
      </c>
    </row>
    <row r="381" spans="1:11" x14ac:dyDescent="0.25">
      <c r="A381" t="s">
        <v>2158</v>
      </c>
      <c r="B381" t="s">
        <v>1238</v>
      </c>
      <c r="C381" t="s">
        <v>2159</v>
      </c>
      <c r="D381" t="s">
        <v>2365</v>
      </c>
      <c r="E381" t="s">
        <v>2366</v>
      </c>
    </row>
    <row r="382" spans="1:11" x14ac:dyDescent="0.25">
      <c r="A382" t="s">
        <v>1709</v>
      </c>
      <c r="B382" t="s">
        <v>1238</v>
      </c>
      <c r="C382" t="s">
        <v>1710</v>
      </c>
      <c r="D382" t="s">
        <v>2365</v>
      </c>
      <c r="E382" t="s">
        <v>2366</v>
      </c>
    </row>
    <row r="383" spans="1:11" x14ac:dyDescent="0.25">
      <c r="A383" t="s">
        <v>2113</v>
      </c>
      <c r="B383" t="s">
        <v>1238</v>
      </c>
      <c r="C383" t="s">
        <v>2114</v>
      </c>
      <c r="D383" t="s">
        <v>2365</v>
      </c>
      <c r="E383" t="s">
        <v>2366</v>
      </c>
    </row>
    <row r="384" spans="1:11" x14ac:dyDescent="0.25">
      <c r="A384" t="s">
        <v>1692</v>
      </c>
      <c r="B384" t="s">
        <v>1238</v>
      </c>
      <c r="C384" t="s">
        <v>1693</v>
      </c>
      <c r="D384" t="s">
        <v>2365</v>
      </c>
      <c r="E384" t="s">
        <v>2366</v>
      </c>
    </row>
    <row r="385" spans="1:8" x14ac:dyDescent="0.25">
      <c r="A385" t="s">
        <v>575</v>
      </c>
      <c r="C385" t="s">
        <v>574</v>
      </c>
      <c r="D385" t="s">
        <v>2344</v>
      </c>
      <c r="E385" t="s">
        <v>555</v>
      </c>
      <c r="F385" t="str">
        <f>IF(COUNTIF(A385, "*台*"), "台", "")</f>
        <v/>
      </c>
      <c r="H385" t="s">
        <v>2605</v>
      </c>
    </row>
    <row r="386" spans="1:8" x14ac:dyDescent="0.25">
      <c r="A386" t="s">
        <v>2438</v>
      </c>
      <c r="B386" t="s">
        <v>2437</v>
      </c>
      <c r="C386" t="s">
        <v>1834</v>
      </c>
      <c r="D386" t="s">
        <v>2344</v>
      </c>
      <c r="E386" t="s">
        <v>555</v>
      </c>
      <c r="F386" t="str">
        <f t="shared" ref="F386:F449" si="4">IF(COUNTIF(A386, "*台*"), "台", "")</f>
        <v/>
      </c>
    </row>
    <row r="387" spans="1:8" x14ac:dyDescent="0.25">
      <c r="A387" t="s">
        <v>1810</v>
      </c>
      <c r="B387" t="s">
        <v>1238</v>
      </c>
      <c r="C387" t="s">
        <v>1811</v>
      </c>
      <c r="D387" t="s">
        <v>2344</v>
      </c>
      <c r="E387" t="s">
        <v>555</v>
      </c>
      <c r="F387" t="str">
        <f t="shared" si="4"/>
        <v/>
      </c>
    </row>
    <row r="388" spans="1:8" x14ac:dyDescent="0.25">
      <c r="A388" t="s">
        <v>2054</v>
      </c>
      <c r="B388" t="s">
        <v>1238</v>
      </c>
      <c r="C388" t="s">
        <v>2055</v>
      </c>
      <c r="D388" t="s">
        <v>2344</v>
      </c>
      <c r="E388" t="s">
        <v>555</v>
      </c>
      <c r="F388" t="str">
        <f t="shared" si="4"/>
        <v/>
      </c>
    </row>
    <row r="389" spans="1:8" x14ac:dyDescent="0.25">
      <c r="A389" t="s">
        <v>1542</v>
      </c>
      <c r="B389" t="s">
        <v>1238</v>
      </c>
      <c r="C389" t="s">
        <v>1543</v>
      </c>
      <c r="D389" t="s">
        <v>2344</v>
      </c>
      <c r="E389" t="s">
        <v>555</v>
      </c>
      <c r="F389" t="str">
        <f t="shared" si="4"/>
        <v/>
      </c>
    </row>
    <row r="390" spans="1:8" x14ac:dyDescent="0.25">
      <c r="A390" t="s">
        <v>1960</v>
      </c>
      <c r="B390" t="s">
        <v>1238</v>
      </c>
      <c r="C390" t="s">
        <v>1961</v>
      </c>
      <c r="D390" t="s">
        <v>2344</v>
      </c>
      <c r="E390" t="s">
        <v>555</v>
      </c>
      <c r="F390" t="str">
        <f t="shared" si="4"/>
        <v>台</v>
      </c>
    </row>
    <row r="391" spans="1:8" x14ac:dyDescent="0.25">
      <c r="A391" t="s">
        <v>1006</v>
      </c>
      <c r="C391" t="s">
        <v>732</v>
      </c>
      <c r="D391" t="s">
        <v>2344</v>
      </c>
      <c r="E391" t="s">
        <v>555</v>
      </c>
      <c r="F391" t="str">
        <f t="shared" si="4"/>
        <v>台</v>
      </c>
      <c r="H391" t="s">
        <v>2605</v>
      </c>
    </row>
    <row r="392" spans="1:8" x14ac:dyDescent="0.25">
      <c r="A392" t="s">
        <v>2558</v>
      </c>
      <c r="B392" t="s">
        <v>2439</v>
      </c>
      <c r="C392" t="s">
        <v>2058</v>
      </c>
      <c r="D392" t="s">
        <v>2344</v>
      </c>
      <c r="E392" t="s">
        <v>555</v>
      </c>
      <c r="F392" t="str">
        <f t="shared" si="4"/>
        <v/>
      </c>
    </row>
    <row r="393" spans="1:8" x14ac:dyDescent="0.25">
      <c r="A393" t="s">
        <v>1544</v>
      </c>
      <c r="B393" t="s">
        <v>1238</v>
      </c>
      <c r="C393" t="s">
        <v>1545</v>
      </c>
      <c r="D393" t="s">
        <v>2344</v>
      </c>
      <c r="E393" t="s">
        <v>555</v>
      </c>
      <c r="F393" t="str">
        <f t="shared" si="4"/>
        <v/>
      </c>
    </row>
    <row r="394" spans="1:8" x14ac:dyDescent="0.25">
      <c r="A394" t="s">
        <v>1007</v>
      </c>
      <c r="C394" t="s">
        <v>954</v>
      </c>
      <c r="D394" t="s">
        <v>2344</v>
      </c>
      <c r="E394" t="s">
        <v>555</v>
      </c>
      <c r="F394" t="str">
        <f t="shared" si="4"/>
        <v/>
      </c>
      <c r="H394" t="s">
        <v>2605</v>
      </c>
    </row>
    <row r="395" spans="1:8" x14ac:dyDescent="0.25">
      <c r="A395" t="s">
        <v>1870</v>
      </c>
      <c r="B395" t="s">
        <v>1238</v>
      </c>
      <c r="C395" t="s">
        <v>1871</v>
      </c>
      <c r="D395" t="s">
        <v>2344</v>
      </c>
      <c r="E395" t="s">
        <v>555</v>
      </c>
      <c r="F395" t="str">
        <f t="shared" si="4"/>
        <v/>
      </c>
    </row>
    <row r="396" spans="1:8" x14ac:dyDescent="0.25">
      <c r="A396" t="s">
        <v>581</v>
      </c>
      <c r="C396" t="s">
        <v>582</v>
      </c>
      <c r="D396" t="s">
        <v>2344</v>
      </c>
      <c r="E396" t="s">
        <v>555</v>
      </c>
      <c r="F396" t="str">
        <f t="shared" si="4"/>
        <v/>
      </c>
      <c r="H396" t="s">
        <v>2605</v>
      </c>
    </row>
    <row r="397" spans="1:8" x14ac:dyDescent="0.25">
      <c r="A397" t="s">
        <v>1873</v>
      </c>
      <c r="B397" t="s">
        <v>1238</v>
      </c>
      <c r="C397" t="s">
        <v>1874</v>
      </c>
      <c r="D397" t="s">
        <v>2344</v>
      </c>
      <c r="E397" t="s">
        <v>555</v>
      </c>
      <c r="F397" t="str">
        <f t="shared" si="4"/>
        <v/>
      </c>
    </row>
    <row r="398" spans="1:8" x14ac:dyDescent="0.25">
      <c r="A398" t="s">
        <v>2559</v>
      </c>
      <c r="B398" t="s">
        <v>2440</v>
      </c>
      <c r="C398" t="s">
        <v>1748</v>
      </c>
      <c r="D398" t="s">
        <v>2344</v>
      </c>
      <c r="E398" t="s">
        <v>555</v>
      </c>
      <c r="F398" t="str">
        <f t="shared" si="4"/>
        <v/>
      </c>
    </row>
    <row r="399" spans="1:8" x14ac:dyDescent="0.25">
      <c r="A399" t="s">
        <v>615</v>
      </c>
      <c r="C399" t="s">
        <v>612</v>
      </c>
      <c r="D399" t="s">
        <v>2344</v>
      </c>
      <c r="E399" t="s">
        <v>555</v>
      </c>
      <c r="F399" t="str">
        <f t="shared" si="4"/>
        <v/>
      </c>
      <c r="H399" t="s">
        <v>2605</v>
      </c>
    </row>
    <row r="400" spans="1:8" x14ac:dyDescent="0.25">
      <c r="A400" t="s">
        <v>1308</v>
      </c>
      <c r="B400" t="s">
        <v>1238</v>
      </c>
      <c r="C400" t="s">
        <v>1309</v>
      </c>
      <c r="D400" t="s">
        <v>2344</v>
      </c>
      <c r="E400" t="s">
        <v>555</v>
      </c>
      <c r="F400" t="str">
        <f t="shared" si="4"/>
        <v/>
      </c>
    </row>
    <row r="401" spans="1:9" x14ac:dyDescent="0.25">
      <c r="A401" t="s">
        <v>1881</v>
      </c>
      <c r="B401" t="s">
        <v>1238</v>
      </c>
      <c r="C401" t="s">
        <v>1882</v>
      </c>
      <c r="D401" t="s">
        <v>2344</v>
      </c>
      <c r="E401" t="s">
        <v>555</v>
      </c>
      <c r="F401" t="str">
        <f t="shared" si="4"/>
        <v/>
      </c>
    </row>
    <row r="402" spans="1:9" x14ac:dyDescent="0.25">
      <c r="A402" t="s">
        <v>1758</v>
      </c>
      <c r="B402" t="s">
        <v>1238</v>
      </c>
      <c r="C402" t="s">
        <v>1759</v>
      </c>
      <c r="D402" t="s">
        <v>2344</v>
      </c>
      <c r="E402" t="s">
        <v>555</v>
      </c>
      <c r="F402" t="str">
        <f t="shared" si="4"/>
        <v/>
      </c>
    </row>
    <row r="403" spans="1:9" x14ac:dyDescent="0.25">
      <c r="A403" t="s">
        <v>2560</v>
      </c>
      <c r="B403" t="s">
        <v>2441</v>
      </c>
      <c r="C403" t="s">
        <v>1652</v>
      </c>
      <c r="D403" t="s">
        <v>2344</v>
      </c>
      <c r="E403" t="s">
        <v>555</v>
      </c>
      <c r="F403" t="str">
        <f t="shared" si="4"/>
        <v/>
      </c>
    </row>
    <row r="404" spans="1:9" x14ac:dyDescent="0.25">
      <c r="A404" t="s">
        <v>2561</v>
      </c>
      <c r="B404" t="s">
        <v>2442</v>
      </c>
      <c r="C404" t="s">
        <v>1670</v>
      </c>
      <c r="D404" t="s">
        <v>2344</v>
      </c>
      <c r="E404" t="s">
        <v>555</v>
      </c>
      <c r="F404" t="str">
        <f t="shared" si="4"/>
        <v/>
      </c>
    </row>
    <row r="405" spans="1:9" x14ac:dyDescent="0.25">
      <c r="A405" t="s">
        <v>2562</v>
      </c>
      <c r="B405" t="s">
        <v>2443</v>
      </c>
      <c r="C405" t="s">
        <v>1839</v>
      </c>
      <c r="D405" t="s">
        <v>2344</v>
      </c>
      <c r="E405" t="s">
        <v>555</v>
      </c>
      <c r="F405" t="str">
        <f t="shared" si="4"/>
        <v/>
      </c>
    </row>
    <row r="406" spans="1:9" x14ac:dyDescent="0.25">
      <c r="A406" t="s">
        <v>2563</v>
      </c>
      <c r="B406" t="s">
        <v>2444</v>
      </c>
      <c r="C406" t="s">
        <v>1756</v>
      </c>
      <c r="D406" t="s">
        <v>2344</v>
      </c>
      <c r="E406" t="s">
        <v>555</v>
      </c>
      <c r="F406" t="str">
        <f t="shared" si="4"/>
        <v/>
      </c>
    </row>
    <row r="407" spans="1:9" x14ac:dyDescent="0.25">
      <c r="A407" t="s">
        <v>2201</v>
      </c>
      <c r="B407" t="s">
        <v>2445</v>
      </c>
      <c r="C407" t="s">
        <v>2069</v>
      </c>
      <c r="D407" t="s">
        <v>2344</v>
      </c>
      <c r="E407" t="s">
        <v>555</v>
      </c>
      <c r="F407" t="str">
        <f t="shared" si="4"/>
        <v/>
      </c>
    </row>
    <row r="408" spans="1:9" x14ac:dyDescent="0.25">
      <c r="A408" t="s">
        <v>2446</v>
      </c>
      <c r="C408" t="s">
        <v>308</v>
      </c>
      <c r="D408" t="s">
        <v>2344</v>
      </c>
      <c r="E408" t="s">
        <v>555</v>
      </c>
      <c r="F408" t="str">
        <f t="shared" si="4"/>
        <v/>
      </c>
      <c r="H408" t="s">
        <v>2606</v>
      </c>
      <c r="I408" t="s">
        <v>2435</v>
      </c>
    </row>
    <row r="409" spans="1:9" x14ac:dyDescent="0.25">
      <c r="A409" t="s">
        <v>2146</v>
      </c>
      <c r="B409" t="s">
        <v>1238</v>
      </c>
      <c r="C409" t="s">
        <v>2147</v>
      </c>
      <c r="D409" t="s">
        <v>2344</v>
      </c>
      <c r="E409" t="s">
        <v>555</v>
      </c>
      <c r="F409" t="str">
        <f t="shared" si="4"/>
        <v/>
      </c>
    </row>
    <row r="410" spans="1:9" x14ac:dyDescent="0.25">
      <c r="A410" t="s">
        <v>2564</v>
      </c>
      <c r="B410" t="s">
        <v>1793</v>
      </c>
      <c r="C410" t="s">
        <v>1646</v>
      </c>
      <c r="D410" t="s">
        <v>2344</v>
      </c>
      <c r="E410" t="s">
        <v>555</v>
      </c>
      <c r="F410" t="str">
        <f t="shared" si="4"/>
        <v/>
      </c>
    </row>
    <row r="411" spans="1:9" x14ac:dyDescent="0.25">
      <c r="A411" t="s">
        <v>2565</v>
      </c>
      <c r="B411" t="s">
        <v>2447</v>
      </c>
      <c r="C411" t="s">
        <v>1643</v>
      </c>
      <c r="D411" t="s">
        <v>2344</v>
      </c>
      <c r="E411" t="s">
        <v>555</v>
      </c>
      <c r="F411" t="str">
        <f t="shared" si="4"/>
        <v/>
      </c>
    </row>
    <row r="412" spans="1:9" x14ac:dyDescent="0.25">
      <c r="A412" t="s">
        <v>2566</v>
      </c>
      <c r="B412" t="s">
        <v>2448</v>
      </c>
      <c r="C412" t="s">
        <v>2219</v>
      </c>
      <c r="D412" t="s">
        <v>2344</v>
      </c>
      <c r="E412" t="s">
        <v>555</v>
      </c>
      <c r="F412" t="str">
        <f t="shared" si="4"/>
        <v/>
      </c>
    </row>
    <row r="413" spans="1:9" x14ac:dyDescent="0.25">
      <c r="A413" t="s">
        <v>1887</v>
      </c>
      <c r="B413" t="s">
        <v>1238</v>
      </c>
      <c r="C413" t="s">
        <v>1888</v>
      </c>
      <c r="D413" t="s">
        <v>2344</v>
      </c>
      <c r="E413" t="s">
        <v>555</v>
      </c>
      <c r="F413" t="str">
        <f t="shared" si="4"/>
        <v/>
      </c>
    </row>
    <row r="414" spans="1:9" x14ac:dyDescent="0.25">
      <c r="A414" t="s">
        <v>2567</v>
      </c>
      <c r="B414" t="s">
        <v>2449</v>
      </c>
      <c r="C414" t="s">
        <v>1892</v>
      </c>
      <c r="D414" t="s">
        <v>2344</v>
      </c>
      <c r="E414" t="s">
        <v>555</v>
      </c>
      <c r="F414" t="str">
        <f t="shared" si="4"/>
        <v/>
      </c>
    </row>
    <row r="415" spans="1:9" x14ac:dyDescent="0.25">
      <c r="A415" t="s">
        <v>1667</v>
      </c>
      <c r="B415" t="s">
        <v>1238</v>
      </c>
      <c r="C415" t="s">
        <v>1668</v>
      </c>
      <c r="D415" t="s">
        <v>2344</v>
      </c>
      <c r="E415" t="s">
        <v>555</v>
      </c>
      <c r="F415" t="str">
        <f t="shared" si="4"/>
        <v/>
      </c>
    </row>
    <row r="416" spans="1:9" x14ac:dyDescent="0.25">
      <c r="A416" t="s">
        <v>1859</v>
      </c>
      <c r="B416" t="s">
        <v>1238</v>
      </c>
      <c r="C416" t="s">
        <v>1860</v>
      </c>
      <c r="D416" t="s">
        <v>2344</v>
      </c>
      <c r="E416" t="s">
        <v>555</v>
      </c>
      <c r="F416" t="str">
        <f t="shared" si="4"/>
        <v/>
      </c>
    </row>
    <row r="417" spans="1:9" x14ac:dyDescent="0.25">
      <c r="A417" t="s">
        <v>2568</v>
      </c>
      <c r="B417" t="s">
        <v>2450</v>
      </c>
      <c r="C417" t="s">
        <v>1768</v>
      </c>
      <c r="D417" t="s">
        <v>2344</v>
      </c>
      <c r="E417" t="s">
        <v>555</v>
      </c>
      <c r="F417" t="str">
        <f t="shared" si="4"/>
        <v/>
      </c>
    </row>
    <row r="418" spans="1:9" x14ac:dyDescent="0.25">
      <c r="A418" t="s">
        <v>1962</v>
      </c>
      <c r="B418" t="s">
        <v>1238</v>
      </c>
      <c r="C418" t="s">
        <v>1963</v>
      </c>
      <c r="D418" t="s">
        <v>2344</v>
      </c>
      <c r="E418" t="s">
        <v>555</v>
      </c>
      <c r="F418" t="str">
        <f t="shared" si="4"/>
        <v/>
      </c>
    </row>
    <row r="419" spans="1:9" x14ac:dyDescent="0.25">
      <c r="A419" t="s">
        <v>1807</v>
      </c>
      <c r="B419" t="s">
        <v>1238</v>
      </c>
      <c r="C419" t="s">
        <v>1808</v>
      </c>
      <c r="D419" t="s">
        <v>2344</v>
      </c>
      <c r="E419" t="s">
        <v>555</v>
      </c>
      <c r="F419" t="str">
        <f t="shared" si="4"/>
        <v/>
      </c>
    </row>
    <row r="420" spans="1:9" x14ac:dyDescent="0.25">
      <c r="A420" t="s">
        <v>663</v>
      </c>
      <c r="C420" t="s">
        <v>662</v>
      </c>
      <c r="D420" t="s">
        <v>2344</v>
      </c>
      <c r="E420" t="s">
        <v>555</v>
      </c>
      <c r="F420" t="str">
        <f t="shared" si="4"/>
        <v/>
      </c>
      <c r="H420" t="s">
        <v>2605</v>
      </c>
    </row>
    <row r="421" spans="1:9" x14ac:dyDescent="0.25">
      <c r="A421" t="s">
        <v>1787</v>
      </c>
      <c r="B421" t="s">
        <v>1238</v>
      </c>
      <c r="C421" t="s">
        <v>1788</v>
      </c>
      <c r="D421" t="s">
        <v>2344</v>
      </c>
      <c r="E421" t="s">
        <v>555</v>
      </c>
      <c r="F421" t="str">
        <f t="shared" si="4"/>
        <v/>
      </c>
    </row>
    <row r="422" spans="1:9" x14ac:dyDescent="0.25">
      <c r="A422" t="s">
        <v>2569</v>
      </c>
      <c r="B422" t="s">
        <v>2451</v>
      </c>
      <c r="C422" t="s">
        <v>1821</v>
      </c>
      <c r="D422" t="s">
        <v>2344</v>
      </c>
      <c r="E422" t="s">
        <v>555</v>
      </c>
      <c r="F422" t="str">
        <f t="shared" si="4"/>
        <v/>
      </c>
    </row>
    <row r="423" spans="1:9" x14ac:dyDescent="0.25">
      <c r="A423" t="s">
        <v>2184</v>
      </c>
      <c r="B423" t="s">
        <v>1238</v>
      </c>
      <c r="C423" t="s">
        <v>2185</v>
      </c>
      <c r="D423" t="s">
        <v>2344</v>
      </c>
      <c r="E423" t="s">
        <v>555</v>
      </c>
      <c r="F423" t="str">
        <f t="shared" si="4"/>
        <v/>
      </c>
    </row>
    <row r="424" spans="1:9" x14ac:dyDescent="0.25">
      <c r="A424" t="s">
        <v>2570</v>
      </c>
      <c r="B424" t="s">
        <v>690</v>
      </c>
      <c r="C424" t="s">
        <v>689</v>
      </c>
      <c r="D424" t="s">
        <v>2344</v>
      </c>
      <c r="E424" t="s">
        <v>555</v>
      </c>
      <c r="F424" t="str">
        <f t="shared" si="4"/>
        <v/>
      </c>
      <c r="H424" t="s">
        <v>2605</v>
      </c>
    </row>
    <row r="425" spans="1:9" x14ac:dyDescent="0.25">
      <c r="A425" t="s">
        <v>1840</v>
      </c>
      <c r="B425" t="s">
        <v>1238</v>
      </c>
      <c r="C425" t="s">
        <v>1841</v>
      </c>
      <c r="D425" t="s">
        <v>2344</v>
      </c>
      <c r="E425" t="s">
        <v>555</v>
      </c>
      <c r="F425" t="str">
        <f t="shared" si="4"/>
        <v/>
      </c>
    </row>
    <row r="426" spans="1:9" x14ac:dyDescent="0.25">
      <c r="A426" t="s">
        <v>2571</v>
      </c>
      <c r="B426" t="s">
        <v>2452</v>
      </c>
      <c r="C426" t="s">
        <v>2226</v>
      </c>
      <c r="D426" t="s">
        <v>2344</v>
      </c>
      <c r="E426" t="s">
        <v>555</v>
      </c>
      <c r="F426" t="str">
        <f t="shared" si="4"/>
        <v/>
      </c>
    </row>
    <row r="427" spans="1:9" x14ac:dyDescent="0.25">
      <c r="A427" t="s">
        <v>2096</v>
      </c>
      <c r="B427" t="s">
        <v>1238</v>
      </c>
      <c r="C427" t="s">
        <v>305</v>
      </c>
      <c r="D427" t="s">
        <v>2344</v>
      </c>
      <c r="E427" t="s">
        <v>555</v>
      </c>
      <c r="F427" t="str">
        <f t="shared" si="4"/>
        <v/>
      </c>
      <c r="H427" t="s">
        <v>2606</v>
      </c>
      <c r="I427" t="s">
        <v>2435</v>
      </c>
    </row>
    <row r="428" spans="1:9" x14ac:dyDescent="0.25">
      <c r="A428" t="s">
        <v>1765</v>
      </c>
      <c r="B428" t="s">
        <v>1238</v>
      </c>
      <c r="C428" t="s">
        <v>305</v>
      </c>
      <c r="D428" t="s">
        <v>2344</v>
      </c>
      <c r="E428" t="s">
        <v>555</v>
      </c>
      <c r="F428" t="str">
        <f t="shared" si="4"/>
        <v/>
      </c>
      <c r="H428" t="s">
        <v>2605</v>
      </c>
      <c r="I428" t="s">
        <v>406</v>
      </c>
    </row>
    <row r="429" spans="1:9" x14ac:dyDescent="0.25">
      <c r="A429" t="s">
        <v>2166</v>
      </c>
      <c r="B429" t="s">
        <v>1238</v>
      </c>
      <c r="C429" t="s">
        <v>2167</v>
      </c>
      <c r="D429" t="s">
        <v>2344</v>
      </c>
      <c r="E429" t="s">
        <v>555</v>
      </c>
      <c r="F429" t="str">
        <f t="shared" si="4"/>
        <v/>
      </c>
    </row>
    <row r="430" spans="1:9" x14ac:dyDescent="0.25">
      <c r="A430" t="s">
        <v>2525</v>
      </c>
      <c r="B430" t="s">
        <v>2453</v>
      </c>
      <c r="C430" t="s">
        <v>1845</v>
      </c>
      <c r="D430" t="s">
        <v>2344</v>
      </c>
      <c r="E430" t="s">
        <v>555</v>
      </c>
      <c r="F430" t="str">
        <f t="shared" si="4"/>
        <v/>
      </c>
    </row>
    <row r="431" spans="1:9" x14ac:dyDescent="0.25">
      <c r="A431" t="s">
        <v>620</v>
      </c>
      <c r="B431" t="s">
        <v>621</v>
      </c>
      <c r="C431" t="s">
        <v>619</v>
      </c>
      <c r="D431" t="s">
        <v>2344</v>
      </c>
      <c r="E431" t="s">
        <v>555</v>
      </c>
      <c r="F431" t="str">
        <f t="shared" si="4"/>
        <v/>
      </c>
      <c r="H431" t="s">
        <v>2605</v>
      </c>
    </row>
    <row r="432" spans="1:9" x14ac:dyDescent="0.25">
      <c r="A432" t="s">
        <v>2572</v>
      </c>
      <c r="B432" t="s">
        <v>2454</v>
      </c>
      <c r="C432" t="s">
        <v>1675</v>
      </c>
      <c r="D432" t="s">
        <v>2344</v>
      </c>
      <c r="E432" t="s">
        <v>555</v>
      </c>
      <c r="F432" t="str">
        <f t="shared" si="4"/>
        <v/>
      </c>
    </row>
    <row r="433" spans="1:9" x14ac:dyDescent="0.25">
      <c r="A433" t="s">
        <v>1911</v>
      </c>
      <c r="B433" t="s">
        <v>1238</v>
      </c>
      <c r="C433" t="s">
        <v>1912</v>
      </c>
      <c r="D433" t="s">
        <v>2344</v>
      </c>
      <c r="E433" t="s">
        <v>555</v>
      </c>
      <c r="F433" t="str">
        <f t="shared" si="4"/>
        <v/>
      </c>
    </row>
    <row r="434" spans="1:9" x14ac:dyDescent="0.25">
      <c r="A434" t="s">
        <v>1971</v>
      </c>
      <c r="B434" t="s">
        <v>1238</v>
      </c>
      <c r="C434" t="s">
        <v>1972</v>
      </c>
      <c r="D434" t="s">
        <v>2344</v>
      </c>
      <c r="E434" t="s">
        <v>555</v>
      </c>
      <c r="F434" t="str">
        <f t="shared" si="4"/>
        <v>台</v>
      </c>
    </row>
    <row r="435" spans="1:9" x14ac:dyDescent="0.25">
      <c r="A435" t="s">
        <v>2573</v>
      </c>
      <c r="B435" t="s">
        <v>2455</v>
      </c>
      <c r="C435" t="s">
        <v>1970</v>
      </c>
      <c r="D435" t="s">
        <v>2344</v>
      </c>
      <c r="E435" t="s">
        <v>555</v>
      </c>
      <c r="F435" t="str">
        <f t="shared" si="4"/>
        <v/>
      </c>
    </row>
    <row r="436" spans="1:9" x14ac:dyDescent="0.25">
      <c r="A436" t="s">
        <v>2574</v>
      </c>
      <c r="B436" t="s">
        <v>2456</v>
      </c>
      <c r="C436" t="s">
        <v>1922</v>
      </c>
      <c r="D436" t="s">
        <v>2344</v>
      </c>
      <c r="E436" t="s">
        <v>555</v>
      </c>
      <c r="F436" t="str">
        <f t="shared" si="4"/>
        <v/>
      </c>
    </row>
    <row r="437" spans="1:9" x14ac:dyDescent="0.25">
      <c r="A437" t="s">
        <v>2575</v>
      </c>
      <c r="B437" t="s">
        <v>2457</v>
      </c>
      <c r="C437" t="s">
        <v>1363</v>
      </c>
      <c r="D437" t="s">
        <v>2344</v>
      </c>
      <c r="E437" t="s">
        <v>555</v>
      </c>
      <c r="F437" t="str">
        <f t="shared" si="4"/>
        <v/>
      </c>
    </row>
    <row r="438" spans="1:9" x14ac:dyDescent="0.25">
      <c r="A438" t="s">
        <v>2576</v>
      </c>
      <c r="B438" t="s">
        <v>2458</v>
      </c>
      <c r="C438" t="s">
        <v>1850</v>
      </c>
      <c r="D438" t="s">
        <v>2344</v>
      </c>
      <c r="E438" t="s">
        <v>555</v>
      </c>
      <c r="F438" t="str">
        <f t="shared" si="4"/>
        <v/>
      </c>
    </row>
    <row r="439" spans="1:9" x14ac:dyDescent="0.25">
      <c r="A439" t="s">
        <v>1979</v>
      </c>
      <c r="B439" t="s">
        <v>1238</v>
      </c>
      <c r="C439" t="s">
        <v>1980</v>
      </c>
      <c r="D439" t="s">
        <v>2344</v>
      </c>
      <c r="E439" t="s">
        <v>555</v>
      </c>
      <c r="F439" t="str">
        <f t="shared" si="4"/>
        <v>台</v>
      </c>
    </row>
    <row r="440" spans="1:9" x14ac:dyDescent="0.25">
      <c r="A440" t="s">
        <v>1964</v>
      </c>
      <c r="B440" t="s">
        <v>1238</v>
      </c>
      <c r="C440" t="s">
        <v>1965</v>
      </c>
      <c r="D440" t="s">
        <v>2344</v>
      </c>
      <c r="E440" t="s">
        <v>555</v>
      </c>
      <c r="F440" t="str">
        <f t="shared" si="4"/>
        <v/>
      </c>
    </row>
    <row r="441" spans="1:9" x14ac:dyDescent="0.25">
      <c r="A441" t="s">
        <v>1997</v>
      </c>
      <c r="B441" t="s">
        <v>1238</v>
      </c>
      <c r="C441" t="s">
        <v>1998</v>
      </c>
      <c r="D441" t="s">
        <v>2344</v>
      </c>
      <c r="E441" t="s">
        <v>555</v>
      </c>
      <c r="F441" t="str">
        <f t="shared" si="4"/>
        <v/>
      </c>
    </row>
    <row r="442" spans="1:9" x14ac:dyDescent="0.25">
      <c r="A442" t="s">
        <v>1008</v>
      </c>
      <c r="C442" t="s">
        <v>828</v>
      </c>
      <c r="D442" t="s">
        <v>2344</v>
      </c>
      <c r="E442" t="s">
        <v>555</v>
      </c>
      <c r="F442" t="str">
        <f t="shared" si="4"/>
        <v/>
      </c>
      <c r="H442" t="s">
        <v>2605</v>
      </c>
    </row>
    <row r="443" spans="1:9" x14ac:dyDescent="0.25">
      <c r="A443" t="s">
        <v>1008</v>
      </c>
      <c r="B443" t="s">
        <v>1238</v>
      </c>
      <c r="C443" t="s">
        <v>828</v>
      </c>
      <c r="D443" t="s">
        <v>2344</v>
      </c>
      <c r="E443" t="s">
        <v>555</v>
      </c>
      <c r="F443" t="str">
        <f t="shared" si="4"/>
        <v/>
      </c>
    </row>
    <row r="444" spans="1:9" x14ac:dyDescent="0.25">
      <c r="A444" t="s">
        <v>2577</v>
      </c>
      <c r="B444" t="s">
        <v>2459</v>
      </c>
      <c r="C444" t="s">
        <v>1547</v>
      </c>
      <c r="D444" t="s">
        <v>2344</v>
      </c>
      <c r="E444" t="s">
        <v>555</v>
      </c>
      <c r="F444" t="str">
        <f t="shared" si="4"/>
        <v/>
      </c>
    </row>
    <row r="445" spans="1:9" x14ac:dyDescent="0.25">
      <c r="A445" t="s">
        <v>639</v>
      </c>
      <c r="C445" t="s">
        <v>638</v>
      </c>
      <c r="D445" t="s">
        <v>2344</v>
      </c>
      <c r="E445" t="s">
        <v>555</v>
      </c>
      <c r="F445" t="str">
        <f t="shared" si="4"/>
        <v/>
      </c>
      <c r="H445" t="s">
        <v>2605</v>
      </c>
      <c r="I445" t="s">
        <v>2409</v>
      </c>
    </row>
    <row r="446" spans="1:9" x14ac:dyDescent="0.25">
      <c r="A446" t="s">
        <v>648</v>
      </c>
      <c r="C446" t="s">
        <v>649</v>
      </c>
      <c r="D446" t="s">
        <v>2344</v>
      </c>
      <c r="E446" t="s">
        <v>555</v>
      </c>
      <c r="F446" t="str">
        <f t="shared" si="4"/>
        <v>台</v>
      </c>
      <c r="H446" t="s">
        <v>2605</v>
      </c>
      <c r="I446" t="s">
        <v>2409</v>
      </c>
    </row>
    <row r="447" spans="1:9" x14ac:dyDescent="0.25">
      <c r="A447" t="s">
        <v>2578</v>
      </c>
      <c r="B447" t="s">
        <v>2463</v>
      </c>
      <c r="C447" t="s">
        <v>1546</v>
      </c>
      <c r="D447" t="s">
        <v>2344</v>
      </c>
      <c r="E447" t="s">
        <v>555</v>
      </c>
      <c r="F447" t="str">
        <f t="shared" si="4"/>
        <v/>
      </c>
    </row>
    <row r="448" spans="1:9" x14ac:dyDescent="0.25">
      <c r="A448" t="s">
        <v>2210</v>
      </c>
      <c r="B448" t="s">
        <v>1238</v>
      </c>
      <c r="C448" t="s">
        <v>2211</v>
      </c>
      <c r="D448" t="s">
        <v>2344</v>
      </c>
      <c r="E448" t="s">
        <v>555</v>
      </c>
      <c r="F448" t="str">
        <f t="shared" si="4"/>
        <v/>
      </c>
    </row>
    <row r="449" spans="1:8" x14ac:dyDescent="0.25">
      <c r="A449" t="s">
        <v>1776</v>
      </c>
      <c r="B449" t="s">
        <v>1238</v>
      </c>
      <c r="C449" t="s">
        <v>1777</v>
      </c>
      <c r="D449" t="s">
        <v>2344</v>
      </c>
      <c r="E449" t="s">
        <v>555</v>
      </c>
      <c r="F449" t="str">
        <f t="shared" si="4"/>
        <v/>
      </c>
    </row>
    <row r="450" spans="1:8" x14ac:dyDescent="0.25">
      <c r="A450" t="s">
        <v>1862</v>
      </c>
      <c r="B450" t="s">
        <v>1238</v>
      </c>
      <c r="C450" t="s">
        <v>1863</v>
      </c>
      <c r="D450" t="s">
        <v>2344</v>
      </c>
      <c r="E450" t="s">
        <v>555</v>
      </c>
      <c r="F450" t="str">
        <f t="shared" ref="F450:F503" si="5">IF(COUNTIF(A450, "*台*"), "台", "")</f>
        <v/>
      </c>
    </row>
    <row r="451" spans="1:8" x14ac:dyDescent="0.25">
      <c r="A451" t="s">
        <v>1608</v>
      </c>
      <c r="B451" t="s">
        <v>676</v>
      </c>
      <c r="C451" t="s">
        <v>675</v>
      </c>
      <c r="D451" t="s">
        <v>2344</v>
      </c>
      <c r="E451" t="s">
        <v>555</v>
      </c>
      <c r="F451" t="str">
        <f t="shared" si="5"/>
        <v/>
      </c>
      <c r="H451" t="s">
        <v>2605</v>
      </c>
    </row>
    <row r="452" spans="1:8" x14ac:dyDescent="0.25">
      <c r="A452" t="s">
        <v>2460</v>
      </c>
      <c r="B452" t="s">
        <v>2464</v>
      </c>
      <c r="C452" t="s">
        <v>1851</v>
      </c>
      <c r="D452" t="s">
        <v>2344</v>
      </c>
      <c r="E452" t="s">
        <v>555</v>
      </c>
      <c r="F452" t="str">
        <f t="shared" si="5"/>
        <v/>
      </c>
    </row>
    <row r="453" spans="1:8" x14ac:dyDescent="0.25">
      <c r="A453" t="s">
        <v>2461</v>
      </c>
      <c r="B453" t="s">
        <v>2465</v>
      </c>
      <c r="C453" t="s">
        <v>1844</v>
      </c>
      <c r="D453" t="s">
        <v>2344</v>
      </c>
      <c r="E453" t="s">
        <v>555</v>
      </c>
      <c r="F453" t="str">
        <f t="shared" si="5"/>
        <v/>
      </c>
    </row>
    <row r="454" spans="1:8" x14ac:dyDescent="0.25">
      <c r="A454" t="s">
        <v>2462</v>
      </c>
      <c r="B454" t="s">
        <v>2466</v>
      </c>
      <c r="C454" t="s">
        <v>1779</v>
      </c>
      <c r="D454" t="s">
        <v>2344</v>
      </c>
      <c r="E454" t="s">
        <v>555</v>
      </c>
      <c r="F454" t="str">
        <f t="shared" si="5"/>
        <v/>
      </c>
    </row>
    <row r="455" spans="1:8" x14ac:dyDescent="0.25">
      <c r="A455" t="s">
        <v>2579</v>
      </c>
      <c r="B455" t="s">
        <v>2467</v>
      </c>
      <c r="C455" t="s">
        <v>1867</v>
      </c>
      <c r="D455" t="s">
        <v>2344</v>
      </c>
      <c r="E455" t="s">
        <v>555</v>
      </c>
      <c r="F455" t="str">
        <f t="shared" si="5"/>
        <v/>
      </c>
    </row>
    <row r="456" spans="1:8" x14ac:dyDescent="0.25">
      <c r="A456" t="s">
        <v>1868</v>
      </c>
      <c r="B456" t="s">
        <v>1238</v>
      </c>
      <c r="C456" t="s">
        <v>1869</v>
      </c>
      <c r="D456" t="s">
        <v>2344</v>
      </c>
      <c r="E456" t="s">
        <v>555</v>
      </c>
      <c r="F456" t="str">
        <f t="shared" si="5"/>
        <v/>
      </c>
    </row>
    <row r="457" spans="1:8" x14ac:dyDescent="0.25">
      <c r="A457" t="s">
        <v>1868</v>
      </c>
      <c r="B457" t="s">
        <v>1238</v>
      </c>
      <c r="C457" t="s">
        <v>1869</v>
      </c>
      <c r="D457" t="s">
        <v>2344</v>
      </c>
      <c r="E457" t="s">
        <v>555</v>
      </c>
      <c r="F457" t="str">
        <f t="shared" si="5"/>
        <v/>
      </c>
    </row>
    <row r="458" spans="1:8" x14ac:dyDescent="0.25">
      <c r="A458" t="s">
        <v>1665</v>
      </c>
      <c r="B458" t="s">
        <v>1238</v>
      </c>
      <c r="C458" t="s">
        <v>1666</v>
      </c>
      <c r="D458" t="s">
        <v>2344</v>
      </c>
      <c r="E458" t="s">
        <v>555</v>
      </c>
      <c r="F458" t="str">
        <f t="shared" si="5"/>
        <v/>
      </c>
    </row>
    <row r="459" spans="1:8" x14ac:dyDescent="0.25">
      <c r="A459" t="s">
        <v>2580</v>
      </c>
      <c r="B459" t="s">
        <v>2468</v>
      </c>
      <c r="C459" t="s">
        <v>2063</v>
      </c>
      <c r="D459" t="s">
        <v>2344</v>
      </c>
      <c r="E459" t="s">
        <v>555</v>
      </c>
      <c r="F459" t="str">
        <f t="shared" si="5"/>
        <v/>
      </c>
    </row>
    <row r="460" spans="1:8" x14ac:dyDescent="0.25">
      <c r="A460" t="s">
        <v>1763</v>
      </c>
      <c r="B460" t="s">
        <v>1238</v>
      </c>
      <c r="C460" t="s">
        <v>1764</v>
      </c>
      <c r="D460" t="s">
        <v>2344</v>
      </c>
      <c r="E460" t="s">
        <v>555</v>
      </c>
      <c r="F460" t="str">
        <f t="shared" si="5"/>
        <v/>
      </c>
    </row>
    <row r="461" spans="1:8" x14ac:dyDescent="0.25">
      <c r="A461" t="s">
        <v>1973</v>
      </c>
      <c r="B461" t="s">
        <v>1238</v>
      </c>
      <c r="C461" t="s">
        <v>1974</v>
      </c>
      <c r="D461" t="s">
        <v>2344</v>
      </c>
      <c r="E461" t="s">
        <v>555</v>
      </c>
      <c r="F461" t="str">
        <f t="shared" si="5"/>
        <v/>
      </c>
    </row>
    <row r="462" spans="1:8" x14ac:dyDescent="0.25">
      <c r="A462" t="s">
        <v>2581</v>
      </c>
      <c r="B462" t="s">
        <v>1873</v>
      </c>
      <c r="C462" t="s">
        <v>1814</v>
      </c>
      <c r="D462" t="s">
        <v>2344</v>
      </c>
      <c r="E462" t="s">
        <v>555</v>
      </c>
      <c r="F462" t="str">
        <f t="shared" si="5"/>
        <v/>
      </c>
    </row>
    <row r="463" spans="1:8" x14ac:dyDescent="0.25">
      <c r="A463" t="s">
        <v>768</v>
      </c>
      <c r="C463" t="s">
        <v>769</v>
      </c>
      <c r="D463" t="s">
        <v>2344</v>
      </c>
      <c r="E463" t="s">
        <v>555</v>
      </c>
      <c r="F463" t="str">
        <f t="shared" si="5"/>
        <v/>
      </c>
      <c r="H463" t="s">
        <v>2605</v>
      </c>
    </row>
    <row r="464" spans="1:8" x14ac:dyDescent="0.25">
      <c r="A464" t="s">
        <v>768</v>
      </c>
      <c r="B464" t="s">
        <v>1238</v>
      </c>
      <c r="C464" t="s">
        <v>769</v>
      </c>
      <c r="D464" t="s">
        <v>2344</v>
      </c>
      <c r="E464" t="s">
        <v>555</v>
      </c>
      <c r="F464" t="str">
        <f t="shared" si="5"/>
        <v/>
      </c>
    </row>
    <row r="465" spans="1:9" x14ac:dyDescent="0.25">
      <c r="A465" t="s">
        <v>2582</v>
      </c>
      <c r="B465" t="s">
        <v>2469</v>
      </c>
      <c r="C465" t="s">
        <v>1931</v>
      </c>
      <c r="D465" t="s">
        <v>2344</v>
      </c>
      <c r="E465" t="s">
        <v>555</v>
      </c>
      <c r="F465" t="str">
        <f t="shared" si="5"/>
        <v/>
      </c>
    </row>
    <row r="466" spans="1:9" x14ac:dyDescent="0.25">
      <c r="A466" t="s">
        <v>2583</v>
      </c>
      <c r="B466" t="s">
        <v>2470</v>
      </c>
      <c r="C466" t="s">
        <v>853</v>
      </c>
      <c r="D466" t="s">
        <v>2344</v>
      </c>
      <c r="E466" t="s">
        <v>555</v>
      </c>
      <c r="F466" t="str">
        <f t="shared" si="5"/>
        <v/>
      </c>
      <c r="H466" t="s">
        <v>2605</v>
      </c>
    </row>
    <row r="467" spans="1:9" x14ac:dyDescent="0.25">
      <c r="A467" t="s">
        <v>561</v>
      </c>
      <c r="B467" t="s">
        <v>562</v>
      </c>
      <c r="C467" t="s">
        <v>0</v>
      </c>
      <c r="D467" t="s">
        <v>2344</v>
      </c>
      <c r="E467" t="s">
        <v>555</v>
      </c>
      <c r="F467" t="str">
        <f t="shared" si="5"/>
        <v/>
      </c>
      <c r="H467" t="s">
        <v>2605</v>
      </c>
    </row>
    <row r="468" spans="1:9" x14ac:dyDescent="0.25">
      <c r="A468" t="s">
        <v>2584</v>
      </c>
      <c r="B468" t="s">
        <v>2471</v>
      </c>
      <c r="C468" t="s">
        <v>1792</v>
      </c>
      <c r="D468" t="s">
        <v>2344</v>
      </c>
      <c r="E468" t="s">
        <v>555</v>
      </c>
      <c r="F468" t="str">
        <f t="shared" si="5"/>
        <v/>
      </c>
    </row>
    <row r="469" spans="1:9" x14ac:dyDescent="0.25">
      <c r="C469" t="s">
        <v>306</v>
      </c>
      <c r="D469" t="s">
        <v>2344</v>
      </c>
      <c r="E469" t="s">
        <v>555</v>
      </c>
      <c r="F469" t="str">
        <f t="shared" si="5"/>
        <v/>
      </c>
      <c r="H469" t="s">
        <v>2606</v>
      </c>
    </row>
    <row r="470" spans="1:9" x14ac:dyDescent="0.25">
      <c r="A470" t="s">
        <v>2585</v>
      </c>
      <c r="B470" t="s">
        <v>2472</v>
      </c>
      <c r="C470" t="s">
        <v>2218</v>
      </c>
      <c r="D470" t="s">
        <v>2344</v>
      </c>
      <c r="E470" t="s">
        <v>555</v>
      </c>
      <c r="F470" t="str">
        <f t="shared" si="5"/>
        <v/>
      </c>
    </row>
    <row r="471" spans="1:9" x14ac:dyDescent="0.25">
      <c r="A471" t="s">
        <v>629</v>
      </c>
      <c r="C471" t="s">
        <v>630</v>
      </c>
      <c r="D471" t="s">
        <v>2344</v>
      </c>
      <c r="E471" t="s">
        <v>555</v>
      </c>
      <c r="F471" t="str">
        <f t="shared" si="5"/>
        <v/>
      </c>
      <c r="H471" t="s">
        <v>2605</v>
      </c>
    </row>
    <row r="472" spans="1:9" x14ac:dyDescent="0.25">
      <c r="A472" t="s">
        <v>2473</v>
      </c>
      <c r="C472" t="s">
        <v>307</v>
      </c>
      <c r="D472" t="s">
        <v>2344</v>
      </c>
      <c r="E472" t="s">
        <v>555</v>
      </c>
      <c r="F472" t="str">
        <f t="shared" si="5"/>
        <v/>
      </c>
      <c r="H472" t="s">
        <v>2606</v>
      </c>
      <c r="I472" t="s">
        <v>2435</v>
      </c>
    </row>
    <row r="473" spans="1:9" x14ac:dyDescent="0.25">
      <c r="A473" t="s">
        <v>2586</v>
      </c>
      <c r="B473" t="s">
        <v>2474</v>
      </c>
      <c r="C473" t="s">
        <v>1858</v>
      </c>
      <c r="D473" t="s">
        <v>2344</v>
      </c>
      <c r="E473" t="s">
        <v>555</v>
      </c>
      <c r="F473" t="str">
        <f t="shared" si="5"/>
        <v/>
      </c>
    </row>
    <row r="474" spans="1:9" x14ac:dyDescent="0.25">
      <c r="A474" t="s">
        <v>2099</v>
      </c>
      <c r="B474" t="s">
        <v>2475</v>
      </c>
      <c r="C474" t="s">
        <v>1805</v>
      </c>
      <c r="D474" t="s">
        <v>2344</v>
      </c>
      <c r="E474" t="s">
        <v>555</v>
      </c>
      <c r="F474" t="str">
        <f t="shared" si="5"/>
        <v/>
      </c>
    </row>
    <row r="475" spans="1:9" x14ac:dyDescent="0.25">
      <c r="A475" t="s">
        <v>1009</v>
      </c>
      <c r="C475" t="s">
        <v>888</v>
      </c>
      <c r="D475" t="s">
        <v>2344</v>
      </c>
      <c r="E475" t="s">
        <v>555</v>
      </c>
      <c r="F475" t="str">
        <f t="shared" si="5"/>
        <v/>
      </c>
      <c r="H475" t="s">
        <v>2605</v>
      </c>
    </row>
    <row r="476" spans="1:9" x14ac:dyDescent="0.25">
      <c r="A476" t="s">
        <v>2587</v>
      </c>
      <c r="B476" t="s">
        <v>2476</v>
      </c>
      <c r="C476" t="s">
        <v>1653</v>
      </c>
      <c r="D476" t="s">
        <v>2344</v>
      </c>
      <c r="E476" t="s">
        <v>555</v>
      </c>
      <c r="F476" t="str">
        <f t="shared" si="5"/>
        <v/>
      </c>
    </row>
    <row r="477" spans="1:9" x14ac:dyDescent="0.25">
      <c r="A477" t="s">
        <v>1010</v>
      </c>
      <c r="C477" t="s">
        <v>677</v>
      </c>
      <c r="D477" t="s">
        <v>2344</v>
      </c>
      <c r="E477" t="s">
        <v>555</v>
      </c>
      <c r="F477" t="str">
        <f t="shared" si="5"/>
        <v/>
      </c>
      <c r="H477" t="s">
        <v>2605</v>
      </c>
    </row>
    <row r="478" spans="1:9" x14ac:dyDescent="0.25">
      <c r="A478" t="s">
        <v>1011</v>
      </c>
      <c r="C478" t="s">
        <v>913</v>
      </c>
      <c r="D478" t="s">
        <v>2344</v>
      </c>
      <c r="E478" t="s">
        <v>555</v>
      </c>
      <c r="F478" t="str">
        <f t="shared" si="5"/>
        <v/>
      </c>
      <c r="H478" t="s">
        <v>2605</v>
      </c>
    </row>
    <row r="479" spans="1:9" x14ac:dyDescent="0.25">
      <c r="A479" t="s">
        <v>766</v>
      </c>
      <c r="B479" t="s">
        <v>767</v>
      </c>
      <c r="C479" t="s">
        <v>765</v>
      </c>
      <c r="D479" t="s">
        <v>2344</v>
      </c>
      <c r="E479" t="s">
        <v>555</v>
      </c>
      <c r="F479" t="str">
        <f t="shared" si="5"/>
        <v/>
      </c>
      <c r="H479" t="s">
        <v>2605</v>
      </c>
    </row>
    <row r="480" spans="1:9" x14ac:dyDescent="0.25">
      <c r="A480" t="s">
        <v>1889</v>
      </c>
      <c r="B480" t="s">
        <v>1238</v>
      </c>
      <c r="C480" t="s">
        <v>1890</v>
      </c>
      <c r="D480" t="s">
        <v>2344</v>
      </c>
      <c r="E480" t="s">
        <v>555</v>
      </c>
      <c r="F480" t="str">
        <f t="shared" si="5"/>
        <v/>
      </c>
    </row>
    <row r="481" spans="1:9" x14ac:dyDescent="0.25">
      <c r="A481" t="s">
        <v>1012</v>
      </c>
      <c r="C481" t="s">
        <v>737</v>
      </c>
      <c r="D481" t="s">
        <v>2344</v>
      </c>
      <c r="E481" t="s">
        <v>555</v>
      </c>
      <c r="F481" t="str">
        <f t="shared" si="5"/>
        <v/>
      </c>
      <c r="H481" t="s">
        <v>2605</v>
      </c>
    </row>
    <row r="482" spans="1:9" x14ac:dyDescent="0.25">
      <c r="A482" t="s">
        <v>1770</v>
      </c>
      <c r="B482" t="s">
        <v>1238</v>
      </c>
      <c r="C482" t="s">
        <v>1771</v>
      </c>
      <c r="D482" t="s">
        <v>2344</v>
      </c>
      <c r="E482" t="s">
        <v>555</v>
      </c>
      <c r="F482" t="str">
        <f t="shared" si="5"/>
        <v/>
      </c>
    </row>
    <row r="483" spans="1:9" x14ac:dyDescent="0.25">
      <c r="A483" t="s">
        <v>1745</v>
      </c>
      <c r="B483" t="s">
        <v>1238</v>
      </c>
      <c r="C483" t="s">
        <v>1746</v>
      </c>
      <c r="D483" t="s">
        <v>2344</v>
      </c>
      <c r="E483" t="s">
        <v>555</v>
      </c>
      <c r="F483" t="str">
        <f t="shared" si="5"/>
        <v/>
      </c>
    </row>
    <row r="484" spans="1:9" x14ac:dyDescent="0.25">
      <c r="A484" t="s">
        <v>1673</v>
      </c>
      <c r="B484" t="s">
        <v>1238</v>
      </c>
      <c r="C484" t="s">
        <v>1674</v>
      </c>
      <c r="D484" t="s">
        <v>2344</v>
      </c>
      <c r="E484" t="s">
        <v>555</v>
      </c>
      <c r="F484" t="str">
        <f t="shared" si="5"/>
        <v/>
      </c>
    </row>
    <row r="485" spans="1:9" x14ac:dyDescent="0.25">
      <c r="A485" t="s">
        <v>1659</v>
      </c>
      <c r="B485" t="s">
        <v>1238</v>
      </c>
      <c r="C485" t="s">
        <v>1660</v>
      </c>
      <c r="D485" t="s">
        <v>2344</v>
      </c>
      <c r="E485" t="s">
        <v>555</v>
      </c>
      <c r="F485" t="str">
        <f t="shared" si="5"/>
        <v/>
      </c>
    </row>
    <row r="486" spans="1:9" x14ac:dyDescent="0.25">
      <c r="A486" t="s">
        <v>665</v>
      </c>
      <c r="C486" t="s">
        <v>666</v>
      </c>
      <c r="D486" t="s">
        <v>2344</v>
      </c>
      <c r="E486" t="s">
        <v>555</v>
      </c>
      <c r="F486" t="str">
        <f t="shared" si="5"/>
        <v/>
      </c>
      <c r="H486" t="s">
        <v>2605</v>
      </c>
    </row>
    <row r="487" spans="1:9" x14ac:dyDescent="0.25">
      <c r="A487" t="s">
        <v>1013</v>
      </c>
      <c r="C487" t="s">
        <v>952</v>
      </c>
      <c r="D487" t="s">
        <v>2344</v>
      </c>
      <c r="E487" t="s">
        <v>555</v>
      </c>
      <c r="F487" t="str">
        <f t="shared" si="5"/>
        <v/>
      </c>
      <c r="H487" t="s">
        <v>2605</v>
      </c>
    </row>
    <row r="488" spans="1:9" x14ac:dyDescent="0.25">
      <c r="A488" t="s">
        <v>1617</v>
      </c>
      <c r="B488" t="s">
        <v>1238</v>
      </c>
      <c r="C488" t="s">
        <v>1618</v>
      </c>
      <c r="D488" t="s">
        <v>2344</v>
      </c>
      <c r="E488" t="s">
        <v>555</v>
      </c>
      <c r="F488" t="str">
        <f t="shared" si="5"/>
        <v/>
      </c>
    </row>
    <row r="489" spans="1:9" x14ac:dyDescent="0.25">
      <c r="A489" t="s">
        <v>1655</v>
      </c>
      <c r="B489" t="s">
        <v>1238</v>
      </c>
      <c r="C489" t="s">
        <v>1656</v>
      </c>
      <c r="D489" t="s">
        <v>2344</v>
      </c>
      <c r="E489" t="s">
        <v>555</v>
      </c>
      <c r="F489" t="str">
        <f t="shared" si="5"/>
        <v/>
      </c>
    </row>
    <row r="490" spans="1:9" x14ac:dyDescent="0.25">
      <c r="A490" t="s">
        <v>1782</v>
      </c>
      <c r="B490" t="s">
        <v>1238</v>
      </c>
      <c r="C490" t="s">
        <v>1783</v>
      </c>
      <c r="D490" t="s">
        <v>2344</v>
      </c>
      <c r="E490" t="s">
        <v>555</v>
      </c>
      <c r="F490" t="str">
        <f t="shared" si="5"/>
        <v/>
      </c>
    </row>
    <row r="491" spans="1:9" x14ac:dyDescent="0.25">
      <c r="A491" t="s">
        <v>1203</v>
      </c>
      <c r="B491" t="s">
        <v>700</v>
      </c>
      <c r="C491" t="s">
        <v>699</v>
      </c>
      <c r="D491" t="s">
        <v>2344</v>
      </c>
      <c r="E491" t="s">
        <v>555</v>
      </c>
      <c r="F491" t="str">
        <f t="shared" si="5"/>
        <v/>
      </c>
      <c r="H491" t="s">
        <v>2605</v>
      </c>
    </row>
    <row r="492" spans="1:9" x14ac:dyDescent="0.25">
      <c r="A492" t="s">
        <v>2477</v>
      </c>
      <c r="C492" t="s">
        <v>309</v>
      </c>
      <c r="D492" t="s">
        <v>2344</v>
      </c>
      <c r="E492" t="s">
        <v>555</v>
      </c>
      <c r="F492" t="str">
        <f t="shared" si="5"/>
        <v/>
      </c>
      <c r="H492" t="s">
        <v>2606</v>
      </c>
      <c r="I492" t="s">
        <v>2435</v>
      </c>
    </row>
    <row r="493" spans="1:9" x14ac:dyDescent="0.25">
      <c r="A493" t="s">
        <v>2620</v>
      </c>
      <c r="B493" t="s">
        <v>2621</v>
      </c>
      <c r="C493" t="s">
        <v>309</v>
      </c>
      <c r="D493" t="s">
        <v>2344</v>
      </c>
      <c r="E493" t="s">
        <v>555</v>
      </c>
      <c r="F493" t="str">
        <f t="shared" si="5"/>
        <v/>
      </c>
      <c r="H493" t="s">
        <v>2605</v>
      </c>
      <c r="I493" t="s">
        <v>2409</v>
      </c>
    </row>
    <row r="494" spans="1:9" x14ac:dyDescent="0.25">
      <c r="A494" t="s">
        <v>1937</v>
      </c>
      <c r="B494" t="s">
        <v>1238</v>
      </c>
      <c r="C494" t="s">
        <v>1938</v>
      </c>
      <c r="D494" t="s">
        <v>2344</v>
      </c>
      <c r="E494" t="s">
        <v>555</v>
      </c>
      <c r="F494" t="str">
        <f t="shared" si="5"/>
        <v/>
      </c>
    </row>
    <row r="495" spans="1:9" x14ac:dyDescent="0.25">
      <c r="A495" t="s">
        <v>606</v>
      </c>
      <c r="C495" t="s">
        <v>607</v>
      </c>
      <c r="D495" t="s">
        <v>2344</v>
      </c>
      <c r="E495" t="s">
        <v>555</v>
      </c>
      <c r="F495" t="str">
        <f t="shared" si="5"/>
        <v/>
      </c>
      <c r="H495" t="s">
        <v>2605</v>
      </c>
    </row>
    <row r="496" spans="1:9" x14ac:dyDescent="0.25">
      <c r="A496" t="s">
        <v>1904</v>
      </c>
      <c r="C496" t="s">
        <v>310</v>
      </c>
      <c r="D496" t="s">
        <v>2344</v>
      </c>
      <c r="E496" t="s">
        <v>555</v>
      </c>
      <c r="F496" t="str">
        <f t="shared" si="5"/>
        <v/>
      </c>
      <c r="H496" t="s">
        <v>2606</v>
      </c>
    </row>
    <row r="497" spans="1:9" x14ac:dyDescent="0.25">
      <c r="A497" t="s">
        <v>2588</v>
      </c>
      <c r="B497" t="s">
        <v>2478</v>
      </c>
      <c r="C497" t="s">
        <v>1651</v>
      </c>
      <c r="D497" t="s">
        <v>2344</v>
      </c>
      <c r="E497" t="s">
        <v>555</v>
      </c>
      <c r="F497" t="str">
        <f t="shared" si="5"/>
        <v/>
      </c>
    </row>
    <row r="498" spans="1:9" x14ac:dyDescent="0.25">
      <c r="A498" t="s">
        <v>2589</v>
      </c>
      <c r="B498" t="s">
        <v>2479</v>
      </c>
      <c r="C498" t="s">
        <v>1654</v>
      </c>
      <c r="D498" t="s">
        <v>2344</v>
      </c>
      <c r="E498" t="s">
        <v>555</v>
      </c>
      <c r="F498" t="str">
        <f t="shared" si="5"/>
        <v/>
      </c>
    </row>
    <row r="499" spans="1:9" x14ac:dyDescent="0.25">
      <c r="A499" t="s">
        <v>1842</v>
      </c>
      <c r="B499" t="s">
        <v>1238</v>
      </c>
      <c r="C499" t="s">
        <v>1843</v>
      </c>
      <c r="D499" t="s">
        <v>2344</v>
      </c>
      <c r="E499" t="s">
        <v>555</v>
      </c>
      <c r="F499" t="str">
        <f t="shared" si="5"/>
        <v>台</v>
      </c>
    </row>
    <row r="500" spans="1:9" x14ac:dyDescent="0.25">
      <c r="A500" t="s">
        <v>1657</v>
      </c>
      <c r="B500" t="s">
        <v>1238</v>
      </c>
      <c r="C500" t="s">
        <v>1658</v>
      </c>
      <c r="D500" t="s">
        <v>2344</v>
      </c>
      <c r="E500" t="s">
        <v>555</v>
      </c>
      <c r="F500" t="str">
        <f t="shared" si="5"/>
        <v/>
      </c>
    </row>
    <row r="501" spans="1:9" x14ac:dyDescent="0.25">
      <c r="A501" t="s">
        <v>2590</v>
      </c>
      <c r="B501" t="s">
        <v>2480</v>
      </c>
      <c r="C501" t="s">
        <v>1806</v>
      </c>
      <c r="D501" t="s">
        <v>2344</v>
      </c>
      <c r="E501" t="s">
        <v>555</v>
      </c>
      <c r="F501" t="str">
        <f t="shared" si="5"/>
        <v/>
      </c>
    </row>
    <row r="502" spans="1:9" x14ac:dyDescent="0.25">
      <c r="A502" t="s">
        <v>1649</v>
      </c>
      <c r="B502" t="s">
        <v>1238</v>
      </c>
      <c r="C502" t="s">
        <v>1650</v>
      </c>
      <c r="D502" t="s">
        <v>2344</v>
      </c>
      <c r="E502" t="s">
        <v>555</v>
      </c>
      <c r="F502" t="str">
        <f t="shared" si="5"/>
        <v/>
      </c>
    </row>
    <row r="503" spans="1:9" x14ac:dyDescent="0.25">
      <c r="A503" t="s">
        <v>2609</v>
      </c>
      <c r="C503" t="s">
        <v>2608</v>
      </c>
      <c r="D503" t="s">
        <v>2344</v>
      </c>
      <c r="E503" t="s">
        <v>555</v>
      </c>
      <c r="F503" t="str">
        <f t="shared" si="5"/>
        <v/>
      </c>
      <c r="H503" t="s">
        <v>2605</v>
      </c>
      <c r="I503" t="s">
        <v>2408</v>
      </c>
    </row>
    <row r="504" spans="1:9" x14ac:dyDescent="0.25">
      <c r="A504" t="s">
        <v>1172</v>
      </c>
      <c r="C504" t="s">
        <v>531</v>
      </c>
      <c r="D504" t="s">
        <v>1171</v>
      </c>
      <c r="E504" t="s">
        <v>547</v>
      </c>
      <c r="G504" t="s">
        <v>2604</v>
      </c>
      <c r="H504" t="s">
        <v>545</v>
      </c>
      <c r="I504" t="s">
        <v>545</v>
      </c>
    </row>
    <row r="505" spans="1:9" x14ac:dyDescent="0.25">
      <c r="A505" t="s">
        <v>1173</v>
      </c>
      <c r="C505" t="s">
        <v>537</v>
      </c>
      <c r="D505" t="s">
        <v>1171</v>
      </c>
      <c r="E505" t="s">
        <v>547</v>
      </c>
      <c r="G505" t="s">
        <v>2604</v>
      </c>
      <c r="H505" t="s">
        <v>545</v>
      </c>
      <c r="I505" t="s">
        <v>545</v>
      </c>
    </row>
    <row r="506" spans="1:9" x14ac:dyDescent="0.25">
      <c r="A506" t="s">
        <v>1174</v>
      </c>
      <c r="C506" t="s">
        <v>532</v>
      </c>
      <c r="D506" t="s">
        <v>1171</v>
      </c>
      <c r="E506" t="s">
        <v>547</v>
      </c>
      <c r="G506" t="s">
        <v>2604</v>
      </c>
      <c r="H506" t="s">
        <v>545</v>
      </c>
      <c r="I506" t="s">
        <v>545</v>
      </c>
    </row>
    <row r="507" spans="1:9" x14ac:dyDescent="0.25">
      <c r="A507" t="s">
        <v>1175</v>
      </c>
      <c r="C507" t="s">
        <v>538</v>
      </c>
      <c r="D507" t="s">
        <v>1171</v>
      </c>
      <c r="E507" t="s">
        <v>547</v>
      </c>
      <c r="G507" t="s">
        <v>2604</v>
      </c>
      <c r="H507" t="s">
        <v>545</v>
      </c>
      <c r="I507" t="s">
        <v>545</v>
      </c>
    </row>
    <row r="508" spans="1:9" x14ac:dyDescent="0.25">
      <c r="A508" t="s">
        <v>1176</v>
      </c>
      <c r="C508" t="s">
        <v>533</v>
      </c>
      <c r="D508" t="s">
        <v>1171</v>
      </c>
      <c r="E508" t="s">
        <v>547</v>
      </c>
      <c r="G508" t="s">
        <v>2604</v>
      </c>
      <c r="H508" t="s">
        <v>545</v>
      </c>
      <c r="I508" t="s">
        <v>545</v>
      </c>
    </row>
    <row r="509" spans="1:9" x14ac:dyDescent="0.25">
      <c r="A509" t="s">
        <v>1177</v>
      </c>
      <c r="C509" t="s">
        <v>539</v>
      </c>
      <c r="D509" t="s">
        <v>1171</v>
      </c>
      <c r="E509" t="s">
        <v>547</v>
      </c>
      <c r="G509" t="s">
        <v>2604</v>
      </c>
      <c r="H509" t="s">
        <v>545</v>
      </c>
      <c r="I509" t="s">
        <v>545</v>
      </c>
    </row>
    <row r="510" spans="1:9" x14ac:dyDescent="0.25">
      <c r="A510" t="s">
        <v>1178</v>
      </c>
      <c r="C510" t="s">
        <v>534</v>
      </c>
      <c r="D510" t="s">
        <v>1171</v>
      </c>
      <c r="E510" t="s">
        <v>547</v>
      </c>
      <c r="G510" t="s">
        <v>2604</v>
      </c>
      <c r="H510" t="s">
        <v>545</v>
      </c>
      <c r="I510" t="s">
        <v>545</v>
      </c>
    </row>
    <row r="511" spans="1:9" x14ac:dyDescent="0.25">
      <c r="A511" t="s">
        <v>1179</v>
      </c>
      <c r="C511" t="s">
        <v>540</v>
      </c>
      <c r="D511" t="s">
        <v>1171</v>
      </c>
      <c r="E511" t="s">
        <v>547</v>
      </c>
      <c r="G511" t="s">
        <v>2604</v>
      </c>
      <c r="H511" t="s">
        <v>545</v>
      </c>
      <c r="I511" t="s">
        <v>545</v>
      </c>
    </row>
    <row r="512" spans="1:9" x14ac:dyDescent="0.25">
      <c r="A512" t="s">
        <v>1180</v>
      </c>
      <c r="C512" t="s">
        <v>535</v>
      </c>
      <c r="D512" t="s">
        <v>1171</v>
      </c>
      <c r="E512" t="s">
        <v>547</v>
      </c>
      <c r="G512" t="s">
        <v>2604</v>
      </c>
      <c r="H512" t="s">
        <v>545</v>
      </c>
      <c r="I512" t="s">
        <v>545</v>
      </c>
    </row>
    <row r="513" spans="1:9" x14ac:dyDescent="0.25">
      <c r="A513" t="s">
        <v>1181</v>
      </c>
      <c r="C513" t="s">
        <v>541</v>
      </c>
      <c r="D513" t="s">
        <v>1171</v>
      </c>
      <c r="E513" t="s">
        <v>547</v>
      </c>
      <c r="G513" t="s">
        <v>2604</v>
      </c>
      <c r="H513" t="s">
        <v>545</v>
      </c>
      <c r="I513" t="s">
        <v>545</v>
      </c>
    </row>
    <row r="514" spans="1:9" x14ac:dyDescent="0.25">
      <c r="A514" t="s">
        <v>1182</v>
      </c>
      <c r="C514" t="s">
        <v>536</v>
      </c>
      <c r="D514" t="s">
        <v>1171</v>
      </c>
      <c r="E514" t="s">
        <v>547</v>
      </c>
      <c r="G514" t="s">
        <v>2604</v>
      </c>
      <c r="H514" t="s">
        <v>545</v>
      </c>
      <c r="I514" t="s">
        <v>545</v>
      </c>
    </row>
    <row r="515" spans="1:9" x14ac:dyDescent="0.25">
      <c r="A515" t="s">
        <v>1183</v>
      </c>
      <c r="C515" t="s">
        <v>542</v>
      </c>
      <c r="D515" t="s">
        <v>1171</v>
      </c>
      <c r="E515" t="s">
        <v>547</v>
      </c>
      <c r="G515" t="s">
        <v>2604</v>
      </c>
      <c r="H515" t="s">
        <v>545</v>
      </c>
      <c r="I515" t="s">
        <v>545</v>
      </c>
    </row>
    <row r="516" spans="1:9" x14ac:dyDescent="0.25">
      <c r="A516" t="s">
        <v>2290</v>
      </c>
      <c r="C516" t="s">
        <v>2291</v>
      </c>
      <c r="D516" t="s">
        <v>1171</v>
      </c>
      <c r="E516" t="s">
        <v>547</v>
      </c>
    </row>
    <row r="517" spans="1:9" x14ac:dyDescent="0.25">
      <c r="A517" t="s">
        <v>2116</v>
      </c>
      <c r="B517" t="s">
        <v>1238</v>
      </c>
      <c r="C517" t="s">
        <v>2117</v>
      </c>
      <c r="D517" t="s">
        <v>1171</v>
      </c>
      <c r="E517" t="s">
        <v>547</v>
      </c>
      <c r="H517" t="s">
        <v>2493</v>
      </c>
    </row>
    <row r="518" spans="1:9" x14ac:dyDescent="0.25">
      <c r="A518" t="s">
        <v>1241</v>
      </c>
      <c r="B518" t="s">
        <v>1238</v>
      </c>
      <c r="C518" t="s">
        <v>1242</v>
      </c>
      <c r="D518" t="s">
        <v>2367</v>
      </c>
      <c r="E518" t="s">
        <v>1222</v>
      </c>
    </row>
    <row r="519" spans="1:9" x14ac:dyDescent="0.25">
      <c r="A519" t="s">
        <v>1258</v>
      </c>
      <c r="B519" t="s">
        <v>1238</v>
      </c>
      <c r="C519" t="s">
        <v>1259</v>
      </c>
      <c r="D519" t="s">
        <v>2367</v>
      </c>
      <c r="E519" t="s">
        <v>1222</v>
      </c>
    </row>
    <row r="520" spans="1:9" x14ac:dyDescent="0.25">
      <c r="A520" t="s">
        <v>2228</v>
      </c>
      <c r="B520" t="s">
        <v>1238</v>
      </c>
      <c r="C520" t="s">
        <v>2229</v>
      </c>
      <c r="D520" t="s">
        <v>2367</v>
      </c>
      <c r="E520" t="s">
        <v>1222</v>
      </c>
    </row>
    <row r="521" spans="1:9" x14ac:dyDescent="0.25">
      <c r="A521" t="s">
        <v>1237</v>
      </c>
      <c r="B521" t="s">
        <v>1238</v>
      </c>
      <c r="C521" t="s">
        <v>1239</v>
      </c>
      <c r="D521" t="s">
        <v>2367</v>
      </c>
      <c r="E521" t="s">
        <v>1222</v>
      </c>
    </row>
    <row r="522" spans="1:9" x14ac:dyDescent="0.25">
      <c r="A522" t="s">
        <v>1461</v>
      </c>
      <c r="C522" t="s">
        <v>1462</v>
      </c>
      <c r="D522" t="s">
        <v>2367</v>
      </c>
      <c r="E522" t="s">
        <v>1222</v>
      </c>
    </row>
    <row r="523" spans="1:9" x14ac:dyDescent="0.25">
      <c r="A523" t="s">
        <v>1463</v>
      </c>
      <c r="C523" t="s">
        <v>1464</v>
      </c>
      <c r="D523" t="s">
        <v>2367</v>
      </c>
      <c r="E523" t="s">
        <v>1222</v>
      </c>
    </row>
    <row r="524" spans="1:9" x14ac:dyDescent="0.25">
      <c r="A524" t="s">
        <v>1014</v>
      </c>
      <c r="C524" t="s">
        <v>869</v>
      </c>
      <c r="D524" t="s">
        <v>357</v>
      </c>
      <c r="E524" t="s">
        <v>1226</v>
      </c>
      <c r="F524" t="str">
        <f>IF(COUNTIF(A524, "*廣場*"), "廣場", "")</f>
        <v>廣場</v>
      </c>
      <c r="H524" t="s">
        <v>2605</v>
      </c>
    </row>
    <row r="525" spans="1:9" x14ac:dyDescent="0.25">
      <c r="A525" t="s">
        <v>1329</v>
      </c>
      <c r="C525" t="s">
        <v>353</v>
      </c>
      <c r="D525" t="s">
        <v>357</v>
      </c>
      <c r="E525" t="s">
        <v>1226</v>
      </c>
      <c r="F525" t="str">
        <f t="shared" ref="F525:F550" si="6">IF(COUNTIF(A525, "*廣場*"), "廣場", "")</f>
        <v/>
      </c>
      <c r="H525" t="s">
        <v>2605</v>
      </c>
      <c r="I525" t="s">
        <v>1201</v>
      </c>
    </row>
    <row r="526" spans="1:9" x14ac:dyDescent="0.25">
      <c r="A526" t="s">
        <v>595</v>
      </c>
      <c r="C526" t="s">
        <v>596</v>
      </c>
      <c r="D526" t="s">
        <v>357</v>
      </c>
      <c r="E526" t="s">
        <v>1226</v>
      </c>
      <c r="F526" t="str">
        <f t="shared" si="6"/>
        <v/>
      </c>
      <c r="H526" t="s">
        <v>2605</v>
      </c>
    </row>
    <row r="527" spans="1:9" x14ac:dyDescent="0.25">
      <c r="A527" t="s">
        <v>367</v>
      </c>
      <c r="C527" t="s">
        <v>29</v>
      </c>
      <c r="D527" t="s">
        <v>357</v>
      </c>
      <c r="E527" t="s">
        <v>1226</v>
      </c>
      <c r="F527" t="str">
        <f t="shared" si="6"/>
        <v>廣場</v>
      </c>
      <c r="H527" t="s">
        <v>2605</v>
      </c>
    </row>
    <row r="528" spans="1:9" x14ac:dyDescent="0.25">
      <c r="A528" t="s">
        <v>760</v>
      </c>
      <c r="C528" t="s">
        <v>761</v>
      </c>
      <c r="D528" t="s">
        <v>357</v>
      </c>
      <c r="E528" t="s">
        <v>1226</v>
      </c>
      <c r="F528" t="str">
        <f t="shared" si="6"/>
        <v/>
      </c>
      <c r="H528" t="s">
        <v>2605</v>
      </c>
    </row>
    <row r="529" spans="1:11" x14ac:dyDescent="0.25">
      <c r="A529" t="s">
        <v>1015</v>
      </c>
      <c r="C529" t="s">
        <v>892</v>
      </c>
      <c r="D529" t="s">
        <v>357</v>
      </c>
      <c r="E529" t="s">
        <v>1226</v>
      </c>
      <c r="F529" t="str">
        <f t="shared" si="6"/>
        <v/>
      </c>
      <c r="H529" t="s">
        <v>2605</v>
      </c>
      <c r="I529" t="s">
        <v>2303</v>
      </c>
    </row>
    <row r="530" spans="1:11" x14ac:dyDescent="0.25">
      <c r="A530" t="s">
        <v>1366</v>
      </c>
      <c r="C530" t="s">
        <v>354</v>
      </c>
      <c r="D530" t="s">
        <v>357</v>
      </c>
      <c r="E530" t="s">
        <v>1226</v>
      </c>
      <c r="F530" t="str">
        <f t="shared" si="6"/>
        <v/>
      </c>
      <c r="H530" t="s">
        <v>2605</v>
      </c>
    </row>
    <row r="531" spans="1:11" x14ac:dyDescent="0.25">
      <c r="A531" t="s">
        <v>603</v>
      </c>
      <c r="B531" t="s">
        <v>604</v>
      </c>
      <c r="C531" t="s">
        <v>602</v>
      </c>
      <c r="D531" t="s">
        <v>357</v>
      </c>
      <c r="E531" t="s">
        <v>1226</v>
      </c>
      <c r="F531" t="str">
        <f t="shared" si="6"/>
        <v/>
      </c>
      <c r="H531" t="s">
        <v>2605</v>
      </c>
    </row>
    <row r="532" spans="1:11" x14ac:dyDescent="0.25">
      <c r="A532" t="s">
        <v>1482</v>
      </c>
      <c r="B532" t="s">
        <v>1238</v>
      </c>
      <c r="C532" t="s">
        <v>27</v>
      </c>
      <c r="D532" t="s">
        <v>357</v>
      </c>
      <c r="E532" t="s">
        <v>1226</v>
      </c>
      <c r="F532" t="str">
        <f t="shared" si="6"/>
        <v/>
      </c>
      <c r="I532" t="s">
        <v>2481</v>
      </c>
    </row>
    <row r="533" spans="1:11" x14ac:dyDescent="0.25">
      <c r="A533" t="s">
        <v>786</v>
      </c>
      <c r="B533" t="s">
        <v>785</v>
      </c>
      <c r="C533" t="s">
        <v>28</v>
      </c>
      <c r="D533" t="s">
        <v>357</v>
      </c>
      <c r="E533" t="s">
        <v>1226</v>
      </c>
      <c r="F533" t="str">
        <f t="shared" si="6"/>
        <v/>
      </c>
      <c r="H533" t="s">
        <v>2605</v>
      </c>
      <c r="I533" t="s">
        <v>785</v>
      </c>
    </row>
    <row r="534" spans="1:11" x14ac:dyDescent="0.25">
      <c r="A534" t="s">
        <v>366</v>
      </c>
      <c r="C534" t="s">
        <v>26</v>
      </c>
      <c r="D534" t="s">
        <v>357</v>
      </c>
      <c r="E534" t="s">
        <v>1226</v>
      </c>
      <c r="F534" t="str">
        <f t="shared" si="6"/>
        <v>廣場</v>
      </c>
      <c r="H534" t="s">
        <v>2605</v>
      </c>
    </row>
    <row r="535" spans="1:11" x14ac:dyDescent="0.25">
      <c r="A535" t="s">
        <v>2300</v>
      </c>
      <c r="B535" t="s">
        <v>1238</v>
      </c>
      <c r="C535" t="s">
        <v>2301</v>
      </c>
      <c r="D535" t="s">
        <v>357</v>
      </c>
      <c r="E535" t="s">
        <v>1226</v>
      </c>
      <c r="F535" t="str">
        <f t="shared" si="6"/>
        <v>廣場</v>
      </c>
    </row>
    <row r="536" spans="1:11" x14ac:dyDescent="0.25">
      <c r="A536" t="s">
        <v>1016</v>
      </c>
      <c r="B536" t="s">
        <v>1238</v>
      </c>
      <c r="C536" t="s">
        <v>2115</v>
      </c>
      <c r="D536" t="s">
        <v>357</v>
      </c>
      <c r="E536" t="s">
        <v>1226</v>
      </c>
      <c r="F536" t="str">
        <f t="shared" si="6"/>
        <v/>
      </c>
      <c r="H536" t="s">
        <v>2605</v>
      </c>
      <c r="I536" t="s">
        <v>1201</v>
      </c>
    </row>
    <row r="537" spans="1:11" x14ac:dyDescent="0.25">
      <c r="A537" t="s">
        <v>2245</v>
      </c>
      <c r="B537" t="s">
        <v>1238</v>
      </c>
      <c r="C537" t="s">
        <v>2246</v>
      </c>
      <c r="D537" t="s">
        <v>357</v>
      </c>
      <c r="E537" t="s">
        <v>1226</v>
      </c>
      <c r="F537" t="str">
        <f t="shared" si="6"/>
        <v>廣場</v>
      </c>
    </row>
    <row r="538" spans="1:11" x14ac:dyDescent="0.25">
      <c r="A538" t="s">
        <v>1227</v>
      </c>
      <c r="C538" t="s">
        <v>1228</v>
      </c>
      <c r="D538" t="s">
        <v>357</v>
      </c>
      <c r="E538" t="s">
        <v>1226</v>
      </c>
      <c r="F538" t="str">
        <f t="shared" si="6"/>
        <v>廣場</v>
      </c>
      <c r="H538" t="s">
        <v>1219</v>
      </c>
      <c r="I538" t="s">
        <v>2638</v>
      </c>
    </row>
    <row r="539" spans="1:11" x14ac:dyDescent="0.25">
      <c r="A539" t="s">
        <v>1224</v>
      </c>
      <c r="C539" t="s">
        <v>1225</v>
      </c>
      <c r="D539" t="s">
        <v>357</v>
      </c>
      <c r="E539" t="s">
        <v>1226</v>
      </c>
      <c r="F539" t="str">
        <f t="shared" si="6"/>
        <v>廣場</v>
      </c>
      <c r="H539" t="s">
        <v>1219</v>
      </c>
      <c r="I539" t="s">
        <v>2638</v>
      </c>
    </row>
    <row r="540" spans="1:11" x14ac:dyDescent="0.25">
      <c r="A540" t="s">
        <v>1017</v>
      </c>
      <c r="C540" t="s">
        <v>361</v>
      </c>
      <c r="D540" t="s">
        <v>357</v>
      </c>
      <c r="E540" t="s">
        <v>365</v>
      </c>
      <c r="F540" t="str">
        <f t="shared" si="6"/>
        <v/>
      </c>
      <c r="H540" t="s">
        <v>2605</v>
      </c>
      <c r="K540" t="s">
        <v>360</v>
      </c>
    </row>
    <row r="541" spans="1:11" x14ac:dyDescent="0.25">
      <c r="A541" t="s">
        <v>1330</v>
      </c>
      <c r="C541" t="s">
        <v>362</v>
      </c>
      <c r="D541" t="s">
        <v>357</v>
      </c>
      <c r="E541" t="s">
        <v>365</v>
      </c>
      <c r="F541" t="str">
        <f t="shared" si="6"/>
        <v/>
      </c>
      <c r="H541" t="s">
        <v>2605</v>
      </c>
      <c r="K541" t="s">
        <v>363</v>
      </c>
    </row>
    <row r="542" spans="1:11" x14ac:dyDescent="0.25">
      <c r="A542" t="s">
        <v>1223</v>
      </c>
      <c r="C542" t="s">
        <v>355</v>
      </c>
      <c r="D542" t="s">
        <v>357</v>
      </c>
      <c r="E542" t="s">
        <v>365</v>
      </c>
      <c r="F542" t="str">
        <f t="shared" si="6"/>
        <v>廣場</v>
      </c>
      <c r="H542" t="s">
        <v>1219</v>
      </c>
      <c r="I542" t="s">
        <v>2638</v>
      </c>
    </row>
    <row r="543" spans="1:11" x14ac:dyDescent="0.25">
      <c r="A543" t="s">
        <v>1623</v>
      </c>
      <c r="C543" t="s">
        <v>35</v>
      </c>
      <c r="D543" t="s">
        <v>357</v>
      </c>
      <c r="E543" t="s">
        <v>365</v>
      </c>
      <c r="F543" t="str">
        <f t="shared" si="6"/>
        <v>廣場</v>
      </c>
      <c r="H543" t="s">
        <v>2605</v>
      </c>
    </row>
    <row r="544" spans="1:11" x14ac:dyDescent="0.25">
      <c r="A544" t="s">
        <v>566</v>
      </c>
      <c r="C544" t="s">
        <v>30</v>
      </c>
      <c r="D544" t="s">
        <v>357</v>
      </c>
      <c r="E544" t="s">
        <v>365</v>
      </c>
      <c r="F544" t="str">
        <f t="shared" si="6"/>
        <v/>
      </c>
      <c r="H544" t="s">
        <v>2605</v>
      </c>
    </row>
    <row r="545" spans="1:11" x14ac:dyDescent="0.25">
      <c r="A545" t="s">
        <v>2278</v>
      </c>
      <c r="C545" t="s">
        <v>32</v>
      </c>
      <c r="D545" t="s">
        <v>357</v>
      </c>
      <c r="E545" t="s">
        <v>365</v>
      </c>
      <c r="F545" t="str">
        <f t="shared" si="6"/>
        <v/>
      </c>
      <c r="H545" t="s">
        <v>2605</v>
      </c>
    </row>
    <row r="546" spans="1:11" x14ac:dyDescent="0.25">
      <c r="A546" t="s">
        <v>1283</v>
      </c>
      <c r="C546" t="s">
        <v>333</v>
      </c>
      <c r="D546" t="s">
        <v>357</v>
      </c>
      <c r="E546" t="s">
        <v>365</v>
      </c>
      <c r="F546" t="str">
        <f t="shared" si="6"/>
        <v>廣場</v>
      </c>
      <c r="H546" t="s">
        <v>2606</v>
      </c>
    </row>
    <row r="547" spans="1:11" x14ac:dyDescent="0.25">
      <c r="A547" t="s">
        <v>1018</v>
      </c>
      <c r="C547" t="s">
        <v>36</v>
      </c>
      <c r="D547" t="s">
        <v>357</v>
      </c>
      <c r="E547" t="s">
        <v>365</v>
      </c>
      <c r="F547" t="str">
        <f t="shared" si="6"/>
        <v/>
      </c>
      <c r="H547" t="s">
        <v>2605</v>
      </c>
    </row>
    <row r="548" spans="1:11" x14ac:dyDescent="0.25">
      <c r="A548" t="s">
        <v>2145</v>
      </c>
      <c r="C548" t="s">
        <v>31</v>
      </c>
      <c r="D548" t="s">
        <v>357</v>
      </c>
      <c r="E548" t="s">
        <v>365</v>
      </c>
      <c r="F548" t="str">
        <f t="shared" si="6"/>
        <v>廣場</v>
      </c>
      <c r="H548" t="s">
        <v>2605</v>
      </c>
    </row>
    <row r="549" spans="1:11" x14ac:dyDescent="0.25">
      <c r="A549" t="s">
        <v>605</v>
      </c>
      <c r="C549" t="s">
        <v>33</v>
      </c>
      <c r="D549" t="s">
        <v>357</v>
      </c>
      <c r="E549" t="s">
        <v>365</v>
      </c>
      <c r="F549" t="str">
        <f t="shared" si="6"/>
        <v/>
      </c>
      <c r="H549" t="s">
        <v>2605</v>
      </c>
    </row>
    <row r="550" spans="1:11" x14ac:dyDescent="0.25">
      <c r="A550" t="s">
        <v>1019</v>
      </c>
      <c r="C550" t="s">
        <v>34</v>
      </c>
      <c r="D550" t="s">
        <v>357</v>
      </c>
      <c r="E550" t="s">
        <v>365</v>
      </c>
      <c r="F550" t="str">
        <f t="shared" si="6"/>
        <v/>
      </c>
      <c r="H550" t="s">
        <v>2605</v>
      </c>
      <c r="I550" t="s">
        <v>1204</v>
      </c>
    </row>
    <row r="551" spans="1:11" x14ac:dyDescent="0.25">
      <c r="A551" t="s">
        <v>2235</v>
      </c>
      <c r="C551" t="s">
        <v>338</v>
      </c>
      <c r="D551" t="s">
        <v>548</v>
      </c>
      <c r="E551" t="s">
        <v>2368</v>
      </c>
      <c r="H551" t="s">
        <v>2605</v>
      </c>
      <c r="K551" t="s">
        <v>339</v>
      </c>
    </row>
    <row r="552" spans="1:11" x14ac:dyDescent="0.25">
      <c r="A552" t="s">
        <v>1020</v>
      </c>
      <c r="C552" t="s">
        <v>99</v>
      </c>
      <c r="D552" t="s">
        <v>420</v>
      </c>
      <c r="E552" t="s">
        <v>419</v>
      </c>
      <c r="F552" t="str">
        <f>IF(COUNTIF(A552, "*斜路*"), "斜路", "")</f>
        <v/>
      </c>
      <c r="H552" t="s">
        <v>2605</v>
      </c>
    </row>
    <row r="553" spans="1:11" x14ac:dyDescent="0.25">
      <c r="A553" t="s">
        <v>2482</v>
      </c>
      <c r="C553" t="s">
        <v>103</v>
      </c>
      <c r="D553" t="s">
        <v>420</v>
      </c>
      <c r="E553" t="s">
        <v>419</v>
      </c>
      <c r="F553" t="str">
        <f t="shared" ref="F553:F562" si="7">IF(COUNTIF(A553, "*斜路*"), "斜路", "")</f>
        <v/>
      </c>
      <c r="H553" t="s">
        <v>2605</v>
      </c>
    </row>
    <row r="554" spans="1:11" x14ac:dyDescent="0.25">
      <c r="A554" t="s">
        <v>2108</v>
      </c>
      <c r="C554" t="s">
        <v>105</v>
      </c>
      <c r="D554" t="s">
        <v>420</v>
      </c>
      <c r="E554" t="s">
        <v>419</v>
      </c>
      <c r="F554" t="str">
        <f t="shared" si="7"/>
        <v/>
      </c>
      <c r="H554" t="s">
        <v>2605</v>
      </c>
    </row>
    <row r="555" spans="1:11" x14ac:dyDescent="0.25">
      <c r="A555" t="s">
        <v>1559</v>
      </c>
      <c r="C555" t="s">
        <v>237</v>
      </c>
      <c r="D555" t="s">
        <v>420</v>
      </c>
      <c r="E555" t="s">
        <v>419</v>
      </c>
      <c r="F555" t="str">
        <f t="shared" si="7"/>
        <v/>
      </c>
      <c r="H555" t="s">
        <v>2493</v>
      </c>
    </row>
    <row r="556" spans="1:11" x14ac:dyDescent="0.25">
      <c r="A556" t="s">
        <v>2294</v>
      </c>
      <c r="C556" t="s">
        <v>101</v>
      </c>
      <c r="D556" t="s">
        <v>420</v>
      </c>
      <c r="E556" t="s">
        <v>419</v>
      </c>
      <c r="F556" t="str">
        <f t="shared" si="7"/>
        <v/>
      </c>
      <c r="H556" t="s">
        <v>2605</v>
      </c>
    </row>
    <row r="557" spans="1:11" x14ac:dyDescent="0.25">
      <c r="A557" t="s">
        <v>1021</v>
      </c>
      <c r="C557" t="s">
        <v>102</v>
      </c>
      <c r="D557" t="s">
        <v>420</v>
      </c>
      <c r="E557" t="s">
        <v>419</v>
      </c>
      <c r="F557" t="str">
        <f t="shared" si="7"/>
        <v/>
      </c>
      <c r="H557" t="s">
        <v>2605</v>
      </c>
    </row>
    <row r="558" spans="1:11" x14ac:dyDescent="0.25">
      <c r="A558" t="s">
        <v>1252</v>
      </c>
      <c r="B558" t="s">
        <v>1238</v>
      </c>
      <c r="C558" t="s">
        <v>1253</v>
      </c>
      <c r="D558" t="s">
        <v>420</v>
      </c>
      <c r="E558" t="s">
        <v>419</v>
      </c>
      <c r="F558" t="str">
        <f t="shared" si="7"/>
        <v>斜路</v>
      </c>
    </row>
    <row r="559" spans="1:11" x14ac:dyDescent="0.25">
      <c r="A559" t="s">
        <v>1568</v>
      </c>
      <c r="C559" t="s">
        <v>236</v>
      </c>
      <c r="D559" t="s">
        <v>420</v>
      </c>
      <c r="E559" t="s">
        <v>419</v>
      </c>
      <c r="F559" t="str">
        <f t="shared" si="7"/>
        <v>斜路</v>
      </c>
      <c r="H559" t="s">
        <v>2493</v>
      </c>
    </row>
    <row r="560" spans="1:11" x14ac:dyDescent="0.25">
      <c r="A560" t="s">
        <v>2052</v>
      </c>
      <c r="C560" t="s">
        <v>104</v>
      </c>
      <c r="D560" t="s">
        <v>420</v>
      </c>
      <c r="E560" t="s">
        <v>419</v>
      </c>
      <c r="F560" t="str">
        <f t="shared" si="7"/>
        <v/>
      </c>
      <c r="H560" t="s">
        <v>2605</v>
      </c>
    </row>
    <row r="561" spans="1:9" x14ac:dyDescent="0.25">
      <c r="A561" t="s">
        <v>2253</v>
      </c>
      <c r="B561" t="s">
        <v>1238</v>
      </c>
      <c r="C561" t="s">
        <v>106</v>
      </c>
      <c r="D561" t="s">
        <v>420</v>
      </c>
      <c r="E561" t="s">
        <v>419</v>
      </c>
      <c r="F561" t="str">
        <f t="shared" si="7"/>
        <v/>
      </c>
    </row>
    <row r="562" spans="1:9" x14ac:dyDescent="0.25">
      <c r="A562" t="s">
        <v>1022</v>
      </c>
      <c r="B562" t="s">
        <v>2483</v>
      </c>
      <c r="C562" t="s">
        <v>100</v>
      </c>
      <c r="D562" t="s">
        <v>420</v>
      </c>
      <c r="E562" t="s">
        <v>419</v>
      </c>
      <c r="F562" t="str">
        <f t="shared" si="7"/>
        <v/>
      </c>
      <c r="H562" t="s">
        <v>2605</v>
      </c>
    </row>
    <row r="563" spans="1:9" x14ac:dyDescent="0.25">
      <c r="A563" t="s">
        <v>2157</v>
      </c>
      <c r="C563" t="s">
        <v>199</v>
      </c>
      <c r="D563" t="s">
        <v>358</v>
      </c>
      <c r="E563" t="s">
        <v>364</v>
      </c>
      <c r="H563" t="s">
        <v>2493</v>
      </c>
    </row>
    <row r="564" spans="1:9" x14ac:dyDescent="0.25">
      <c r="A564" t="s">
        <v>1023</v>
      </c>
      <c r="C564" t="s">
        <v>868</v>
      </c>
      <c r="D564" t="s">
        <v>358</v>
      </c>
      <c r="E564" t="s">
        <v>364</v>
      </c>
      <c r="H564" t="s">
        <v>2605</v>
      </c>
    </row>
    <row r="565" spans="1:9" x14ac:dyDescent="0.25">
      <c r="A565" t="s">
        <v>1279</v>
      </c>
      <c r="C565" t="s">
        <v>514</v>
      </c>
      <c r="D565" t="s">
        <v>358</v>
      </c>
      <c r="E565" t="s">
        <v>364</v>
      </c>
      <c r="H565" t="s">
        <v>2493</v>
      </c>
    </row>
    <row r="566" spans="1:9" x14ac:dyDescent="0.25">
      <c r="A566" t="s">
        <v>1416</v>
      </c>
      <c r="C566" t="s">
        <v>334</v>
      </c>
      <c r="D566" t="s">
        <v>358</v>
      </c>
      <c r="E566" t="s">
        <v>364</v>
      </c>
      <c r="H566" t="s">
        <v>2606</v>
      </c>
    </row>
    <row r="567" spans="1:9" x14ac:dyDescent="0.25">
      <c r="A567" t="s">
        <v>2156</v>
      </c>
      <c r="C567" t="s">
        <v>335</v>
      </c>
      <c r="D567" t="s">
        <v>358</v>
      </c>
      <c r="E567" t="s">
        <v>364</v>
      </c>
      <c r="H567" t="s">
        <v>2606</v>
      </c>
    </row>
    <row r="568" spans="1:9" x14ac:dyDescent="0.25">
      <c r="A568" t="s">
        <v>1278</v>
      </c>
      <c r="C568" t="s">
        <v>516</v>
      </c>
      <c r="D568" t="s">
        <v>358</v>
      </c>
      <c r="E568" t="s">
        <v>364</v>
      </c>
      <c r="H568" t="s">
        <v>2493</v>
      </c>
    </row>
    <row r="569" spans="1:9" x14ac:dyDescent="0.25">
      <c r="A569" t="s">
        <v>1192</v>
      </c>
      <c r="B569" t="s">
        <v>1193</v>
      </c>
      <c r="C569" t="s">
        <v>543</v>
      </c>
      <c r="D569" t="s">
        <v>358</v>
      </c>
      <c r="E569" t="s">
        <v>364</v>
      </c>
      <c r="G569" t="s">
        <v>2604</v>
      </c>
      <c r="H569" t="s">
        <v>545</v>
      </c>
    </row>
    <row r="570" spans="1:9" x14ac:dyDescent="0.25">
      <c r="A570" t="s">
        <v>1591</v>
      </c>
      <c r="C570" t="s">
        <v>211</v>
      </c>
      <c r="D570" t="s">
        <v>358</v>
      </c>
      <c r="E570" t="s">
        <v>364</v>
      </c>
      <c r="H570" t="s">
        <v>2493</v>
      </c>
    </row>
    <row r="571" spans="1:9" x14ac:dyDescent="0.25">
      <c r="A571" t="s">
        <v>2120</v>
      </c>
      <c r="C571" t="s">
        <v>336</v>
      </c>
      <c r="D571" t="s">
        <v>358</v>
      </c>
      <c r="E571" t="s">
        <v>364</v>
      </c>
      <c r="H571" t="s">
        <v>2606</v>
      </c>
    </row>
    <row r="572" spans="1:9" x14ac:dyDescent="0.25">
      <c r="A572" t="s">
        <v>2485</v>
      </c>
      <c r="B572" t="s">
        <v>2484</v>
      </c>
      <c r="C572" t="s">
        <v>38</v>
      </c>
      <c r="D572" t="s">
        <v>358</v>
      </c>
      <c r="E572" t="s">
        <v>364</v>
      </c>
      <c r="H572" t="s">
        <v>2605</v>
      </c>
    </row>
    <row r="573" spans="1:9" x14ac:dyDescent="0.25">
      <c r="A573" t="s">
        <v>1637</v>
      </c>
      <c r="C573" t="s">
        <v>201</v>
      </c>
      <c r="D573" t="s">
        <v>358</v>
      </c>
      <c r="E573" t="s">
        <v>364</v>
      </c>
      <c r="H573" t="s">
        <v>2607</v>
      </c>
    </row>
    <row r="574" spans="1:9" x14ac:dyDescent="0.25">
      <c r="A574" t="s">
        <v>359</v>
      </c>
      <c r="C574" t="s">
        <v>39</v>
      </c>
      <c r="D574" t="s">
        <v>358</v>
      </c>
      <c r="E574" t="s">
        <v>364</v>
      </c>
      <c r="H574" t="s">
        <v>1219</v>
      </c>
      <c r="I574" t="s">
        <v>2636</v>
      </c>
    </row>
    <row r="575" spans="1:9" x14ac:dyDescent="0.25">
      <c r="A575" t="s">
        <v>1288</v>
      </c>
      <c r="C575" t="s">
        <v>206</v>
      </c>
      <c r="D575" t="s">
        <v>358</v>
      </c>
      <c r="E575" t="s">
        <v>364</v>
      </c>
      <c r="H575" t="s">
        <v>2493</v>
      </c>
    </row>
    <row r="576" spans="1:9" x14ac:dyDescent="0.25">
      <c r="A576" t="s">
        <v>1487</v>
      </c>
      <c r="C576" t="s">
        <v>209</v>
      </c>
      <c r="D576" t="s">
        <v>358</v>
      </c>
      <c r="E576" t="s">
        <v>364</v>
      </c>
      <c r="H576" t="s">
        <v>2493</v>
      </c>
    </row>
    <row r="577" spans="1:11" x14ac:dyDescent="0.25">
      <c r="A577" t="s">
        <v>1437</v>
      </c>
      <c r="C577" t="s">
        <v>356</v>
      </c>
      <c r="D577" t="s">
        <v>358</v>
      </c>
      <c r="E577" t="s">
        <v>364</v>
      </c>
      <c r="H577" t="s">
        <v>2605</v>
      </c>
    </row>
    <row r="578" spans="1:11" x14ac:dyDescent="0.25">
      <c r="A578" t="s">
        <v>2276</v>
      </c>
      <c r="B578" t="s">
        <v>1238</v>
      </c>
      <c r="C578" t="s">
        <v>2277</v>
      </c>
      <c r="D578" t="s">
        <v>358</v>
      </c>
      <c r="E578" t="s">
        <v>364</v>
      </c>
    </row>
    <row r="579" spans="1:11" x14ac:dyDescent="0.25">
      <c r="A579" t="s">
        <v>1498</v>
      </c>
      <c r="C579" t="s">
        <v>200</v>
      </c>
      <c r="D579" t="s">
        <v>358</v>
      </c>
      <c r="E579" t="s">
        <v>364</v>
      </c>
      <c r="H579" t="s">
        <v>2493</v>
      </c>
    </row>
    <row r="580" spans="1:11" x14ac:dyDescent="0.25">
      <c r="C580" t="s">
        <v>37</v>
      </c>
      <c r="D580" t="s">
        <v>358</v>
      </c>
      <c r="E580" t="s">
        <v>364</v>
      </c>
      <c r="H580" t="s">
        <v>2605</v>
      </c>
    </row>
    <row r="581" spans="1:11" x14ac:dyDescent="0.25">
      <c r="A581" t="s">
        <v>2296</v>
      </c>
      <c r="B581" t="s">
        <v>1238</v>
      </c>
      <c r="C581" t="s">
        <v>2297</v>
      </c>
      <c r="D581" t="s">
        <v>358</v>
      </c>
      <c r="E581" t="s">
        <v>364</v>
      </c>
      <c r="K581" t="s">
        <v>553</v>
      </c>
    </row>
    <row r="582" spans="1:11" x14ac:dyDescent="0.25">
      <c r="A582" t="s">
        <v>1426</v>
      </c>
      <c r="C582" t="s">
        <v>202</v>
      </c>
      <c r="D582" t="s">
        <v>358</v>
      </c>
      <c r="E582" t="s">
        <v>364</v>
      </c>
      <c r="H582" t="s">
        <v>2493</v>
      </c>
    </row>
    <row r="583" spans="1:11" x14ac:dyDescent="0.25">
      <c r="A583" t="s">
        <v>2288</v>
      </c>
      <c r="B583" t="s">
        <v>1238</v>
      </c>
      <c r="C583" t="s">
        <v>2289</v>
      </c>
      <c r="D583" t="s">
        <v>358</v>
      </c>
      <c r="E583" t="s">
        <v>364</v>
      </c>
    </row>
    <row r="584" spans="1:11" x14ac:dyDescent="0.25">
      <c r="A584" t="s">
        <v>2275</v>
      </c>
      <c r="C584" t="s">
        <v>204</v>
      </c>
      <c r="D584" t="s">
        <v>358</v>
      </c>
      <c r="E584" t="s">
        <v>364</v>
      </c>
      <c r="H584" t="s">
        <v>2607</v>
      </c>
    </row>
    <row r="585" spans="1:11" x14ac:dyDescent="0.25">
      <c r="A585" t="s">
        <v>1531</v>
      </c>
      <c r="C585" t="s">
        <v>205</v>
      </c>
      <c r="D585" t="s">
        <v>358</v>
      </c>
      <c r="E585" t="s">
        <v>364</v>
      </c>
      <c r="H585" t="s">
        <v>2607</v>
      </c>
    </row>
    <row r="586" spans="1:11" x14ac:dyDescent="0.25">
      <c r="A586" t="s">
        <v>1250</v>
      </c>
      <c r="C586" t="s">
        <v>515</v>
      </c>
      <c r="D586" t="s">
        <v>358</v>
      </c>
      <c r="E586" t="s">
        <v>364</v>
      </c>
      <c r="H586" t="s">
        <v>2493</v>
      </c>
      <c r="K586" t="s">
        <v>413</v>
      </c>
    </row>
    <row r="587" spans="1:11" x14ac:dyDescent="0.25">
      <c r="A587" t="s">
        <v>2486</v>
      </c>
      <c r="C587" t="s">
        <v>203</v>
      </c>
      <c r="D587" t="s">
        <v>358</v>
      </c>
      <c r="E587" t="s">
        <v>364</v>
      </c>
      <c r="H587" t="s">
        <v>2493</v>
      </c>
    </row>
    <row r="588" spans="1:11" x14ac:dyDescent="0.25">
      <c r="A588" t="s">
        <v>1592</v>
      </c>
      <c r="B588" t="s">
        <v>1238</v>
      </c>
      <c r="C588" t="s">
        <v>1593</v>
      </c>
      <c r="D588" t="s">
        <v>358</v>
      </c>
      <c r="E588" t="s">
        <v>364</v>
      </c>
    </row>
    <row r="589" spans="1:11" x14ac:dyDescent="0.25">
      <c r="A589" t="s">
        <v>1268</v>
      </c>
      <c r="C589" t="s">
        <v>207</v>
      </c>
      <c r="D589" t="s">
        <v>358</v>
      </c>
      <c r="E589" t="s">
        <v>364</v>
      </c>
      <c r="H589" t="s">
        <v>2493</v>
      </c>
    </row>
    <row r="590" spans="1:11" x14ac:dyDescent="0.25">
      <c r="A590" t="s">
        <v>1161</v>
      </c>
      <c r="C590" t="s">
        <v>247</v>
      </c>
      <c r="D590" t="s">
        <v>358</v>
      </c>
      <c r="E590" t="s">
        <v>364</v>
      </c>
      <c r="H590" t="s">
        <v>545</v>
      </c>
    </row>
    <row r="591" spans="1:11" x14ac:dyDescent="0.25">
      <c r="A591" t="s">
        <v>2279</v>
      </c>
      <c r="B591" t="s">
        <v>1238</v>
      </c>
      <c r="C591" t="s">
        <v>208</v>
      </c>
      <c r="D591" t="s">
        <v>358</v>
      </c>
      <c r="E591" t="s">
        <v>364</v>
      </c>
    </row>
    <row r="592" spans="1:11" x14ac:dyDescent="0.25">
      <c r="A592" t="s">
        <v>2487</v>
      </c>
      <c r="C592" t="s">
        <v>210</v>
      </c>
      <c r="D592" t="s">
        <v>358</v>
      </c>
      <c r="E592" t="s">
        <v>364</v>
      </c>
      <c r="H592" t="s">
        <v>2493</v>
      </c>
    </row>
    <row r="593" spans="1:11" x14ac:dyDescent="0.25">
      <c r="A593" t="s">
        <v>1162</v>
      </c>
      <c r="C593" t="s">
        <v>248</v>
      </c>
      <c r="D593" t="s">
        <v>358</v>
      </c>
      <c r="E593" t="s">
        <v>364</v>
      </c>
      <c r="H593" t="s">
        <v>545</v>
      </c>
    </row>
    <row r="594" spans="1:11" x14ac:dyDescent="0.25">
      <c r="A594" t="s">
        <v>1740</v>
      </c>
      <c r="B594" t="s">
        <v>1238</v>
      </c>
      <c r="C594" t="s">
        <v>1741</v>
      </c>
      <c r="D594" t="s">
        <v>358</v>
      </c>
      <c r="E594" t="s">
        <v>364</v>
      </c>
      <c r="H594" t="s">
        <v>2493</v>
      </c>
    </row>
    <row r="595" spans="1:11" x14ac:dyDescent="0.25">
      <c r="A595" t="s">
        <v>1358</v>
      </c>
      <c r="B595" t="s">
        <v>1238</v>
      </c>
      <c r="C595" t="s">
        <v>1359</v>
      </c>
      <c r="D595" t="s">
        <v>496</v>
      </c>
      <c r="E595" t="s">
        <v>498</v>
      </c>
      <c r="F595" t="str">
        <f>IF(COUNTIF(A595, "*海濱路*"), "海濱路", "")</f>
        <v/>
      </c>
    </row>
    <row r="596" spans="1:11" x14ac:dyDescent="0.25">
      <c r="A596" t="s">
        <v>934</v>
      </c>
      <c r="C596" t="s">
        <v>341</v>
      </c>
      <c r="D596" t="s">
        <v>496</v>
      </c>
      <c r="E596" t="s">
        <v>498</v>
      </c>
      <c r="F596" t="str">
        <f t="shared" ref="F596:F659" si="8">IF(COUNTIF(A596, "*海濱路*"), "海濱路", "")</f>
        <v/>
      </c>
      <c r="H596" t="s">
        <v>2605</v>
      </c>
      <c r="K596" t="s">
        <v>342</v>
      </c>
    </row>
    <row r="597" spans="1:11" x14ac:dyDescent="0.25">
      <c r="A597" t="s">
        <v>1024</v>
      </c>
      <c r="C597" t="s">
        <v>943</v>
      </c>
      <c r="D597" t="s">
        <v>496</v>
      </c>
      <c r="E597" t="s">
        <v>498</v>
      </c>
      <c r="F597" t="str">
        <f t="shared" si="8"/>
        <v/>
      </c>
      <c r="H597" t="s">
        <v>2605</v>
      </c>
    </row>
    <row r="598" spans="1:11" x14ac:dyDescent="0.25">
      <c r="A598" t="s">
        <v>601</v>
      </c>
      <c r="C598" t="s">
        <v>5</v>
      </c>
      <c r="D598" t="s">
        <v>496</v>
      </c>
      <c r="E598" t="s">
        <v>498</v>
      </c>
      <c r="F598" t="str">
        <f t="shared" si="8"/>
        <v/>
      </c>
      <c r="H598" t="s">
        <v>2605</v>
      </c>
    </row>
    <row r="599" spans="1:11" x14ac:dyDescent="0.25">
      <c r="A599" t="s">
        <v>2128</v>
      </c>
      <c r="B599" t="s">
        <v>1238</v>
      </c>
      <c r="C599" t="s">
        <v>2129</v>
      </c>
      <c r="D599" t="s">
        <v>496</v>
      </c>
      <c r="E599" t="s">
        <v>498</v>
      </c>
      <c r="F599" t="str">
        <f t="shared" si="8"/>
        <v/>
      </c>
    </row>
    <row r="600" spans="1:11" x14ac:dyDescent="0.25">
      <c r="A600" t="s">
        <v>1025</v>
      </c>
      <c r="C600" t="s">
        <v>872</v>
      </c>
      <c r="D600" t="s">
        <v>496</v>
      </c>
      <c r="E600" t="s">
        <v>498</v>
      </c>
      <c r="F600" t="str">
        <f t="shared" si="8"/>
        <v/>
      </c>
      <c r="H600" t="s">
        <v>2605</v>
      </c>
    </row>
    <row r="601" spans="1:11" x14ac:dyDescent="0.25">
      <c r="A601" t="s">
        <v>1026</v>
      </c>
      <c r="C601" t="s">
        <v>781</v>
      </c>
      <c r="D601" t="s">
        <v>496</v>
      </c>
      <c r="E601" t="s">
        <v>498</v>
      </c>
      <c r="F601" t="str">
        <f t="shared" si="8"/>
        <v/>
      </c>
      <c r="H601" t="s">
        <v>2605</v>
      </c>
    </row>
    <row r="602" spans="1:11" x14ac:dyDescent="0.25">
      <c r="A602" t="s">
        <v>1432</v>
      </c>
      <c r="B602" t="s">
        <v>1238</v>
      </c>
      <c r="C602" t="s">
        <v>1433</v>
      </c>
      <c r="D602" t="s">
        <v>496</v>
      </c>
      <c r="E602" t="s">
        <v>498</v>
      </c>
      <c r="F602" t="str">
        <f t="shared" si="8"/>
        <v/>
      </c>
    </row>
    <row r="603" spans="1:11" x14ac:dyDescent="0.25">
      <c r="A603" t="s">
        <v>2200</v>
      </c>
      <c r="C603" t="s">
        <v>443</v>
      </c>
      <c r="D603" t="s">
        <v>496</v>
      </c>
      <c r="E603" t="s">
        <v>498</v>
      </c>
      <c r="F603" t="str">
        <f t="shared" si="8"/>
        <v/>
      </c>
      <c r="H603" t="s">
        <v>2493</v>
      </c>
      <c r="K603" t="s">
        <v>442</v>
      </c>
    </row>
    <row r="604" spans="1:11" x14ac:dyDescent="0.25">
      <c r="A604" t="s">
        <v>1428</v>
      </c>
      <c r="B604" t="s">
        <v>1238</v>
      </c>
      <c r="C604" t="s">
        <v>1429</v>
      </c>
      <c r="D604" t="s">
        <v>496</v>
      </c>
      <c r="E604" t="s">
        <v>498</v>
      </c>
      <c r="F604" t="str">
        <f t="shared" si="8"/>
        <v/>
      </c>
    </row>
    <row r="605" spans="1:11" x14ac:dyDescent="0.25">
      <c r="A605" t="s">
        <v>1027</v>
      </c>
      <c r="C605" t="s">
        <v>871</v>
      </c>
      <c r="D605" t="s">
        <v>496</v>
      </c>
      <c r="E605" t="s">
        <v>498</v>
      </c>
      <c r="F605" t="str">
        <f t="shared" si="8"/>
        <v/>
      </c>
      <c r="H605" t="s">
        <v>2605</v>
      </c>
    </row>
    <row r="606" spans="1:11" x14ac:dyDescent="0.25">
      <c r="A606" t="s">
        <v>470</v>
      </c>
      <c r="C606" t="s">
        <v>802</v>
      </c>
      <c r="D606" t="s">
        <v>496</v>
      </c>
      <c r="E606" t="s">
        <v>498</v>
      </c>
      <c r="F606" t="str">
        <f t="shared" si="8"/>
        <v/>
      </c>
      <c r="H606" t="s">
        <v>2605</v>
      </c>
    </row>
    <row r="607" spans="1:11" x14ac:dyDescent="0.25">
      <c r="A607" t="s">
        <v>2015</v>
      </c>
      <c r="B607" t="s">
        <v>1238</v>
      </c>
      <c r="C607" t="s">
        <v>2016</v>
      </c>
      <c r="D607" t="s">
        <v>496</v>
      </c>
      <c r="E607" t="s">
        <v>498</v>
      </c>
      <c r="F607" t="str">
        <f t="shared" si="8"/>
        <v/>
      </c>
    </row>
    <row r="608" spans="1:11" x14ac:dyDescent="0.25">
      <c r="A608" t="s">
        <v>1718</v>
      </c>
      <c r="B608" t="s">
        <v>1238</v>
      </c>
      <c r="C608" t="s">
        <v>138</v>
      </c>
      <c r="D608" t="s">
        <v>496</v>
      </c>
      <c r="E608" t="s">
        <v>498</v>
      </c>
      <c r="F608" t="str">
        <f t="shared" si="8"/>
        <v/>
      </c>
    </row>
    <row r="609" spans="1:9" x14ac:dyDescent="0.25">
      <c r="A609" t="s">
        <v>1028</v>
      </c>
      <c r="C609" t="s">
        <v>125</v>
      </c>
      <c r="D609" t="s">
        <v>496</v>
      </c>
      <c r="E609" t="s">
        <v>498</v>
      </c>
      <c r="F609" t="str">
        <f t="shared" si="8"/>
        <v/>
      </c>
      <c r="H609" t="s">
        <v>2493</v>
      </c>
    </row>
    <row r="610" spans="1:9" x14ac:dyDescent="0.25">
      <c r="A610" t="s">
        <v>1029</v>
      </c>
      <c r="C610" t="s">
        <v>260</v>
      </c>
      <c r="D610" t="s">
        <v>496</v>
      </c>
      <c r="E610" t="s">
        <v>498</v>
      </c>
      <c r="F610" t="str">
        <f t="shared" si="8"/>
        <v/>
      </c>
      <c r="H610" t="s">
        <v>2606</v>
      </c>
      <c r="I610" t="s">
        <v>2435</v>
      </c>
    </row>
    <row r="611" spans="1:9" x14ac:dyDescent="0.25">
      <c r="A611" t="s">
        <v>2254</v>
      </c>
      <c r="B611" t="s">
        <v>1238</v>
      </c>
      <c r="C611" t="s">
        <v>2255</v>
      </c>
      <c r="D611" t="s">
        <v>496</v>
      </c>
      <c r="E611" t="s">
        <v>498</v>
      </c>
      <c r="F611" t="str">
        <f t="shared" si="8"/>
        <v/>
      </c>
    </row>
    <row r="612" spans="1:9" x14ac:dyDescent="0.25">
      <c r="A612" t="s">
        <v>643</v>
      </c>
      <c r="B612" t="s">
        <v>645</v>
      </c>
      <c r="C612" t="s">
        <v>644</v>
      </c>
      <c r="D612" t="s">
        <v>496</v>
      </c>
      <c r="E612" t="s">
        <v>498</v>
      </c>
      <c r="F612" t="str">
        <f t="shared" si="8"/>
        <v/>
      </c>
      <c r="H612" t="s">
        <v>2605</v>
      </c>
    </row>
    <row r="613" spans="1:9" x14ac:dyDescent="0.25">
      <c r="A613" t="s">
        <v>778</v>
      </c>
      <c r="C613" t="s">
        <v>779</v>
      </c>
      <c r="D613" t="s">
        <v>496</v>
      </c>
      <c r="E613" t="s">
        <v>498</v>
      </c>
      <c r="F613" t="str">
        <f t="shared" si="8"/>
        <v/>
      </c>
      <c r="H613" t="s">
        <v>2605</v>
      </c>
    </row>
    <row r="614" spans="1:9" x14ac:dyDescent="0.25">
      <c r="A614" t="s">
        <v>1494</v>
      </c>
      <c r="B614" t="s">
        <v>1238</v>
      </c>
      <c r="C614" t="s">
        <v>1495</v>
      </c>
      <c r="D614" t="s">
        <v>496</v>
      </c>
      <c r="E614" t="s">
        <v>498</v>
      </c>
      <c r="F614" t="str">
        <f t="shared" si="8"/>
        <v/>
      </c>
    </row>
    <row r="615" spans="1:9" x14ac:dyDescent="0.25">
      <c r="A615" t="s">
        <v>2199</v>
      </c>
      <c r="B615" t="s">
        <v>1238</v>
      </c>
      <c r="C615" t="s">
        <v>119</v>
      </c>
      <c r="D615" t="s">
        <v>496</v>
      </c>
      <c r="E615" t="s">
        <v>498</v>
      </c>
      <c r="F615" t="str">
        <f t="shared" si="8"/>
        <v/>
      </c>
    </row>
    <row r="616" spans="1:9" x14ac:dyDescent="0.25">
      <c r="A616" t="s">
        <v>1739</v>
      </c>
      <c r="C616" t="s">
        <v>427</v>
      </c>
      <c r="D616" t="s">
        <v>496</v>
      </c>
      <c r="E616" t="s">
        <v>498</v>
      </c>
      <c r="F616" t="str">
        <f t="shared" si="8"/>
        <v/>
      </c>
      <c r="H616" t="s">
        <v>2493</v>
      </c>
    </row>
    <row r="617" spans="1:9" x14ac:dyDescent="0.25">
      <c r="A617" t="s">
        <v>1030</v>
      </c>
      <c r="C617" t="s">
        <v>735</v>
      </c>
      <c r="D617" t="s">
        <v>496</v>
      </c>
      <c r="E617" t="s">
        <v>498</v>
      </c>
      <c r="F617" t="str">
        <f t="shared" si="8"/>
        <v/>
      </c>
      <c r="H617" t="s">
        <v>2605</v>
      </c>
    </row>
    <row r="618" spans="1:9" x14ac:dyDescent="0.25">
      <c r="A618" t="s">
        <v>1186</v>
      </c>
      <c r="C618" t="s">
        <v>518</v>
      </c>
      <c r="D618" t="s">
        <v>496</v>
      </c>
      <c r="E618" t="s">
        <v>498</v>
      </c>
      <c r="F618" t="str">
        <f t="shared" si="8"/>
        <v/>
      </c>
      <c r="G618" t="s">
        <v>2392</v>
      </c>
      <c r="H618" t="s">
        <v>545</v>
      </c>
    </row>
    <row r="619" spans="1:9" x14ac:dyDescent="0.25">
      <c r="A619" t="s">
        <v>1187</v>
      </c>
      <c r="C619" t="s">
        <v>519</v>
      </c>
      <c r="D619" t="s">
        <v>496</v>
      </c>
      <c r="E619" t="s">
        <v>498</v>
      </c>
      <c r="F619" t="str">
        <f t="shared" si="8"/>
        <v/>
      </c>
      <c r="G619" t="s">
        <v>2392</v>
      </c>
      <c r="H619" t="s">
        <v>545</v>
      </c>
    </row>
    <row r="620" spans="1:9" x14ac:dyDescent="0.25">
      <c r="A620" t="s">
        <v>967</v>
      </c>
      <c r="C620" t="s">
        <v>955</v>
      </c>
      <c r="D620" t="s">
        <v>496</v>
      </c>
      <c r="E620" t="s">
        <v>498</v>
      </c>
      <c r="F620" t="str">
        <f t="shared" si="8"/>
        <v/>
      </c>
      <c r="H620" t="s">
        <v>2605</v>
      </c>
    </row>
    <row r="621" spans="1:9" x14ac:dyDescent="0.25">
      <c r="A621" t="s">
        <v>1031</v>
      </c>
      <c r="B621" t="s">
        <v>1238</v>
      </c>
      <c r="C621" t="s">
        <v>955</v>
      </c>
      <c r="D621" t="s">
        <v>496</v>
      </c>
      <c r="E621" t="s">
        <v>498</v>
      </c>
      <c r="F621" t="str">
        <f t="shared" si="8"/>
        <v/>
      </c>
    </row>
    <row r="622" spans="1:9" x14ac:dyDescent="0.25">
      <c r="A622" t="s">
        <v>1032</v>
      </c>
      <c r="C622" t="s">
        <v>945</v>
      </c>
      <c r="D622" t="s">
        <v>496</v>
      </c>
      <c r="E622" t="s">
        <v>498</v>
      </c>
      <c r="F622" t="str">
        <f t="shared" si="8"/>
        <v/>
      </c>
      <c r="H622" t="s">
        <v>2605</v>
      </c>
    </row>
    <row r="623" spans="1:9" x14ac:dyDescent="0.25">
      <c r="A623" t="s">
        <v>948</v>
      </c>
      <c r="B623" t="s">
        <v>1033</v>
      </c>
      <c r="C623" t="s">
        <v>947</v>
      </c>
      <c r="D623" t="s">
        <v>496</v>
      </c>
      <c r="E623" t="s">
        <v>498</v>
      </c>
      <c r="F623" t="str">
        <f t="shared" si="8"/>
        <v/>
      </c>
      <c r="H623" t="s">
        <v>2605</v>
      </c>
    </row>
    <row r="624" spans="1:9" x14ac:dyDescent="0.25">
      <c r="A624" t="s">
        <v>610</v>
      </c>
      <c r="C624" t="s">
        <v>613</v>
      </c>
      <c r="D624" t="s">
        <v>496</v>
      </c>
      <c r="E624" t="s">
        <v>498</v>
      </c>
      <c r="F624" t="str">
        <f t="shared" si="8"/>
        <v/>
      </c>
      <c r="H624" t="s">
        <v>2605</v>
      </c>
      <c r="I624" t="s">
        <v>2488</v>
      </c>
    </row>
    <row r="625" spans="1:9" x14ac:dyDescent="0.25">
      <c r="A625" t="s">
        <v>2256</v>
      </c>
      <c r="B625" t="s">
        <v>1238</v>
      </c>
      <c r="C625" t="s">
        <v>2257</v>
      </c>
      <c r="D625" t="s">
        <v>496</v>
      </c>
      <c r="E625" t="s">
        <v>498</v>
      </c>
      <c r="F625" t="str">
        <f t="shared" si="8"/>
        <v/>
      </c>
    </row>
    <row r="626" spans="1:9" x14ac:dyDescent="0.25">
      <c r="A626" t="s">
        <v>2238</v>
      </c>
      <c r="B626" t="s">
        <v>1238</v>
      </c>
      <c r="C626" t="s">
        <v>2239</v>
      </c>
      <c r="D626" t="s">
        <v>496</v>
      </c>
      <c r="E626" t="s">
        <v>498</v>
      </c>
      <c r="F626" t="str">
        <f t="shared" si="8"/>
        <v/>
      </c>
    </row>
    <row r="627" spans="1:9" x14ac:dyDescent="0.25">
      <c r="A627" t="s">
        <v>1034</v>
      </c>
      <c r="C627" t="s">
        <v>6</v>
      </c>
      <c r="D627" t="s">
        <v>496</v>
      </c>
      <c r="E627" t="s">
        <v>498</v>
      </c>
      <c r="F627" t="str">
        <f t="shared" si="8"/>
        <v/>
      </c>
      <c r="H627" t="s">
        <v>2605</v>
      </c>
    </row>
    <row r="628" spans="1:9" x14ac:dyDescent="0.25">
      <c r="A628" t="s">
        <v>1035</v>
      </c>
      <c r="C628" t="s">
        <v>259</v>
      </c>
      <c r="D628" t="s">
        <v>496</v>
      </c>
      <c r="E628" t="s">
        <v>498</v>
      </c>
      <c r="F628" t="str">
        <f t="shared" si="8"/>
        <v/>
      </c>
      <c r="H628" t="s">
        <v>2606</v>
      </c>
    </row>
    <row r="629" spans="1:9" x14ac:dyDescent="0.25">
      <c r="A629" t="s">
        <v>823</v>
      </c>
      <c r="C629" t="s">
        <v>824</v>
      </c>
      <c r="D629" t="s">
        <v>496</v>
      </c>
      <c r="E629" t="s">
        <v>498</v>
      </c>
      <c r="F629" t="str">
        <f t="shared" si="8"/>
        <v/>
      </c>
      <c r="H629" t="s">
        <v>2605</v>
      </c>
    </row>
    <row r="630" spans="1:9" x14ac:dyDescent="0.25">
      <c r="A630" t="s">
        <v>2017</v>
      </c>
      <c r="B630" t="s">
        <v>1238</v>
      </c>
      <c r="C630" t="s">
        <v>2018</v>
      </c>
      <c r="D630" t="s">
        <v>496</v>
      </c>
      <c r="E630" t="s">
        <v>498</v>
      </c>
      <c r="F630" t="str">
        <f t="shared" si="8"/>
        <v/>
      </c>
    </row>
    <row r="631" spans="1:9" x14ac:dyDescent="0.25">
      <c r="A631" t="s">
        <v>1036</v>
      </c>
      <c r="C631" t="s">
        <v>692</v>
      </c>
      <c r="D631" t="s">
        <v>496</v>
      </c>
      <c r="E631" t="s">
        <v>498</v>
      </c>
      <c r="F631" t="str">
        <f t="shared" si="8"/>
        <v/>
      </c>
      <c r="H631" t="s">
        <v>2605</v>
      </c>
    </row>
    <row r="632" spans="1:9" x14ac:dyDescent="0.25">
      <c r="A632" t="s">
        <v>1037</v>
      </c>
      <c r="C632" t="s">
        <v>964</v>
      </c>
      <c r="D632" t="s">
        <v>496</v>
      </c>
      <c r="E632" t="s">
        <v>498</v>
      </c>
      <c r="F632" t="str">
        <f t="shared" si="8"/>
        <v/>
      </c>
      <c r="H632" t="s">
        <v>2605</v>
      </c>
    </row>
    <row r="633" spans="1:9" x14ac:dyDescent="0.25">
      <c r="A633" t="s">
        <v>1037</v>
      </c>
      <c r="B633" t="s">
        <v>1238</v>
      </c>
      <c r="C633" t="s">
        <v>964</v>
      </c>
      <c r="D633" t="s">
        <v>496</v>
      </c>
      <c r="E633" t="s">
        <v>498</v>
      </c>
      <c r="F633" t="str">
        <f t="shared" si="8"/>
        <v/>
      </c>
    </row>
    <row r="634" spans="1:9" x14ac:dyDescent="0.25">
      <c r="A634" t="s">
        <v>1038</v>
      </c>
      <c r="C634" t="s">
        <v>789</v>
      </c>
      <c r="D634" t="s">
        <v>496</v>
      </c>
      <c r="E634" t="s">
        <v>498</v>
      </c>
      <c r="F634" t="str">
        <f t="shared" si="8"/>
        <v/>
      </c>
      <c r="H634" t="s">
        <v>2605</v>
      </c>
    </row>
    <row r="635" spans="1:9" x14ac:dyDescent="0.25">
      <c r="A635" t="s">
        <v>2268</v>
      </c>
      <c r="B635" t="s">
        <v>1238</v>
      </c>
      <c r="C635" t="s">
        <v>2269</v>
      </c>
      <c r="D635" t="s">
        <v>496</v>
      </c>
      <c r="E635" t="s">
        <v>498</v>
      </c>
      <c r="F635" t="str">
        <f t="shared" si="8"/>
        <v/>
      </c>
    </row>
    <row r="636" spans="1:9" x14ac:dyDescent="0.25">
      <c r="A636" t="s">
        <v>1039</v>
      </c>
      <c r="C636" t="s">
        <v>787</v>
      </c>
      <c r="D636" t="s">
        <v>496</v>
      </c>
      <c r="E636" t="s">
        <v>498</v>
      </c>
      <c r="F636" t="str">
        <f t="shared" si="8"/>
        <v/>
      </c>
      <c r="H636" t="s">
        <v>2605</v>
      </c>
    </row>
    <row r="637" spans="1:9" x14ac:dyDescent="0.25">
      <c r="A637" t="s">
        <v>1822</v>
      </c>
      <c r="B637" t="s">
        <v>1238</v>
      </c>
      <c r="C637" t="s">
        <v>1823</v>
      </c>
      <c r="D637" t="s">
        <v>496</v>
      </c>
      <c r="E637" t="s">
        <v>498</v>
      </c>
      <c r="F637" t="str">
        <f t="shared" si="8"/>
        <v/>
      </c>
    </row>
    <row r="638" spans="1:9" x14ac:dyDescent="0.25">
      <c r="A638" t="s">
        <v>1040</v>
      </c>
      <c r="C638" t="s">
        <v>8</v>
      </c>
      <c r="D638" t="s">
        <v>496</v>
      </c>
      <c r="E638" t="s">
        <v>498</v>
      </c>
      <c r="F638" t="str">
        <f t="shared" si="8"/>
        <v/>
      </c>
      <c r="H638" t="s">
        <v>2605</v>
      </c>
    </row>
    <row r="639" spans="1:9" x14ac:dyDescent="0.25">
      <c r="A639" t="s">
        <v>1041</v>
      </c>
      <c r="C639" t="s">
        <v>9</v>
      </c>
      <c r="D639" t="s">
        <v>496</v>
      </c>
      <c r="E639" t="s">
        <v>498</v>
      </c>
      <c r="F639" t="str">
        <f t="shared" si="8"/>
        <v/>
      </c>
      <c r="H639" t="s">
        <v>2493</v>
      </c>
      <c r="I639" t="s">
        <v>2418</v>
      </c>
    </row>
    <row r="640" spans="1:9" x14ac:dyDescent="0.25">
      <c r="A640" t="s">
        <v>736</v>
      </c>
      <c r="C640" t="s">
        <v>2489</v>
      </c>
      <c r="D640" t="s">
        <v>496</v>
      </c>
      <c r="E640" t="s">
        <v>498</v>
      </c>
      <c r="F640" t="str">
        <f t="shared" si="8"/>
        <v/>
      </c>
      <c r="H640" t="s">
        <v>2605</v>
      </c>
      <c r="I640" t="s">
        <v>406</v>
      </c>
    </row>
    <row r="641" spans="1:9" x14ac:dyDescent="0.25">
      <c r="A641" t="s">
        <v>2193</v>
      </c>
      <c r="B641" t="s">
        <v>1238</v>
      </c>
      <c r="C641" t="s">
        <v>2194</v>
      </c>
      <c r="D641" t="s">
        <v>496</v>
      </c>
      <c r="E641" t="s">
        <v>498</v>
      </c>
      <c r="F641" t="str">
        <f t="shared" si="8"/>
        <v/>
      </c>
    </row>
    <row r="642" spans="1:9" x14ac:dyDescent="0.25">
      <c r="A642" t="s">
        <v>2214</v>
      </c>
      <c r="B642" t="s">
        <v>1238</v>
      </c>
      <c r="C642" t="s">
        <v>263</v>
      </c>
      <c r="D642" t="s">
        <v>496</v>
      </c>
      <c r="E642" t="s">
        <v>498</v>
      </c>
      <c r="F642" t="str">
        <f t="shared" si="8"/>
        <v/>
      </c>
    </row>
    <row r="643" spans="1:9" x14ac:dyDescent="0.25">
      <c r="A643" t="s">
        <v>563</v>
      </c>
      <c r="B643" t="s">
        <v>1238</v>
      </c>
      <c r="C643" t="s">
        <v>1442</v>
      </c>
      <c r="D643" t="s">
        <v>496</v>
      </c>
      <c r="E643" t="s">
        <v>498</v>
      </c>
      <c r="F643" t="str">
        <f t="shared" si="8"/>
        <v/>
      </c>
      <c r="I643" t="s">
        <v>2396</v>
      </c>
    </row>
    <row r="644" spans="1:9" x14ac:dyDescent="0.25">
      <c r="A644" t="s">
        <v>1579</v>
      </c>
      <c r="B644" t="s">
        <v>1238</v>
      </c>
      <c r="C644" t="s">
        <v>1580</v>
      </c>
      <c r="D644" t="s">
        <v>496</v>
      </c>
      <c r="E644" t="s">
        <v>498</v>
      </c>
      <c r="F644" t="str">
        <f t="shared" si="8"/>
        <v/>
      </c>
    </row>
    <row r="645" spans="1:9" x14ac:dyDescent="0.25">
      <c r="C645" t="s">
        <v>10</v>
      </c>
      <c r="D645" t="s">
        <v>496</v>
      </c>
      <c r="E645" t="s">
        <v>498</v>
      </c>
      <c r="F645" t="str">
        <f t="shared" si="8"/>
        <v/>
      </c>
      <c r="H645" t="s">
        <v>2605</v>
      </c>
    </row>
    <row r="646" spans="1:9" x14ac:dyDescent="0.25">
      <c r="A646" t="s">
        <v>2118</v>
      </c>
      <c r="B646" t="s">
        <v>1238</v>
      </c>
      <c r="C646" t="s">
        <v>129</v>
      </c>
      <c r="D646" t="s">
        <v>496</v>
      </c>
      <c r="E646" t="s">
        <v>498</v>
      </c>
      <c r="F646" t="str">
        <f t="shared" si="8"/>
        <v/>
      </c>
    </row>
    <row r="647" spans="1:9" x14ac:dyDescent="0.25">
      <c r="A647" t="s">
        <v>1351</v>
      </c>
      <c r="B647" t="s">
        <v>1238</v>
      </c>
      <c r="C647" t="s">
        <v>129</v>
      </c>
      <c r="D647" t="s">
        <v>496</v>
      </c>
      <c r="E647" t="s">
        <v>498</v>
      </c>
      <c r="F647" t="str">
        <f t="shared" si="8"/>
        <v/>
      </c>
    </row>
    <row r="648" spans="1:9" x14ac:dyDescent="0.25">
      <c r="A648" t="s">
        <v>1042</v>
      </c>
      <c r="C648" t="s">
        <v>793</v>
      </c>
      <c r="D648" t="s">
        <v>496</v>
      </c>
      <c r="E648" t="s">
        <v>498</v>
      </c>
      <c r="F648" t="str">
        <f t="shared" si="8"/>
        <v/>
      </c>
      <c r="H648" t="s">
        <v>2605</v>
      </c>
      <c r="I648" t="s">
        <v>1204</v>
      </c>
    </row>
    <row r="649" spans="1:9" x14ac:dyDescent="0.25">
      <c r="A649" t="s">
        <v>1043</v>
      </c>
      <c r="C649" t="s">
        <v>805</v>
      </c>
      <c r="D649" t="s">
        <v>496</v>
      </c>
      <c r="E649" t="s">
        <v>498</v>
      </c>
      <c r="F649" t="str">
        <f t="shared" si="8"/>
        <v/>
      </c>
      <c r="H649" t="s">
        <v>2605</v>
      </c>
    </row>
    <row r="650" spans="1:9" x14ac:dyDescent="0.25">
      <c r="A650" t="s">
        <v>1200</v>
      </c>
      <c r="C650" t="s">
        <v>521</v>
      </c>
      <c r="D650" t="s">
        <v>496</v>
      </c>
      <c r="E650" t="s">
        <v>498</v>
      </c>
      <c r="F650" t="str">
        <f t="shared" si="8"/>
        <v/>
      </c>
      <c r="G650" t="s">
        <v>2392</v>
      </c>
      <c r="H650" t="s">
        <v>545</v>
      </c>
    </row>
    <row r="651" spans="1:9" x14ac:dyDescent="0.25">
      <c r="A651" t="s">
        <v>1686</v>
      </c>
      <c r="B651" t="s">
        <v>1238</v>
      </c>
      <c r="C651" t="s">
        <v>13</v>
      </c>
      <c r="D651" t="s">
        <v>496</v>
      </c>
      <c r="E651" t="s">
        <v>498</v>
      </c>
      <c r="F651" t="str">
        <f t="shared" si="8"/>
        <v/>
      </c>
      <c r="H651" t="s">
        <v>2605</v>
      </c>
      <c r="I651" t="s">
        <v>406</v>
      </c>
    </row>
    <row r="652" spans="1:9" x14ac:dyDescent="0.25">
      <c r="A652" t="s">
        <v>1587</v>
      </c>
      <c r="B652" t="s">
        <v>1238</v>
      </c>
      <c r="C652" t="s">
        <v>13</v>
      </c>
      <c r="D652" t="s">
        <v>496</v>
      </c>
      <c r="E652" t="s">
        <v>498</v>
      </c>
      <c r="F652" t="str">
        <f t="shared" si="8"/>
        <v/>
      </c>
      <c r="H652" t="s">
        <v>2493</v>
      </c>
      <c r="I652" t="s">
        <v>2509</v>
      </c>
    </row>
    <row r="653" spans="1:9" x14ac:dyDescent="0.25">
      <c r="A653" t="s">
        <v>1440</v>
      </c>
      <c r="B653" t="s">
        <v>1238</v>
      </c>
      <c r="C653" t="s">
        <v>1441</v>
      </c>
      <c r="D653" t="s">
        <v>496</v>
      </c>
      <c r="E653" t="s">
        <v>498</v>
      </c>
      <c r="F653" t="str">
        <f t="shared" si="8"/>
        <v/>
      </c>
    </row>
    <row r="654" spans="1:9" x14ac:dyDescent="0.25">
      <c r="A654" t="s">
        <v>1198</v>
      </c>
      <c r="C654" t="s">
        <v>2490</v>
      </c>
      <c r="D654" t="s">
        <v>496</v>
      </c>
      <c r="E654" t="s">
        <v>498</v>
      </c>
      <c r="F654" t="str">
        <f t="shared" si="8"/>
        <v/>
      </c>
      <c r="G654" t="s">
        <v>2392</v>
      </c>
      <c r="H654" t="s">
        <v>545</v>
      </c>
    </row>
    <row r="655" spans="1:9" x14ac:dyDescent="0.25">
      <c r="A655" t="s">
        <v>1044</v>
      </c>
      <c r="C655" t="s">
        <v>796</v>
      </c>
      <c r="D655" t="s">
        <v>496</v>
      </c>
      <c r="E655" t="s">
        <v>498</v>
      </c>
      <c r="F655" t="str">
        <f t="shared" si="8"/>
        <v/>
      </c>
      <c r="H655" t="s">
        <v>2605</v>
      </c>
    </row>
    <row r="656" spans="1:9" x14ac:dyDescent="0.25">
      <c r="A656" t="s">
        <v>1604</v>
      </c>
      <c r="B656" t="s">
        <v>1238</v>
      </c>
      <c r="C656" t="s">
        <v>1605</v>
      </c>
      <c r="D656" t="s">
        <v>496</v>
      </c>
      <c r="E656" t="s">
        <v>498</v>
      </c>
      <c r="F656" t="str">
        <f t="shared" si="8"/>
        <v/>
      </c>
    </row>
    <row r="657" spans="1:11" x14ac:dyDescent="0.25">
      <c r="C657" t="s">
        <v>17</v>
      </c>
      <c r="D657" t="s">
        <v>496</v>
      </c>
      <c r="E657" t="s">
        <v>498</v>
      </c>
      <c r="F657" t="str">
        <f t="shared" si="8"/>
        <v/>
      </c>
      <c r="H657" t="s">
        <v>2605</v>
      </c>
    </row>
    <row r="658" spans="1:11" x14ac:dyDescent="0.25">
      <c r="A658" t="s">
        <v>1267</v>
      </c>
      <c r="C658" t="s">
        <v>472</v>
      </c>
      <c r="D658" t="s">
        <v>496</v>
      </c>
      <c r="E658" t="s">
        <v>498</v>
      </c>
      <c r="F658" t="str">
        <f t="shared" si="8"/>
        <v/>
      </c>
      <c r="H658" t="s">
        <v>2493</v>
      </c>
      <c r="K658" t="s">
        <v>471</v>
      </c>
    </row>
    <row r="659" spans="1:11" x14ac:dyDescent="0.25">
      <c r="A659" t="s">
        <v>1045</v>
      </c>
      <c r="C659" t="s">
        <v>938</v>
      </c>
      <c r="D659" t="s">
        <v>496</v>
      </c>
      <c r="E659" t="s">
        <v>498</v>
      </c>
      <c r="F659" t="str">
        <f t="shared" si="8"/>
        <v/>
      </c>
      <c r="H659" t="s">
        <v>2605</v>
      </c>
    </row>
    <row r="660" spans="1:11" x14ac:dyDescent="0.25">
      <c r="A660" t="s">
        <v>1046</v>
      </c>
      <c r="C660" t="s">
        <v>963</v>
      </c>
      <c r="D660" t="s">
        <v>496</v>
      </c>
      <c r="E660" t="s">
        <v>498</v>
      </c>
      <c r="F660" t="str">
        <f t="shared" ref="F660:F723" si="9">IF(COUNTIF(A660, "*海濱路*"), "海濱路", "")</f>
        <v/>
      </c>
      <c r="H660" t="s">
        <v>2605</v>
      </c>
    </row>
    <row r="661" spans="1:11" x14ac:dyDescent="0.25">
      <c r="A661" t="s">
        <v>1046</v>
      </c>
      <c r="B661" t="s">
        <v>1238</v>
      </c>
      <c r="C661" t="s">
        <v>963</v>
      </c>
      <c r="D661" t="s">
        <v>496</v>
      </c>
      <c r="E661" t="s">
        <v>498</v>
      </c>
      <c r="F661" t="str">
        <f t="shared" si="9"/>
        <v/>
      </c>
    </row>
    <row r="662" spans="1:11" x14ac:dyDescent="0.25">
      <c r="A662" t="s">
        <v>962</v>
      </c>
      <c r="C662" t="s">
        <v>972</v>
      </c>
      <c r="D662" t="s">
        <v>496</v>
      </c>
      <c r="E662" t="s">
        <v>498</v>
      </c>
      <c r="F662" t="str">
        <f t="shared" si="9"/>
        <v/>
      </c>
      <c r="H662" t="s">
        <v>2605</v>
      </c>
    </row>
    <row r="663" spans="1:11" x14ac:dyDescent="0.25">
      <c r="A663" t="s">
        <v>1047</v>
      </c>
      <c r="C663" t="s">
        <v>838</v>
      </c>
      <c r="D663" t="s">
        <v>496</v>
      </c>
      <c r="E663" t="s">
        <v>498</v>
      </c>
      <c r="F663" t="str">
        <f t="shared" si="9"/>
        <v/>
      </c>
      <c r="H663" t="s">
        <v>2605</v>
      </c>
    </row>
    <row r="664" spans="1:11" x14ac:dyDescent="0.25">
      <c r="A664" t="s">
        <v>1350</v>
      </c>
      <c r="C664" t="s">
        <v>18</v>
      </c>
      <c r="D664" t="s">
        <v>496</v>
      </c>
      <c r="E664" t="s">
        <v>498</v>
      </c>
      <c r="F664" t="str">
        <f t="shared" si="9"/>
        <v/>
      </c>
      <c r="H664" t="s">
        <v>2605</v>
      </c>
    </row>
    <row r="665" spans="1:11" x14ac:dyDescent="0.25">
      <c r="A665" t="s">
        <v>1401</v>
      </c>
      <c r="C665" t="s">
        <v>469</v>
      </c>
      <c r="D665" t="s">
        <v>496</v>
      </c>
      <c r="E665" t="s">
        <v>498</v>
      </c>
      <c r="F665" t="str">
        <f t="shared" si="9"/>
        <v/>
      </c>
      <c r="H665" t="s">
        <v>2493</v>
      </c>
      <c r="I665" t="s">
        <v>2412</v>
      </c>
    </row>
    <row r="666" spans="1:11" x14ac:dyDescent="0.25">
      <c r="A666" t="s">
        <v>1048</v>
      </c>
      <c r="C666" t="s">
        <v>958</v>
      </c>
      <c r="D666" t="s">
        <v>496</v>
      </c>
      <c r="E666" t="s">
        <v>498</v>
      </c>
      <c r="F666" t="str">
        <f t="shared" si="9"/>
        <v/>
      </c>
      <c r="H666" t="s">
        <v>2605</v>
      </c>
    </row>
    <row r="667" spans="1:11" x14ac:dyDescent="0.25">
      <c r="A667" t="s">
        <v>614</v>
      </c>
      <c r="C667" t="s">
        <v>611</v>
      </c>
      <c r="D667" t="s">
        <v>496</v>
      </c>
      <c r="E667" t="s">
        <v>498</v>
      </c>
      <c r="F667" t="str">
        <f t="shared" si="9"/>
        <v/>
      </c>
      <c r="H667" t="s">
        <v>2605</v>
      </c>
    </row>
    <row r="668" spans="1:11" x14ac:dyDescent="0.25">
      <c r="A668" t="s">
        <v>587</v>
      </c>
      <c r="C668" t="s">
        <v>586</v>
      </c>
      <c r="D668" t="s">
        <v>496</v>
      </c>
      <c r="E668" t="s">
        <v>498</v>
      </c>
      <c r="F668" t="str">
        <f t="shared" si="9"/>
        <v/>
      </c>
      <c r="H668" t="s">
        <v>2605</v>
      </c>
    </row>
    <row r="669" spans="1:11" x14ac:dyDescent="0.25">
      <c r="A669" t="s">
        <v>1577</v>
      </c>
      <c r="B669" t="s">
        <v>1238</v>
      </c>
      <c r="C669" t="s">
        <v>147</v>
      </c>
      <c r="D669" t="s">
        <v>496</v>
      </c>
      <c r="E669" t="s">
        <v>498</v>
      </c>
      <c r="F669" t="str">
        <f t="shared" si="9"/>
        <v/>
      </c>
    </row>
    <row r="670" spans="1:11" x14ac:dyDescent="0.25">
      <c r="A670" t="s">
        <v>1049</v>
      </c>
      <c r="C670" t="s">
        <v>937</v>
      </c>
      <c r="D670" t="s">
        <v>496</v>
      </c>
      <c r="E670" t="s">
        <v>498</v>
      </c>
      <c r="F670" t="str">
        <f t="shared" si="9"/>
        <v/>
      </c>
      <c r="H670" t="s">
        <v>2605</v>
      </c>
    </row>
    <row r="671" spans="1:11" x14ac:dyDescent="0.25">
      <c r="A671" t="s">
        <v>632</v>
      </c>
      <c r="C671" t="s">
        <v>633</v>
      </c>
      <c r="D671" t="s">
        <v>496</v>
      </c>
      <c r="E671" t="s">
        <v>498</v>
      </c>
      <c r="F671" t="str">
        <f t="shared" si="9"/>
        <v/>
      </c>
      <c r="H671" t="s">
        <v>2605</v>
      </c>
    </row>
    <row r="672" spans="1:11" x14ac:dyDescent="0.25">
      <c r="A672" t="s">
        <v>1050</v>
      </c>
      <c r="C672" t="s">
        <v>149</v>
      </c>
      <c r="D672" t="s">
        <v>496</v>
      </c>
      <c r="E672" t="s">
        <v>498</v>
      </c>
      <c r="F672" t="str">
        <f t="shared" si="9"/>
        <v/>
      </c>
      <c r="H672" t="s">
        <v>2605</v>
      </c>
    </row>
    <row r="673" spans="1:8" x14ac:dyDescent="0.25">
      <c r="A673" t="s">
        <v>389</v>
      </c>
      <c r="C673" t="s">
        <v>908</v>
      </c>
      <c r="D673" t="s">
        <v>496</v>
      </c>
      <c r="E673" t="s">
        <v>498</v>
      </c>
      <c r="F673" t="str">
        <f t="shared" si="9"/>
        <v/>
      </c>
      <c r="H673" t="s">
        <v>2605</v>
      </c>
    </row>
    <row r="674" spans="1:8" x14ac:dyDescent="0.25">
      <c r="A674" t="s">
        <v>941</v>
      </c>
      <c r="C674" t="s">
        <v>151</v>
      </c>
      <c r="D674" t="s">
        <v>496</v>
      </c>
      <c r="E674" t="s">
        <v>498</v>
      </c>
      <c r="F674" t="str">
        <f t="shared" si="9"/>
        <v/>
      </c>
      <c r="H674" t="s">
        <v>2605</v>
      </c>
    </row>
    <row r="675" spans="1:8" x14ac:dyDescent="0.25">
      <c r="A675" t="s">
        <v>1824</v>
      </c>
      <c r="B675" t="s">
        <v>1238</v>
      </c>
      <c r="C675" t="s">
        <v>1825</v>
      </c>
      <c r="D675" t="s">
        <v>496</v>
      </c>
      <c r="E675" t="s">
        <v>498</v>
      </c>
      <c r="F675" t="str">
        <f t="shared" si="9"/>
        <v/>
      </c>
    </row>
    <row r="676" spans="1:8" x14ac:dyDescent="0.25">
      <c r="A676" t="s">
        <v>1051</v>
      </c>
      <c r="C676" t="s">
        <v>876</v>
      </c>
      <c r="D676" t="s">
        <v>496</v>
      </c>
      <c r="E676" t="s">
        <v>498</v>
      </c>
      <c r="F676" t="str">
        <f t="shared" si="9"/>
        <v/>
      </c>
      <c r="H676" t="s">
        <v>2605</v>
      </c>
    </row>
    <row r="677" spans="1:8" x14ac:dyDescent="0.25">
      <c r="A677" t="s">
        <v>1052</v>
      </c>
      <c r="C677" t="s">
        <v>940</v>
      </c>
      <c r="D677" t="s">
        <v>496</v>
      </c>
      <c r="E677" t="s">
        <v>498</v>
      </c>
      <c r="F677" t="str">
        <f t="shared" si="9"/>
        <v/>
      </c>
      <c r="H677" t="s">
        <v>2605</v>
      </c>
    </row>
    <row r="678" spans="1:8" x14ac:dyDescent="0.25">
      <c r="A678" t="s">
        <v>655</v>
      </c>
      <c r="C678" t="s">
        <v>656</v>
      </c>
      <c r="D678" t="s">
        <v>496</v>
      </c>
      <c r="E678" t="s">
        <v>498</v>
      </c>
      <c r="F678" t="str">
        <f t="shared" si="9"/>
        <v/>
      </c>
      <c r="H678" t="s">
        <v>2605</v>
      </c>
    </row>
    <row r="679" spans="1:8" x14ac:dyDescent="0.25">
      <c r="A679" t="s">
        <v>1053</v>
      </c>
      <c r="C679" t="s">
        <v>939</v>
      </c>
      <c r="D679" t="s">
        <v>496</v>
      </c>
      <c r="E679" t="s">
        <v>498</v>
      </c>
      <c r="F679" t="str">
        <f t="shared" si="9"/>
        <v/>
      </c>
      <c r="H679" t="s">
        <v>2605</v>
      </c>
    </row>
    <row r="680" spans="1:8" x14ac:dyDescent="0.25">
      <c r="A680" t="s">
        <v>1193</v>
      </c>
      <c r="C680" t="s">
        <v>524</v>
      </c>
      <c r="D680" t="s">
        <v>496</v>
      </c>
      <c r="E680" t="s">
        <v>498</v>
      </c>
      <c r="F680" t="str">
        <f t="shared" si="9"/>
        <v/>
      </c>
      <c r="G680" t="s">
        <v>2392</v>
      </c>
      <c r="H680" t="s">
        <v>545</v>
      </c>
    </row>
    <row r="681" spans="1:8" x14ac:dyDescent="0.25">
      <c r="A681" t="s">
        <v>1054</v>
      </c>
      <c r="C681" t="s">
        <v>821</v>
      </c>
      <c r="D681" t="s">
        <v>496</v>
      </c>
      <c r="E681" t="s">
        <v>498</v>
      </c>
      <c r="F681" t="str">
        <f t="shared" si="9"/>
        <v/>
      </c>
      <c r="H681" t="s">
        <v>2605</v>
      </c>
    </row>
    <row r="682" spans="1:8" x14ac:dyDescent="0.25">
      <c r="A682" t="s">
        <v>592</v>
      </c>
      <c r="C682" t="s">
        <v>591</v>
      </c>
      <c r="D682" t="s">
        <v>496</v>
      </c>
      <c r="E682" t="s">
        <v>498</v>
      </c>
      <c r="F682" t="str">
        <f t="shared" si="9"/>
        <v/>
      </c>
      <c r="H682" t="s">
        <v>2605</v>
      </c>
    </row>
    <row r="683" spans="1:8" x14ac:dyDescent="0.25">
      <c r="A683" t="s">
        <v>1055</v>
      </c>
      <c r="C683" t="s">
        <v>158</v>
      </c>
      <c r="D683" t="s">
        <v>496</v>
      </c>
      <c r="E683" t="s">
        <v>498</v>
      </c>
      <c r="F683" t="str">
        <f t="shared" si="9"/>
        <v/>
      </c>
      <c r="H683" t="s">
        <v>2493</v>
      </c>
    </row>
    <row r="684" spans="1:8" x14ac:dyDescent="0.25">
      <c r="A684" t="s">
        <v>1056</v>
      </c>
      <c r="C684" t="s">
        <v>844</v>
      </c>
      <c r="D684" t="s">
        <v>496</v>
      </c>
      <c r="E684" t="s">
        <v>498</v>
      </c>
      <c r="F684" t="str">
        <f t="shared" si="9"/>
        <v/>
      </c>
      <c r="H684" t="s">
        <v>2605</v>
      </c>
    </row>
    <row r="685" spans="1:8" x14ac:dyDescent="0.25">
      <c r="A685" t="s">
        <v>1057</v>
      </c>
      <c r="C685" t="s">
        <v>160</v>
      </c>
      <c r="D685" t="s">
        <v>496</v>
      </c>
      <c r="E685" t="s">
        <v>498</v>
      </c>
      <c r="F685" t="str">
        <f t="shared" si="9"/>
        <v/>
      </c>
      <c r="H685" t="s">
        <v>2493</v>
      </c>
    </row>
    <row r="686" spans="1:8" x14ac:dyDescent="0.25">
      <c r="A686" t="s">
        <v>1913</v>
      </c>
      <c r="B686" t="s">
        <v>1238</v>
      </c>
      <c r="C686" t="s">
        <v>160</v>
      </c>
      <c r="D686" t="s">
        <v>496</v>
      </c>
      <c r="E686" t="s">
        <v>498</v>
      </c>
      <c r="F686" t="str">
        <f t="shared" si="9"/>
        <v/>
      </c>
    </row>
    <row r="687" spans="1:8" x14ac:dyDescent="0.25">
      <c r="A687" t="s">
        <v>1421</v>
      </c>
      <c r="B687" t="s">
        <v>1238</v>
      </c>
      <c r="C687" t="s">
        <v>250</v>
      </c>
      <c r="D687" t="s">
        <v>496</v>
      </c>
      <c r="E687" t="s">
        <v>498</v>
      </c>
      <c r="F687" t="str">
        <f t="shared" si="9"/>
        <v/>
      </c>
    </row>
    <row r="688" spans="1:8" x14ac:dyDescent="0.25">
      <c r="A688" t="s">
        <v>1058</v>
      </c>
      <c r="C688" t="s">
        <v>863</v>
      </c>
      <c r="D688" t="s">
        <v>496</v>
      </c>
      <c r="E688" t="s">
        <v>498</v>
      </c>
      <c r="F688" t="str">
        <f t="shared" si="9"/>
        <v/>
      </c>
      <c r="H688" t="s">
        <v>2605</v>
      </c>
    </row>
    <row r="689" spans="1:9" x14ac:dyDescent="0.25">
      <c r="A689" t="s">
        <v>2204</v>
      </c>
      <c r="B689" t="s">
        <v>1238</v>
      </c>
      <c r="C689" t="s">
        <v>251</v>
      </c>
      <c r="D689" t="s">
        <v>496</v>
      </c>
      <c r="E689" t="s">
        <v>498</v>
      </c>
      <c r="F689" t="str">
        <f t="shared" si="9"/>
        <v/>
      </c>
    </row>
    <row r="690" spans="1:9" x14ac:dyDescent="0.25">
      <c r="A690" t="s">
        <v>1301</v>
      </c>
      <c r="B690" t="s">
        <v>1238</v>
      </c>
      <c r="C690" t="s">
        <v>253</v>
      </c>
      <c r="D690" t="s">
        <v>496</v>
      </c>
      <c r="E690" t="s">
        <v>498</v>
      </c>
      <c r="F690" t="str">
        <f t="shared" si="9"/>
        <v/>
      </c>
    </row>
    <row r="691" spans="1:9" x14ac:dyDescent="0.25">
      <c r="A691" t="s">
        <v>1059</v>
      </c>
      <c r="C691" t="s">
        <v>688</v>
      </c>
      <c r="D691" t="s">
        <v>496</v>
      </c>
      <c r="E691" t="s">
        <v>498</v>
      </c>
      <c r="F691" t="str">
        <f t="shared" si="9"/>
        <v/>
      </c>
      <c r="H691" t="s">
        <v>2605</v>
      </c>
      <c r="I691" t="s">
        <v>1204</v>
      </c>
    </row>
    <row r="692" spans="1:9" x14ac:dyDescent="0.25">
      <c r="A692" t="s">
        <v>1420</v>
      </c>
      <c r="C692" t="s">
        <v>256</v>
      </c>
      <c r="D692" t="s">
        <v>496</v>
      </c>
      <c r="E692" t="s">
        <v>498</v>
      </c>
      <c r="F692" t="str">
        <f t="shared" si="9"/>
        <v/>
      </c>
      <c r="H692" t="s">
        <v>2606</v>
      </c>
    </row>
    <row r="693" spans="1:9" x14ac:dyDescent="0.25">
      <c r="A693" t="s">
        <v>2430</v>
      </c>
      <c r="C693" t="s">
        <v>7</v>
      </c>
      <c r="D693" t="s">
        <v>496</v>
      </c>
      <c r="E693" t="s">
        <v>498</v>
      </c>
      <c r="F693" t="str">
        <f t="shared" si="9"/>
        <v/>
      </c>
      <c r="H693" t="s">
        <v>2605</v>
      </c>
      <c r="I693" t="s">
        <v>2430</v>
      </c>
    </row>
    <row r="694" spans="1:9" x14ac:dyDescent="0.25">
      <c r="A694" t="s">
        <v>1832</v>
      </c>
      <c r="B694" t="s">
        <v>1238</v>
      </c>
      <c r="C694" t="s">
        <v>1833</v>
      </c>
      <c r="D694" t="s">
        <v>496</v>
      </c>
      <c r="E694" t="s">
        <v>498</v>
      </c>
      <c r="F694" t="str">
        <f t="shared" si="9"/>
        <v/>
      </c>
    </row>
    <row r="695" spans="1:9" x14ac:dyDescent="0.25">
      <c r="A695" t="s">
        <v>1527</v>
      </c>
      <c r="B695" t="s">
        <v>1238</v>
      </c>
      <c r="C695" t="s">
        <v>127</v>
      </c>
      <c r="D695" t="s">
        <v>496</v>
      </c>
      <c r="E695" t="s">
        <v>498</v>
      </c>
      <c r="F695" t="str">
        <f t="shared" si="9"/>
        <v/>
      </c>
    </row>
    <row r="696" spans="1:9" x14ac:dyDescent="0.25">
      <c r="A696" t="s">
        <v>1060</v>
      </c>
      <c r="C696" t="s">
        <v>701</v>
      </c>
      <c r="D696" t="s">
        <v>496</v>
      </c>
      <c r="E696" t="s">
        <v>498</v>
      </c>
      <c r="F696" t="str">
        <f t="shared" si="9"/>
        <v/>
      </c>
      <c r="H696" t="s">
        <v>2605</v>
      </c>
    </row>
    <row r="697" spans="1:9" x14ac:dyDescent="0.25">
      <c r="A697" t="s">
        <v>1061</v>
      </c>
      <c r="B697" t="s">
        <v>1238</v>
      </c>
      <c r="C697" t="s">
        <v>864</v>
      </c>
      <c r="D697" t="s">
        <v>496</v>
      </c>
      <c r="E697" t="s">
        <v>498</v>
      </c>
      <c r="F697" t="str">
        <f t="shared" si="9"/>
        <v/>
      </c>
    </row>
    <row r="698" spans="1:9" x14ac:dyDescent="0.25">
      <c r="A698" t="s">
        <v>1596</v>
      </c>
      <c r="B698" t="s">
        <v>1238</v>
      </c>
      <c r="C698" t="s">
        <v>272</v>
      </c>
      <c r="D698" t="s">
        <v>496</v>
      </c>
      <c r="E698" t="s">
        <v>498</v>
      </c>
      <c r="F698" t="str">
        <f t="shared" si="9"/>
        <v/>
      </c>
    </row>
    <row r="699" spans="1:9" x14ac:dyDescent="0.25">
      <c r="A699" t="s">
        <v>2121</v>
      </c>
      <c r="B699" t="s">
        <v>1238</v>
      </c>
      <c r="C699" t="s">
        <v>274</v>
      </c>
      <c r="D699" t="s">
        <v>496</v>
      </c>
      <c r="E699" t="s">
        <v>498</v>
      </c>
      <c r="F699" t="str">
        <f t="shared" si="9"/>
        <v/>
      </c>
    </row>
    <row r="700" spans="1:9" x14ac:dyDescent="0.25">
      <c r="A700" t="s">
        <v>1905</v>
      </c>
      <c r="B700" t="s">
        <v>1238</v>
      </c>
      <c r="C700" t="s">
        <v>1906</v>
      </c>
      <c r="D700" t="s">
        <v>496</v>
      </c>
      <c r="E700" t="s">
        <v>498</v>
      </c>
      <c r="F700" t="str">
        <f t="shared" si="9"/>
        <v/>
      </c>
    </row>
    <row r="701" spans="1:9" x14ac:dyDescent="0.25">
      <c r="A701" t="s">
        <v>1731</v>
      </c>
      <c r="B701" t="s">
        <v>1238</v>
      </c>
      <c r="C701" t="s">
        <v>159</v>
      </c>
      <c r="D701" t="s">
        <v>496</v>
      </c>
      <c r="E701" t="s">
        <v>498</v>
      </c>
      <c r="F701" t="str">
        <f t="shared" si="9"/>
        <v/>
      </c>
    </row>
    <row r="702" spans="1:9" x14ac:dyDescent="0.25">
      <c r="A702" t="s">
        <v>886</v>
      </c>
      <c r="B702" t="s">
        <v>1062</v>
      </c>
      <c r="C702" t="s">
        <v>885</v>
      </c>
      <c r="D702" t="s">
        <v>496</v>
      </c>
      <c r="E702" t="s">
        <v>498</v>
      </c>
      <c r="F702" t="str">
        <f t="shared" si="9"/>
        <v/>
      </c>
      <c r="H702" t="s">
        <v>2605</v>
      </c>
    </row>
    <row r="703" spans="1:9" x14ac:dyDescent="0.25">
      <c r="A703" t="s">
        <v>1063</v>
      </c>
      <c r="C703" t="s">
        <v>784</v>
      </c>
      <c r="D703" t="s">
        <v>496</v>
      </c>
      <c r="E703" t="s">
        <v>498</v>
      </c>
      <c r="F703" t="str">
        <f t="shared" si="9"/>
        <v/>
      </c>
      <c r="H703" t="s">
        <v>2605</v>
      </c>
    </row>
    <row r="704" spans="1:9" x14ac:dyDescent="0.25">
      <c r="A704" t="s">
        <v>846</v>
      </c>
      <c r="C704" t="s">
        <v>847</v>
      </c>
      <c r="D704" t="s">
        <v>496</v>
      </c>
      <c r="E704" t="s">
        <v>498</v>
      </c>
      <c r="F704" t="str">
        <f t="shared" si="9"/>
        <v/>
      </c>
      <c r="H704" t="s">
        <v>2605</v>
      </c>
    </row>
    <row r="705" spans="1:11" x14ac:dyDescent="0.25">
      <c r="A705" t="s">
        <v>1714</v>
      </c>
      <c r="B705" t="s">
        <v>1238</v>
      </c>
      <c r="C705" t="s">
        <v>252</v>
      </c>
      <c r="D705" t="s">
        <v>496</v>
      </c>
      <c r="E705" t="s">
        <v>498</v>
      </c>
      <c r="F705" t="str">
        <f t="shared" si="9"/>
        <v/>
      </c>
    </row>
    <row r="706" spans="1:11" x14ac:dyDescent="0.25">
      <c r="A706" t="s">
        <v>1380</v>
      </c>
      <c r="C706" t="s">
        <v>425</v>
      </c>
      <c r="D706" t="s">
        <v>496</v>
      </c>
      <c r="E706" t="s">
        <v>498</v>
      </c>
      <c r="F706" t="str">
        <f t="shared" si="9"/>
        <v/>
      </c>
      <c r="H706" t="s">
        <v>2493</v>
      </c>
      <c r="K706" t="s">
        <v>426</v>
      </c>
    </row>
    <row r="707" spans="1:11" x14ac:dyDescent="0.25">
      <c r="A707" t="s">
        <v>1382</v>
      </c>
      <c r="B707" t="s">
        <v>1238</v>
      </c>
      <c r="C707" t="s">
        <v>1383</v>
      </c>
      <c r="D707" t="s">
        <v>496</v>
      </c>
      <c r="E707" t="s">
        <v>498</v>
      </c>
      <c r="F707" t="str">
        <f t="shared" si="9"/>
        <v/>
      </c>
    </row>
    <row r="708" spans="1:11" x14ac:dyDescent="0.25">
      <c r="A708" t="s">
        <v>1564</v>
      </c>
      <c r="C708" t="s">
        <v>428</v>
      </c>
      <c r="D708" t="s">
        <v>496</v>
      </c>
      <c r="E708" t="s">
        <v>498</v>
      </c>
      <c r="F708" t="str">
        <f t="shared" si="9"/>
        <v/>
      </c>
      <c r="H708" t="s">
        <v>2493</v>
      </c>
      <c r="K708" t="s">
        <v>429</v>
      </c>
    </row>
    <row r="709" spans="1:11" x14ac:dyDescent="0.25">
      <c r="A709" t="s">
        <v>1381</v>
      </c>
      <c r="C709" t="s">
        <v>431</v>
      </c>
      <c r="D709" t="s">
        <v>496</v>
      </c>
      <c r="E709" t="s">
        <v>498</v>
      </c>
      <c r="F709" t="str">
        <f t="shared" si="9"/>
        <v/>
      </c>
      <c r="H709" t="s">
        <v>2493</v>
      </c>
      <c r="K709" t="s">
        <v>430</v>
      </c>
    </row>
    <row r="710" spans="1:11" x14ac:dyDescent="0.25">
      <c r="A710" t="s">
        <v>1064</v>
      </c>
      <c r="C710" t="s">
        <v>936</v>
      </c>
      <c r="D710" t="s">
        <v>496</v>
      </c>
      <c r="E710" t="s">
        <v>498</v>
      </c>
      <c r="F710" t="str">
        <f t="shared" si="9"/>
        <v/>
      </c>
      <c r="H710" t="s">
        <v>2605</v>
      </c>
    </row>
    <row r="711" spans="1:11" x14ac:dyDescent="0.25">
      <c r="A711" t="s">
        <v>923</v>
      </c>
      <c r="C711" t="s">
        <v>924</v>
      </c>
      <c r="D711" t="s">
        <v>496</v>
      </c>
      <c r="E711" t="s">
        <v>498</v>
      </c>
      <c r="F711" t="str">
        <f t="shared" si="9"/>
        <v/>
      </c>
      <c r="H711" t="s">
        <v>2605</v>
      </c>
    </row>
    <row r="712" spans="1:11" x14ac:dyDescent="0.25">
      <c r="A712" t="s">
        <v>1624</v>
      </c>
      <c r="B712" t="s">
        <v>1238</v>
      </c>
      <c r="C712" t="s">
        <v>1625</v>
      </c>
      <c r="D712" t="s">
        <v>496</v>
      </c>
      <c r="E712" t="s">
        <v>498</v>
      </c>
      <c r="F712" t="str">
        <f t="shared" si="9"/>
        <v/>
      </c>
    </row>
    <row r="713" spans="1:11" x14ac:dyDescent="0.25">
      <c r="A713" t="s">
        <v>2238</v>
      </c>
      <c r="C713" t="s">
        <v>257</v>
      </c>
      <c r="D713" t="s">
        <v>496</v>
      </c>
      <c r="E713" t="s">
        <v>498</v>
      </c>
      <c r="F713" t="str">
        <f t="shared" si="9"/>
        <v/>
      </c>
      <c r="G713" t="s">
        <v>2392</v>
      </c>
      <c r="H713" t="s">
        <v>2606</v>
      </c>
    </row>
    <row r="714" spans="1:11" x14ac:dyDescent="0.25">
      <c r="A714" t="s">
        <v>2148</v>
      </c>
      <c r="B714" t="s">
        <v>1238</v>
      </c>
      <c r="C714" t="s">
        <v>2149</v>
      </c>
      <c r="D714" t="s">
        <v>496</v>
      </c>
      <c r="E714" t="s">
        <v>498</v>
      </c>
      <c r="F714" t="str">
        <f t="shared" si="9"/>
        <v/>
      </c>
    </row>
    <row r="715" spans="1:11" x14ac:dyDescent="0.25">
      <c r="A715" t="s">
        <v>1324</v>
      </c>
      <c r="C715" t="s">
        <v>437</v>
      </c>
      <c r="D715" t="s">
        <v>496</v>
      </c>
      <c r="E715" t="s">
        <v>498</v>
      </c>
      <c r="F715" t="str">
        <f t="shared" si="9"/>
        <v/>
      </c>
      <c r="H715" t="s">
        <v>2493</v>
      </c>
      <c r="K715" t="s">
        <v>438</v>
      </c>
    </row>
    <row r="716" spans="1:11" x14ac:dyDescent="0.25">
      <c r="A716" t="s">
        <v>434</v>
      </c>
      <c r="C716" t="s">
        <v>433</v>
      </c>
      <c r="D716" t="s">
        <v>496</v>
      </c>
      <c r="E716" t="s">
        <v>498</v>
      </c>
      <c r="F716" t="str">
        <f t="shared" si="9"/>
        <v/>
      </c>
      <c r="H716" t="s">
        <v>2493</v>
      </c>
      <c r="K716" t="s">
        <v>432</v>
      </c>
    </row>
    <row r="717" spans="1:11" x14ac:dyDescent="0.25">
      <c r="A717" t="s">
        <v>1399</v>
      </c>
      <c r="C717" t="s">
        <v>122</v>
      </c>
      <c r="D717" t="s">
        <v>496</v>
      </c>
      <c r="E717" t="s">
        <v>498</v>
      </c>
      <c r="F717" t="str">
        <f t="shared" si="9"/>
        <v/>
      </c>
      <c r="H717" t="s">
        <v>2493</v>
      </c>
    </row>
    <row r="718" spans="1:11" x14ac:dyDescent="0.25">
      <c r="A718" t="s">
        <v>441</v>
      </c>
      <c r="C718" t="s">
        <v>439</v>
      </c>
      <c r="D718" t="s">
        <v>496</v>
      </c>
      <c r="E718" t="s">
        <v>498</v>
      </c>
      <c r="F718" t="str">
        <f t="shared" si="9"/>
        <v/>
      </c>
      <c r="H718" t="s">
        <v>2493</v>
      </c>
      <c r="K718" t="s">
        <v>440</v>
      </c>
    </row>
    <row r="719" spans="1:11" x14ac:dyDescent="0.25">
      <c r="A719" t="s">
        <v>569</v>
      </c>
      <c r="B719" t="s">
        <v>570</v>
      </c>
      <c r="C719" t="s">
        <v>568</v>
      </c>
      <c r="D719" t="s">
        <v>496</v>
      </c>
      <c r="E719" t="s">
        <v>498</v>
      </c>
      <c r="F719" t="str">
        <f t="shared" si="9"/>
        <v/>
      </c>
      <c r="H719" t="s">
        <v>2605</v>
      </c>
    </row>
    <row r="720" spans="1:11" x14ac:dyDescent="0.25">
      <c r="A720" t="s">
        <v>1417</v>
      </c>
      <c r="C720" t="s">
        <v>258</v>
      </c>
      <c r="D720" t="s">
        <v>496</v>
      </c>
      <c r="E720" t="s">
        <v>498</v>
      </c>
      <c r="F720" t="str">
        <f t="shared" si="9"/>
        <v/>
      </c>
      <c r="H720" t="s">
        <v>2606</v>
      </c>
    </row>
    <row r="721" spans="1:11" x14ac:dyDescent="0.25">
      <c r="A721" t="s">
        <v>1483</v>
      </c>
      <c r="B721" t="s">
        <v>1238</v>
      </c>
      <c r="C721" t="s">
        <v>1484</v>
      </c>
      <c r="D721" t="s">
        <v>496</v>
      </c>
      <c r="E721" t="s">
        <v>498</v>
      </c>
      <c r="F721" t="str">
        <f t="shared" si="9"/>
        <v/>
      </c>
    </row>
    <row r="722" spans="1:11" x14ac:dyDescent="0.25">
      <c r="A722" t="s">
        <v>1400</v>
      </c>
      <c r="C722" t="s">
        <v>445</v>
      </c>
      <c r="D722" t="s">
        <v>496</v>
      </c>
      <c r="E722" t="s">
        <v>498</v>
      </c>
      <c r="F722" t="str">
        <f t="shared" si="9"/>
        <v/>
      </c>
      <c r="H722" t="s">
        <v>2493</v>
      </c>
      <c r="K722" t="s">
        <v>444</v>
      </c>
    </row>
    <row r="723" spans="1:11" x14ac:dyDescent="0.25">
      <c r="A723" t="s">
        <v>1939</v>
      </c>
      <c r="B723" t="s">
        <v>1238</v>
      </c>
      <c r="C723" t="s">
        <v>1940</v>
      </c>
      <c r="D723" t="s">
        <v>496</v>
      </c>
      <c r="E723" t="s">
        <v>498</v>
      </c>
      <c r="F723" t="str">
        <f t="shared" si="9"/>
        <v/>
      </c>
    </row>
    <row r="724" spans="1:11" x14ac:dyDescent="0.25">
      <c r="A724" t="s">
        <v>2231</v>
      </c>
      <c r="B724" t="s">
        <v>1238</v>
      </c>
      <c r="C724" t="s">
        <v>2232</v>
      </c>
      <c r="D724" t="s">
        <v>496</v>
      </c>
      <c r="E724" t="s">
        <v>498</v>
      </c>
      <c r="F724" t="str">
        <f t="shared" ref="F724:F787" si="10">IF(COUNTIF(A724, "*海濱路*"), "海濱路", "")</f>
        <v/>
      </c>
    </row>
    <row r="725" spans="1:11" x14ac:dyDescent="0.25">
      <c r="A725" t="s">
        <v>1065</v>
      </c>
      <c r="C725" t="s">
        <v>944</v>
      </c>
      <c r="D725" t="s">
        <v>496</v>
      </c>
      <c r="E725" t="s">
        <v>498</v>
      </c>
      <c r="F725" t="str">
        <f t="shared" si="10"/>
        <v/>
      </c>
      <c r="H725" t="s">
        <v>2605</v>
      </c>
    </row>
    <row r="726" spans="1:11" x14ac:dyDescent="0.25">
      <c r="A726" t="s">
        <v>895</v>
      </c>
      <c r="C726" t="s">
        <v>896</v>
      </c>
      <c r="D726" t="s">
        <v>496</v>
      </c>
      <c r="E726" t="s">
        <v>498</v>
      </c>
      <c r="F726" t="str">
        <f t="shared" si="10"/>
        <v/>
      </c>
      <c r="H726" t="s">
        <v>2605</v>
      </c>
    </row>
    <row r="727" spans="1:11" x14ac:dyDescent="0.25">
      <c r="A727" t="s">
        <v>1322</v>
      </c>
      <c r="C727" t="s">
        <v>450</v>
      </c>
      <c r="D727" t="s">
        <v>496</v>
      </c>
      <c r="E727" t="s">
        <v>498</v>
      </c>
      <c r="F727" t="str">
        <f t="shared" si="10"/>
        <v/>
      </c>
      <c r="H727" t="s">
        <v>2493</v>
      </c>
      <c r="K727" t="s">
        <v>449</v>
      </c>
    </row>
    <row r="728" spans="1:11" x14ac:dyDescent="0.25">
      <c r="A728" t="s">
        <v>1453</v>
      </c>
      <c r="B728" t="s">
        <v>1238</v>
      </c>
      <c r="C728" t="s">
        <v>1454</v>
      </c>
      <c r="D728" t="s">
        <v>496</v>
      </c>
      <c r="E728" t="s">
        <v>498</v>
      </c>
      <c r="F728" t="str">
        <f t="shared" si="10"/>
        <v/>
      </c>
      <c r="I728" t="s">
        <v>2491</v>
      </c>
    </row>
    <row r="729" spans="1:11" x14ac:dyDescent="0.25">
      <c r="A729" t="s">
        <v>453</v>
      </c>
      <c r="C729" t="s">
        <v>451</v>
      </c>
      <c r="D729" t="s">
        <v>496</v>
      </c>
      <c r="E729" t="s">
        <v>498</v>
      </c>
      <c r="F729" t="str">
        <f t="shared" si="10"/>
        <v/>
      </c>
      <c r="H729" t="s">
        <v>2493</v>
      </c>
      <c r="I729" t="s">
        <v>2412</v>
      </c>
      <c r="K729" t="s">
        <v>452</v>
      </c>
    </row>
    <row r="730" spans="1:11" x14ac:dyDescent="0.25">
      <c r="A730" t="s">
        <v>1066</v>
      </c>
      <c r="C730" t="s">
        <v>836</v>
      </c>
      <c r="D730" t="s">
        <v>496</v>
      </c>
      <c r="E730" t="s">
        <v>498</v>
      </c>
      <c r="F730" t="str">
        <f t="shared" si="10"/>
        <v/>
      </c>
      <c r="H730" t="s">
        <v>2605</v>
      </c>
    </row>
    <row r="731" spans="1:11" x14ac:dyDescent="0.25">
      <c r="A731" t="s">
        <v>926</v>
      </c>
      <c r="C731" t="s">
        <v>927</v>
      </c>
      <c r="D731" t="s">
        <v>496</v>
      </c>
      <c r="E731" t="s">
        <v>498</v>
      </c>
      <c r="F731" t="str">
        <f t="shared" si="10"/>
        <v/>
      </c>
      <c r="H731" t="s">
        <v>2605</v>
      </c>
      <c r="I731" t="s">
        <v>2492</v>
      </c>
    </row>
    <row r="732" spans="1:11" x14ac:dyDescent="0.25">
      <c r="A732" t="s">
        <v>1364</v>
      </c>
      <c r="B732" t="s">
        <v>1238</v>
      </c>
      <c r="C732" t="s">
        <v>1365</v>
      </c>
      <c r="D732" t="s">
        <v>496</v>
      </c>
      <c r="E732" t="s">
        <v>498</v>
      </c>
      <c r="F732" t="str">
        <f t="shared" si="10"/>
        <v/>
      </c>
    </row>
    <row r="733" spans="1:11" x14ac:dyDescent="0.25">
      <c r="A733" t="s">
        <v>1319</v>
      </c>
      <c r="B733" t="s">
        <v>1238</v>
      </c>
      <c r="C733" t="s">
        <v>752</v>
      </c>
      <c r="D733" t="s">
        <v>496</v>
      </c>
      <c r="E733" t="s">
        <v>498</v>
      </c>
      <c r="F733" t="str">
        <f t="shared" si="10"/>
        <v/>
      </c>
    </row>
    <row r="734" spans="1:11" x14ac:dyDescent="0.25">
      <c r="A734" t="s">
        <v>1067</v>
      </c>
      <c r="C734" t="s">
        <v>822</v>
      </c>
      <c r="D734" t="s">
        <v>496</v>
      </c>
      <c r="E734" t="s">
        <v>498</v>
      </c>
      <c r="F734" t="str">
        <f t="shared" si="10"/>
        <v/>
      </c>
      <c r="H734" t="s">
        <v>2605</v>
      </c>
    </row>
    <row r="735" spans="1:11" x14ac:dyDescent="0.25">
      <c r="A735" t="s">
        <v>1068</v>
      </c>
      <c r="B735" t="s">
        <v>783</v>
      </c>
      <c r="C735" t="s">
        <v>782</v>
      </c>
      <c r="D735" t="s">
        <v>496</v>
      </c>
      <c r="E735" t="s">
        <v>498</v>
      </c>
      <c r="F735" t="str">
        <f t="shared" si="10"/>
        <v/>
      </c>
      <c r="H735" t="s">
        <v>2605</v>
      </c>
    </row>
    <row r="736" spans="1:11" x14ac:dyDescent="0.25">
      <c r="A736" t="s">
        <v>1725</v>
      </c>
      <c r="B736" t="s">
        <v>1238</v>
      </c>
      <c r="C736" t="s">
        <v>1726</v>
      </c>
      <c r="D736" t="s">
        <v>496</v>
      </c>
      <c r="E736" t="s">
        <v>498</v>
      </c>
      <c r="F736" t="str">
        <f t="shared" si="10"/>
        <v>海濱路</v>
      </c>
    </row>
    <row r="737" spans="1:11" x14ac:dyDescent="0.25">
      <c r="A737" t="s">
        <v>2494</v>
      </c>
      <c r="C737" t="s">
        <v>435</v>
      </c>
      <c r="D737" t="s">
        <v>496</v>
      </c>
      <c r="E737" t="s">
        <v>498</v>
      </c>
      <c r="F737" t="str">
        <f t="shared" si="10"/>
        <v/>
      </c>
      <c r="H737" t="s">
        <v>2493</v>
      </c>
      <c r="K737" t="s">
        <v>436</v>
      </c>
    </row>
    <row r="738" spans="1:11" x14ac:dyDescent="0.25">
      <c r="C738" t="s">
        <v>132</v>
      </c>
      <c r="D738" t="s">
        <v>496</v>
      </c>
      <c r="E738" t="s">
        <v>498</v>
      </c>
      <c r="F738" t="str">
        <f t="shared" si="10"/>
        <v/>
      </c>
      <c r="H738" t="s">
        <v>2493</v>
      </c>
    </row>
    <row r="739" spans="1:11" x14ac:dyDescent="0.25">
      <c r="A739" t="s">
        <v>2170</v>
      </c>
      <c r="B739" t="s">
        <v>1238</v>
      </c>
      <c r="C739" t="s">
        <v>2171</v>
      </c>
      <c r="D739" t="s">
        <v>496</v>
      </c>
      <c r="E739" t="s">
        <v>498</v>
      </c>
      <c r="F739" t="str">
        <f t="shared" si="10"/>
        <v/>
      </c>
    </row>
    <row r="740" spans="1:11" x14ac:dyDescent="0.25">
      <c r="A740" t="s">
        <v>763</v>
      </c>
      <c r="C740" t="s">
        <v>762</v>
      </c>
      <c r="D740" t="s">
        <v>496</v>
      </c>
      <c r="E740" t="s">
        <v>498</v>
      </c>
      <c r="F740" t="str">
        <f t="shared" si="10"/>
        <v/>
      </c>
      <c r="H740" t="s">
        <v>2605</v>
      </c>
    </row>
    <row r="741" spans="1:11" x14ac:dyDescent="0.25">
      <c r="A741" t="s">
        <v>1069</v>
      </c>
      <c r="C741" t="s">
        <v>674</v>
      </c>
      <c r="D741" t="s">
        <v>496</v>
      </c>
      <c r="E741" t="s">
        <v>498</v>
      </c>
      <c r="F741" t="str">
        <f t="shared" si="10"/>
        <v/>
      </c>
      <c r="H741" t="s">
        <v>2605</v>
      </c>
    </row>
    <row r="742" spans="1:11" x14ac:dyDescent="0.25">
      <c r="A742" t="s">
        <v>915</v>
      </c>
      <c r="C742" t="s">
        <v>916</v>
      </c>
      <c r="D742" t="s">
        <v>496</v>
      </c>
      <c r="E742" t="s">
        <v>498</v>
      </c>
      <c r="F742" t="str">
        <f t="shared" si="10"/>
        <v/>
      </c>
      <c r="H742" t="s">
        <v>2605</v>
      </c>
    </row>
    <row r="743" spans="1:11" x14ac:dyDescent="0.25">
      <c r="A743" t="s">
        <v>1070</v>
      </c>
      <c r="C743" t="s">
        <v>713</v>
      </c>
      <c r="D743" t="s">
        <v>496</v>
      </c>
      <c r="E743" t="s">
        <v>498</v>
      </c>
      <c r="F743" t="str">
        <f t="shared" si="10"/>
        <v/>
      </c>
      <c r="H743" t="s">
        <v>2605</v>
      </c>
    </row>
    <row r="744" spans="1:11" x14ac:dyDescent="0.25">
      <c r="A744" t="s">
        <v>1071</v>
      </c>
      <c r="C744" t="s">
        <v>590</v>
      </c>
      <c r="D744" t="s">
        <v>496</v>
      </c>
      <c r="E744" t="s">
        <v>498</v>
      </c>
      <c r="F744" t="str">
        <f t="shared" si="10"/>
        <v/>
      </c>
      <c r="H744" t="s">
        <v>2605</v>
      </c>
    </row>
    <row r="745" spans="1:11" x14ac:dyDescent="0.25">
      <c r="A745" t="s">
        <v>1072</v>
      </c>
      <c r="C745" t="s">
        <v>875</v>
      </c>
      <c r="D745" t="s">
        <v>496</v>
      </c>
      <c r="E745" t="s">
        <v>498</v>
      </c>
      <c r="F745" t="str">
        <f t="shared" si="10"/>
        <v/>
      </c>
      <c r="H745" t="s">
        <v>2605</v>
      </c>
    </row>
    <row r="746" spans="1:11" x14ac:dyDescent="0.25">
      <c r="A746" t="s">
        <v>460</v>
      </c>
      <c r="C746" t="s">
        <v>461</v>
      </c>
      <c r="D746" t="s">
        <v>496</v>
      </c>
      <c r="E746" t="s">
        <v>498</v>
      </c>
      <c r="F746" t="str">
        <f t="shared" si="10"/>
        <v/>
      </c>
      <c r="H746" t="s">
        <v>2493</v>
      </c>
      <c r="K746" t="s">
        <v>462</v>
      </c>
    </row>
    <row r="747" spans="1:11" x14ac:dyDescent="0.25">
      <c r="A747" t="s">
        <v>1379</v>
      </c>
      <c r="C747" t="s">
        <v>465</v>
      </c>
      <c r="D747" t="s">
        <v>496</v>
      </c>
      <c r="E747" t="s">
        <v>498</v>
      </c>
      <c r="F747" t="str">
        <f t="shared" si="10"/>
        <v/>
      </c>
      <c r="H747" t="s">
        <v>2493</v>
      </c>
      <c r="K747" t="s">
        <v>463</v>
      </c>
    </row>
    <row r="748" spans="1:11" x14ac:dyDescent="0.25">
      <c r="A748" t="s">
        <v>1073</v>
      </c>
      <c r="B748" t="s">
        <v>1238</v>
      </c>
      <c r="C748" t="s">
        <v>1491</v>
      </c>
      <c r="D748" t="s">
        <v>496</v>
      </c>
      <c r="E748" t="s">
        <v>498</v>
      </c>
      <c r="F748" t="str">
        <f t="shared" si="10"/>
        <v/>
      </c>
      <c r="H748" t="s">
        <v>2605</v>
      </c>
      <c r="I748" t="s">
        <v>1205</v>
      </c>
    </row>
    <row r="749" spans="1:11" x14ac:dyDescent="0.25">
      <c r="A749" t="s">
        <v>1348</v>
      </c>
      <c r="B749" t="s">
        <v>1238</v>
      </c>
      <c r="C749" t="s">
        <v>1349</v>
      </c>
      <c r="D749" t="s">
        <v>496</v>
      </c>
      <c r="E749" t="s">
        <v>498</v>
      </c>
      <c r="F749" t="str">
        <f t="shared" si="10"/>
        <v/>
      </c>
    </row>
    <row r="750" spans="1:11" x14ac:dyDescent="0.25">
      <c r="A750" t="s">
        <v>1430</v>
      </c>
      <c r="B750" t="s">
        <v>1238</v>
      </c>
      <c r="C750" t="s">
        <v>1431</v>
      </c>
      <c r="D750" t="s">
        <v>496</v>
      </c>
      <c r="E750" t="s">
        <v>498</v>
      </c>
      <c r="F750" t="str">
        <f t="shared" si="10"/>
        <v/>
      </c>
    </row>
    <row r="751" spans="1:11" x14ac:dyDescent="0.25">
      <c r="A751" t="s">
        <v>755</v>
      </c>
      <c r="C751" t="s">
        <v>756</v>
      </c>
      <c r="D751" t="s">
        <v>496</v>
      </c>
      <c r="E751" t="s">
        <v>498</v>
      </c>
      <c r="F751" t="str">
        <f t="shared" si="10"/>
        <v/>
      </c>
      <c r="H751" t="s">
        <v>2605</v>
      </c>
    </row>
    <row r="752" spans="1:11" x14ac:dyDescent="0.25">
      <c r="A752" t="s">
        <v>1247</v>
      </c>
      <c r="C752" t="s">
        <v>350</v>
      </c>
      <c r="D752" t="s">
        <v>496</v>
      </c>
      <c r="E752" t="s">
        <v>498</v>
      </c>
      <c r="F752" t="str">
        <f t="shared" si="10"/>
        <v/>
      </c>
      <c r="H752" t="s">
        <v>2605</v>
      </c>
      <c r="K752" t="s">
        <v>349</v>
      </c>
    </row>
    <row r="753" spans="1:11" x14ac:dyDescent="0.25">
      <c r="A753" t="s">
        <v>1074</v>
      </c>
      <c r="C753" t="s">
        <v>753</v>
      </c>
      <c r="D753" t="s">
        <v>496</v>
      </c>
      <c r="E753" t="s">
        <v>498</v>
      </c>
      <c r="F753" t="str">
        <f t="shared" si="10"/>
        <v/>
      </c>
      <c r="H753" t="s">
        <v>2605</v>
      </c>
    </row>
    <row r="754" spans="1:11" x14ac:dyDescent="0.25">
      <c r="A754" t="s">
        <v>897</v>
      </c>
      <c r="C754" t="s">
        <v>898</v>
      </c>
      <c r="D754" t="s">
        <v>496</v>
      </c>
      <c r="E754" t="s">
        <v>498</v>
      </c>
      <c r="F754" t="str">
        <f t="shared" si="10"/>
        <v/>
      </c>
      <c r="H754" t="s">
        <v>2605</v>
      </c>
    </row>
    <row r="755" spans="1:11" x14ac:dyDescent="0.25">
      <c r="A755" t="s">
        <v>1302</v>
      </c>
      <c r="B755" t="s">
        <v>1238</v>
      </c>
      <c r="C755" t="s">
        <v>1303</v>
      </c>
      <c r="D755" t="s">
        <v>496</v>
      </c>
      <c r="E755" t="s">
        <v>498</v>
      </c>
      <c r="F755" t="str">
        <f t="shared" si="10"/>
        <v/>
      </c>
    </row>
    <row r="756" spans="1:11" x14ac:dyDescent="0.25">
      <c r="A756" t="s">
        <v>1075</v>
      </c>
      <c r="C756" t="s">
        <v>775</v>
      </c>
      <c r="D756" t="s">
        <v>496</v>
      </c>
      <c r="E756" t="s">
        <v>498</v>
      </c>
      <c r="F756" t="str">
        <f t="shared" si="10"/>
        <v/>
      </c>
      <c r="H756" t="s">
        <v>2605</v>
      </c>
    </row>
    <row r="757" spans="1:11" x14ac:dyDescent="0.25">
      <c r="A757" t="s">
        <v>1076</v>
      </c>
      <c r="C757" t="s">
        <v>743</v>
      </c>
      <c r="D757" t="s">
        <v>496</v>
      </c>
      <c r="E757" t="s">
        <v>498</v>
      </c>
      <c r="F757" t="str">
        <f t="shared" si="10"/>
        <v/>
      </c>
      <c r="H757" t="s">
        <v>2605</v>
      </c>
    </row>
    <row r="758" spans="1:11" x14ac:dyDescent="0.25">
      <c r="A758" t="s">
        <v>2208</v>
      </c>
      <c r="B758" t="s">
        <v>1238</v>
      </c>
      <c r="C758" t="s">
        <v>2209</v>
      </c>
      <c r="D758" t="s">
        <v>496</v>
      </c>
      <c r="E758" t="s">
        <v>498</v>
      </c>
      <c r="F758" t="str">
        <f t="shared" si="10"/>
        <v/>
      </c>
    </row>
    <row r="759" spans="1:11" x14ac:dyDescent="0.25">
      <c r="A759" t="s">
        <v>2495</v>
      </c>
      <c r="C759" t="s">
        <v>143</v>
      </c>
      <c r="D759" t="s">
        <v>496</v>
      </c>
      <c r="E759" t="s">
        <v>498</v>
      </c>
      <c r="F759" t="str">
        <f t="shared" si="10"/>
        <v/>
      </c>
      <c r="H759" t="s">
        <v>2493</v>
      </c>
    </row>
    <row r="760" spans="1:11" x14ac:dyDescent="0.25">
      <c r="A760" t="s">
        <v>1077</v>
      </c>
      <c r="C760" t="s">
        <v>794</v>
      </c>
      <c r="D760" t="s">
        <v>496</v>
      </c>
      <c r="E760" t="s">
        <v>498</v>
      </c>
      <c r="F760" t="str">
        <f t="shared" si="10"/>
        <v/>
      </c>
      <c r="H760" t="s">
        <v>2605</v>
      </c>
    </row>
    <row r="761" spans="1:11" x14ac:dyDescent="0.25">
      <c r="A761" t="s">
        <v>466</v>
      </c>
      <c r="C761" t="s">
        <v>474</v>
      </c>
      <c r="D761" t="s">
        <v>496</v>
      </c>
      <c r="E761" t="s">
        <v>498</v>
      </c>
      <c r="F761" t="str">
        <f t="shared" si="10"/>
        <v/>
      </c>
      <c r="H761" t="s">
        <v>2493</v>
      </c>
      <c r="K761" t="s">
        <v>475</v>
      </c>
    </row>
    <row r="762" spans="1:11" x14ac:dyDescent="0.25">
      <c r="A762" t="s">
        <v>2076</v>
      </c>
      <c r="B762" t="s">
        <v>1238</v>
      </c>
      <c r="C762" t="s">
        <v>2077</v>
      </c>
      <c r="D762" t="s">
        <v>496</v>
      </c>
      <c r="E762" t="s">
        <v>498</v>
      </c>
      <c r="F762" t="str">
        <f t="shared" si="10"/>
        <v/>
      </c>
    </row>
    <row r="763" spans="1:11" x14ac:dyDescent="0.25">
      <c r="A763" t="s">
        <v>852</v>
      </c>
      <c r="C763" t="s">
        <v>344</v>
      </c>
      <c r="D763" t="s">
        <v>496</v>
      </c>
      <c r="E763" t="s">
        <v>498</v>
      </c>
      <c r="F763" t="str">
        <f t="shared" si="10"/>
        <v/>
      </c>
      <c r="H763" t="s">
        <v>2605</v>
      </c>
      <c r="K763" t="s">
        <v>343</v>
      </c>
    </row>
    <row r="764" spans="1:11" x14ac:dyDescent="0.25">
      <c r="A764" t="s">
        <v>1078</v>
      </c>
      <c r="C764" t="s">
        <v>883</v>
      </c>
      <c r="D764" t="s">
        <v>496</v>
      </c>
      <c r="E764" t="s">
        <v>498</v>
      </c>
      <c r="F764" t="str">
        <f t="shared" si="10"/>
        <v/>
      </c>
      <c r="H764" t="s">
        <v>2605</v>
      </c>
    </row>
    <row r="765" spans="1:11" x14ac:dyDescent="0.25">
      <c r="A765" t="s">
        <v>930</v>
      </c>
      <c r="B765" t="s">
        <v>931</v>
      </c>
      <c r="C765" t="s">
        <v>929</v>
      </c>
      <c r="D765" t="s">
        <v>496</v>
      </c>
      <c r="E765" t="s">
        <v>498</v>
      </c>
      <c r="F765" t="str">
        <f t="shared" si="10"/>
        <v/>
      </c>
      <c r="H765" t="s">
        <v>2605</v>
      </c>
    </row>
    <row r="766" spans="1:11" x14ac:dyDescent="0.25">
      <c r="A766" t="s">
        <v>467</v>
      </c>
      <c r="C766" t="s">
        <v>345</v>
      </c>
      <c r="D766" t="s">
        <v>496</v>
      </c>
      <c r="E766" t="s">
        <v>498</v>
      </c>
      <c r="F766" t="str">
        <f t="shared" si="10"/>
        <v/>
      </c>
      <c r="H766" t="s">
        <v>2493</v>
      </c>
      <c r="K766" t="s">
        <v>346</v>
      </c>
    </row>
    <row r="767" spans="1:11" x14ac:dyDescent="0.25">
      <c r="A767" t="s">
        <v>2111</v>
      </c>
      <c r="B767" t="s">
        <v>1238</v>
      </c>
      <c r="C767" t="s">
        <v>2112</v>
      </c>
      <c r="D767" t="s">
        <v>496</v>
      </c>
      <c r="E767" t="s">
        <v>498</v>
      </c>
      <c r="F767" t="str">
        <f t="shared" si="10"/>
        <v/>
      </c>
    </row>
    <row r="768" spans="1:11" x14ac:dyDescent="0.25">
      <c r="A768" t="s">
        <v>1347</v>
      </c>
      <c r="C768" t="s">
        <v>347</v>
      </c>
      <c r="D768" t="s">
        <v>496</v>
      </c>
      <c r="E768" t="s">
        <v>498</v>
      </c>
      <c r="F768" t="str">
        <f t="shared" si="10"/>
        <v/>
      </c>
      <c r="H768" t="s">
        <v>2605</v>
      </c>
      <c r="K768" t="s">
        <v>348</v>
      </c>
    </row>
    <row r="769" spans="1:9" x14ac:dyDescent="0.25">
      <c r="A769" t="s">
        <v>1079</v>
      </c>
      <c r="C769" t="s">
        <v>827</v>
      </c>
      <c r="D769" t="s">
        <v>496</v>
      </c>
      <c r="E769" t="s">
        <v>498</v>
      </c>
      <c r="F769" t="str">
        <f t="shared" si="10"/>
        <v/>
      </c>
      <c r="H769" t="s">
        <v>2605</v>
      </c>
    </row>
    <row r="770" spans="1:9" x14ac:dyDescent="0.25">
      <c r="A770" t="s">
        <v>1529</v>
      </c>
      <c r="B770" t="s">
        <v>1238</v>
      </c>
      <c r="C770" t="s">
        <v>277</v>
      </c>
      <c r="D770" t="s">
        <v>496</v>
      </c>
      <c r="E770" t="s">
        <v>498</v>
      </c>
      <c r="F770" t="str">
        <f t="shared" si="10"/>
        <v/>
      </c>
    </row>
    <row r="771" spans="1:9" x14ac:dyDescent="0.25">
      <c r="A771" t="s">
        <v>2220</v>
      </c>
      <c r="B771" t="s">
        <v>1238</v>
      </c>
      <c r="C771" t="s">
        <v>152</v>
      </c>
      <c r="D771" t="s">
        <v>496</v>
      </c>
      <c r="E771" t="s">
        <v>498</v>
      </c>
      <c r="F771" t="str">
        <f t="shared" si="10"/>
        <v/>
      </c>
    </row>
    <row r="772" spans="1:9" x14ac:dyDescent="0.25">
      <c r="A772" t="s">
        <v>1609</v>
      </c>
      <c r="B772" t="s">
        <v>1238</v>
      </c>
      <c r="C772" t="s">
        <v>1610</v>
      </c>
      <c r="D772" t="s">
        <v>496</v>
      </c>
      <c r="E772" t="s">
        <v>498</v>
      </c>
      <c r="F772" t="str">
        <f t="shared" si="10"/>
        <v/>
      </c>
    </row>
    <row r="773" spans="1:9" x14ac:dyDescent="0.25">
      <c r="A773" t="s">
        <v>577</v>
      </c>
      <c r="C773" t="s">
        <v>576</v>
      </c>
      <c r="D773" t="s">
        <v>496</v>
      </c>
      <c r="E773" t="s">
        <v>498</v>
      </c>
      <c r="F773" t="str">
        <f t="shared" si="10"/>
        <v/>
      </c>
      <c r="H773" t="s">
        <v>2605</v>
      </c>
    </row>
    <row r="774" spans="1:9" x14ac:dyDescent="0.25">
      <c r="A774" t="s">
        <v>1361</v>
      </c>
      <c r="B774" t="s">
        <v>1238</v>
      </c>
      <c r="C774" t="s">
        <v>1362</v>
      </c>
      <c r="D774" t="s">
        <v>496</v>
      </c>
      <c r="E774" t="s">
        <v>498</v>
      </c>
      <c r="F774" t="str">
        <f t="shared" si="10"/>
        <v/>
      </c>
    </row>
    <row r="775" spans="1:9" x14ac:dyDescent="0.25">
      <c r="A775" t="s">
        <v>1968</v>
      </c>
      <c r="B775" t="s">
        <v>1238</v>
      </c>
      <c r="C775" t="s">
        <v>1969</v>
      </c>
      <c r="D775" t="s">
        <v>496</v>
      </c>
      <c r="E775" t="s">
        <v>498</v>
      </c>
      <c r="F775" t="str">
        <f t="shared" si="10"/>
        <v/>
      </c>
      <c r="H775" t="s">
        <v>2605</v>
      </c>
      <c r="I775" t="s">
        <v>2408</v>
      </c>
    </row>
    <row r="776" spans="1:9" x14ac:dyDescent="0.25">
      <c r="A776" t="s">
        <v>634</v>
      </c>
      <c r="C776" t="s">
        <v>635</v>
      </c>
      <c r="D776" t="s">
        <v>496</v>
      </c>
      <c r="E776" t="s">
        <v>498</v>
      </c>
      <c r="F776" t="str">
        <f t="shared" si="10"/>
        <v/>
      </c>
      <c r="H776" t="s">
        <v>2605</v>
      </c>
    </row>
    <row r="777" spans="1:9" x14ac:dyDescent="0.25">
      <c r="A777" t="s">
        <v>1469</v>
      </c>
      <c r="B777" t="s">
        <v>1238</v>
      </c>
      <c r="C777" t="s">
        <v>1470</v>
      </c>
      <c r="D777" t="s">
        <v>496</v>
      </c>
      <c r="E777" t="s">
        <v>498</v>
      </c>
      <c r="F777" t="str">
        <f t="shared" si="10"/>
        <v/>
      </c>
      <c r="H777" t="s">
        <v>2605</v>
      </c>
      <c r="I777" t="s">
        <v>2408</v>
      </c>
    </row>
    <row r="778" spans="1:9" x14ac:dyDescent="0.25">
      <c r="A778" t="s">
        <v>1080</v>
      </c>
      <c r="C778" t="s">
        <v>733</v>
      </c>
      <c r="D778" t="s">
        <v>496</v>
      </c>
      <c r="E778" t="s">
        <v>498</v>
      </c>
      <c r="F778" t="str">
        <f t="shared" si="10"/>
        <v/>
      </c>
      <c r="H778" t="s">
        <v>2605</v>
      </c>
    </row>
    <row r="779" spans="1:9" x14ac:dyDescent="0.25">
      <c r="A779" t="s">
        <v>577</v>
      </c>
      <c r="B779" t="s">
        <v>1238</v>
      </c>
      <c r="C779" t="s">
        <v>1333</v>
      </c>
      <c r="D779" t="s">
        <v>496</v>
      </c>
      <c r="E779" t="s">
        <v>498</v>
      </c>
      <c r="F779" t="str">
        <f t="shared" si="10"/>
        <v/>
      </c>
    </row>
    <row r="780" spans="1:9" x14ac:dyDescent="0.25">
      <c r="A780" t="s">
        <v>903</v>
      </c>
      <c r="C780" t="s">
        <v>904</v>
      </c>
      <c r="D780" t="s">
        <v>496</v>
      </c>
      <c r="E780" t="s">
        <v>498</v>
      </c>
      <c r="F780" t="str">
        <f t="shared" si="10"/>
        <v/>
      </c>
      <c r="H780" t="s">
        <v>2605</v>
      </c>
    </row>
    <row r="781" spans="1:9" x14ac:dyDescent="0.25">
      <c r="A781" t="s">
        <v>476</v>
      </c>
      <c r="C781" t="s">
        <v>480</v>
      </c>
      <c r="D781" t="s">
        <v>496</v>
      </c>
      <c r="E781" t="s">
        <v>498</v>
      </c>
      <c r="F781" t="str">
        <f t="shared" si="10"/>
        <v/>
      </c>
      <c r="H781" t="s">
        <v>2493</v>
      </c>
    </row>
    <row r="782" spans="1:9" x14ac:dyDescent="0.25">
      <c r="A782" t="s">
        <v>1509</v>
      </c>
      <c r="B782" t="s">
        <v>1238</v>
      </c>
      <c r="C782" t="s">
        <v>276</v>
      </c>
      <c r="D782" t="s">
        <v>496</v>
      </c>
      <c r="E782" t="s">
        <v>498</v>
      </c>
      <c r="F782" t="str">
        <f t="shared" si="10"/>
        <v/>
      </c>
    </row>
    <row r="783" spans="1:9" x14ac:dyDescent="0.25">
      <c r="A783" t="s">
        <v>477</v>
      </c>
      <c r="C783" t="s">
        <v>481</v>
      </c>
      <c r="D783" t="s">
        <v>496</v>
      </c>
      <c r="E783" t="s">
        <v>498</v>
      </c>
      <c r="F783" t="str">
        <f t="shared" si="10"/>
        <v/>
      </c>
      <c r="H783" t="s">
        <v>2493</v>
      </c>
    </row>
    <row r="784" spans="1:9" x14ac:dyDescent="0.25">
      <c r="A784" t="s">
        <v>774</v>
      </c>
      <c r="C784" t="s">
        <v>20</v>
      </c>
      <c r="D784" t="s">
        <v>496</v>
      </c>
      <c r="E784" t="s">
        <v>498</v>
      </c>
      <c r="F784" t="str">
        <f t="shared" si="10"/>
        <v/>
      </c>
      <c r="H784" t="s">
        <v>2605</v>
      </c>
      <c r="I784" t="s">
        <v>2408</v>
      </c>
    </row>
    <row r="785" spans="1:11" x14ac:dyDescent="0.25">
      <c r="A785" t="s">
        <v>1902</v>
      </c>
      <c r="B785" t="s">
        <v>1238</v>
      </c>
      <c r="C785" t="s">
        <v>1903</v>
      </c>
      <c r="D785" t="s">
        <v>496</v>
      </c>
      <c r="E785" t="s">
        <v>498</v>
      </c>
      <c r="F785" t="str">
        <f t="shared" si="10"/>
        <v/>
      </c>
    </row>
    <row r="786" spans="1:11" x14ac:dyDescent="0.25">
      <c r="A786" t="s">
        <v>646</v>
      </c>
      <c r="C786" t="s">
        <v>647</v>
      </c>
      <c r="D786" t="s">
        <v>496</v>
      </c>
      <c r="E786" t="s">
        <v>498</v>
      </c>
      <c r="F786" t="str">
        <f t="shared" si="10"/>
        <v/>
      </c>
      <c r="H786" t="s">
        <v>2605</v>
      </c>
    </row>
    <row r="787" spans="1:11" x14ac:dyDescent="0.25">
      <c r="A787" t="s">
        <v>1081</v>
      </c>
      <c r="B787" t="s">
        <v>1238</v>
      </c>
      <c r="C787" t="s">
        <v>2265</v>
      </c>
      <c r="D787" t="s">
        <v>496</v>
      </c>
      <c r="E787" t="s">
        <v>498</v>
      </c>
      <c r="F787" t="str">
        <f t="shared" si="10"/>
        <v/>
      </c>
    </row>
    <row r="788" spans="1:11" x14ac:dyDescent="0.25">
      <c r="A788" t="s">
        <v>1403</v>
      </c>
      <c r="B788" t="s">
        <v>1238</v>
      </c>
      <c r="C788" t="s">
        <v>1404</v>
      </c>
      <c r="D788" t="s">
        <v>496</v>
      </c>
      <c r="E788" t="s">
        <v>498</v>
      </c>
      <c r="F788" t="str">
        <f t="shared" ref="F788:F851" si="11">IF(COUNTIF(A788, "*海濱路*"), "海濱路", "")</f>
        <v/>
      </c>
    </row>
    <row r="789" spans="1:11" x14ac:dyDescent="0.25">
      <c r="A789" t="s">
        <v>478</v>
      </c>
      <c r="C789" t="s">
        <v>489</v>
      </c>
      <c r="D789" t="s">
        <v>496</v>
      </c>
      <c r="E789" t="s">
        <v>498</v>
      </c>
      <c r="F789" t="str">
        <f t="shared" si="11"/>
        <v/>
      </c>
      <c r="H789" t="s">
        <v>2493</v>
      </c>
      <c r="K789" t="s">
        <v>488</v>
      </c>
    </row>
    <row r="790" spans="1:11" x14ac:dyDescent="0.25">
      <c r="A790" t="s">
        <v>854</v>
      </c>
      <c r="C790" t="s">
        <v>855</v>
      </c>
      <c r="D790" t="s">
        <v>496</v>
      </c>
      <c r="E790" t="s">
        <v>498</v>
      </c>
      <c r="F790" t="str">
        <f t="shared" si="11"/>
        <v/>
      </c>
      <c r="H790" t="s">
        <v>2605</v>
      </c>
    </row>
    <row r="791" spans="1:11" x14ac:dyDescent="0.25">
      <c r="A791" t="s">
        <v>2104</v>
      </c>
      <c r="B791" t="s">
        <v>1238</v>
      </c>
      <c r="C791" t="s">
        <v>490</v>
      </c>
      <c r="D791" t="s">
        <v>496</v>
      </c>
      <c r="E791" t="s">
        <v>498</v>
      </c>
      <c r="F791" t="str">
        <f t="shared" si="11"/>
        <v/>
      </c>
    </row>
    <row r="792" spans="1:11" x14ac:dyDescent="0.25">
      <c r="A792" t="s">
        <v>479</v>
      </c>
      <c r="C792" t="s">
        <v>491</v>
      </c>
      <c r="D792" t="s">
        <v>496</v>
      </c>
      <c r="E792" t="s">
        <v>498</v>
      </c>
      <c r="F792" t="str">
        <f t="shared" si="11"/>
        <v/>
      </c>
      <c r="H792" t="s">
        <v>2493</v>
      </c>
      <c r="K792" t="s">
        <v>487</v>
      </c>
    </row>
    <row r="793" spans="1:11" x14ac:dyDescent="0.25">
      <c r="A793" t="s">
        <v>492</v>
      </c>
      <c r="C793" t="s">
        <v>495</v>
      </c>
      <c r="D793" t="s">
        <v>496</v>
      </c>
      <c r="E793" t="s">
        <v>498</v>
      </c>
      <c r="F793" t="str">
        <f t="shared" si="11"/>
        <v/>
      </c>
      <c r="H793" t="s">
        <v>2493</v>
      </c>
    </row>
    <row r="794" spans="1:11" x14ac:dyDescent="0.25">
      <c r="A794" t="s">
        <v>1569</v>
      </c>
      <c r="B794" t="s">
        <v>1238</v>
      </c>
      <c r="C794" t="s">
        <v>156</v>
      </c>
      <c r="D794" t="s">
        <v>496</v>
      </c>
      <c r="E794" t="s">
        <v>498</v>
      </c>
      <c r="F794" t="str">
        <f t="shared" si="11"/>
        <v/>
      </c>
    </row>
    <row r="795" spans="1:11" x14ac:dyDescent="0.25">
      <c r="A795" t="s">
        <v>1269</v>
      </c>
      <c r="B795" t="s">
        <v>1238</v>
      </c>
      <c r="C795" t="s">
        <v>157</v>
      </c>
      <c r="D795" t="s">
        <v>496</v>
      </c>
      <c r="E795" t="s">
        <v>498</v>
      </c>
      <c r="F795" t="str">
        <f t="shared" si="11"/>
        <v/>
      </c>
    </row>
    <row r="796" spans="1:11" x14ac:dyDescent="0.25">
      <c r="A796" t="s">
        <v>493</v>
      </c>
      <c r="B796" t="s">
        <v>1238</v>
      </c>
      <c r="C796" t="s">
        <v>1570</v>
      </c>
      <c r="D796" t="s">
        <v>496</v>
      </c>
      <c r="E796" t="s">
        <v>498</v>
      </c>
      <c r="F796" t="str">
        <f t="shared" si="11"/>
        <v/>
      </c>
    </row>
    <row r="797" spans="1:11" x14ac:dyDescent="0.25">
      <c r="A797" t="s">
        <v>2154</v>
      </c>
      <c r="B797" t="s">
        <v>1238</v>
      </c>
      <c r="C797" t="s">
        <v>2155</v>
      </c>
      <c r="D797" t="s">
        <v>496</v>
      </c>
      <c r="E797" t="s">
        <v>498</v>
      </c>
      <c r="F797" t="str">
        <f t="shared" si="11"/>
        <v/>
      </c>
    </row>
    <row r="798" spans="1:11" x14ac:dyDescent="0.25">
      <c r="A798" t="s">
        <v>1082</v>
      </c>
      <c r="B798" t="s">
        <v>1238</v>
      </c>
      <c r="C798" t="s">
        <v>716</v>
      </c>
      <c r="D798" t="s">
        <v>496</v>
      </c>
      <c r="E798" t="s">
        <v>498</v>
      </c>
      <c r="F798" t="str">
        <f t="shared" si="11"/>
        <v/>
      </c>
    </row>
    <row r="799" spans="1:11" x14ac:dyDescent="0.25">
      <c r="A799" t="s">
        <v>1083</v>
      </c>
      <c r="C799" t="s">
        <v>485</v>
      </c>
      <c r="D799" t="s">
        <v>496</v>
      </c>
      <c r="E799" t="s">
        <v>498</v>
      </c>
      <c r="F799" t="str">
        <f t="shared" si="11"/>
        <v/>
      </c>
      <c r="H799" t="s">
        <v>2493</v>
      </c>
      <c r="K799" t="s">
        <v>486</v>
      </c>
    </row>
    <row r="800" spans="1:11" x14ac:dyDescent="0.25">
      <c r="A800" t="s">
        <v>588</v>
      </c>
      <c r="C800" t="s">
        <v>589</v>
      </c>
      <c r="D800" t="s">
        <v>496</v>
      </c>
      <c r="E800" t="s">
        <v>498</v>
      </c>
      <c r="F800" t="str">
        <f t="shared" si="11"/>
        <v/>
      </c>
      <c r="H800" t="s">
        <v>2605</v>
      </c>
    </row>
    <row r="801" spans="1:11" x14ac:dyDescent="0.25">
      <c r="A801" t="s">
        <v>717</v>
      </c>
      <c r="C801" t="s">
        <v>718</v>
      </c>
      <c r="D801" t="s">
        <v>496</v>
      </c>
      <c r="E801" t="s">
        <v>498</v>
      </c>
      <c r="F801" t="str">
        <f t="shared" si="11"/>
        <v/>
      </c>
      <c r="H801" t="s">
        <v>2605</v>
      </c>
    </row>
    <row r="802" spans="1:11" x14ac:dyDescent="0.25">
      <c r="A802" t="s">
        <v>482</v>
      </c>
      <c r="C802" t="s">
        <v>484</v>
      </c>
      <c r="D802" t="s">
        <v>496</v>
      </c>
      <c r="E802" t="s">
        <v>498</v>
      </c>
      <c r="F802" t="str">
        <f t="shared" si="11"/>
        <v/>
      </c>
      <c r="H802" t="s">
        <v>2493</v>
      </c>
      <c r="K802" t="s">
        <v>483</v>
      </c>
    </row>
    <row r="803" spans="1:11" x14ac:dyDescent="0.25">
      <c r="A803" t="s">
        <v>1411</v>
      </c>
      <c r="B803" t="s">
        <v>1238</v>
      </c>
      <c r="C803" t="s">
        <v>126</v>
      </c>
      <c r="D803" t="s">
        <v>496</v>
      </c>
      <c r="E803" t="s">
        <v>498</v>
      </c>
      <c r="F803" t="str">
        <f t="shared" si="11"/>
        <v/>
      </c>
    </row>
    <row r="804" spans="1:11" x14ac:dyDescent="0.25">
      <c r="A804" t="s">
        <v>1084</v>
      </c>
      <c r="C804" t="s">
        <v>710</v>
      </c>
      <c r="D804" t="s">
        <v>496</v>
      </c>
      <c r="E804" t="s">
        <v>498</v>
      </c>
      <c r="F804" t="str">
        <f t="shared" si="11"/>
        <v/>
      </c>
      <c r="H804" t="s">
        <v>2605</v>
      </c>
    </row>
    <row r="805" spans="1:11" x14ac:dyDescent="0.25">
      <c r="A805" t="s">
        <v>803</v>
      </c>
      <c r="C805" t="s">
        <v>1</v>
      </c>
      <c r="D805" t="s">
        <v>496</v>
      </c>
      <c r="E805" t="s">
        <v>498</v>
      </c>
      <c r="F805" t="str">
        <f t="shared" si="11"/>
        <v/>
      </c>
      <c r="H805" t="s">
        <v>2605</v>
      </c>
    </row>
    <row r="806" spans="1:11" x14ac:dyDescent="0.25">
      <c r="A806" t="s">
        <v>1197</v>
      </c>
      <c r="C806" t="s">
        <v>544</v>
      </c>
      <c r="D806" t="s">
        <v>496</v>
      </c>
      <c r="E806" t="s">
        <v>498</v>
      </c>
      <c r="F806" t="str">
        <f t="shared" si="11"/>
        <v/>
      </c>
      <c r="G806" t="s">
        <v>2392</v>
      </c>
      <c r="H806" t="s">
        <v>545</v>
      </c>
    </row>
    <row r="807" spans="1:11" x14ac:dyDescent="0.25">
      <c r="A807" t="s">
        <v>965</v>
      </c>
      <c r="C807" t="s">
        <v>966</v>
      </c>
      <c r="D807" t="s">
        <v>496</v>
      </c>
      <c r="E807" t="s">
        <v>498</v>
      </c>
      <c r="F807" t="str">
        <f t="shared" si="11"/>
        <v/>
      </c>
      <c r="H807" t="s">
        <v>2605</v>
      </c>
      <c r="I807" t="s">
        <v>1205</v>
      </c>
    </row>
    <row r="808" spans="1:11" x14ac:dyDescent="0.25">
      <c r="A808" t="s">
        <v>584</v>
      </c>
      <c r="C808" t="s">
        <v>585</v>
      </c>
      <c r="D808" t="s">
        <v>496</v>
      </c>
      <c r="E808" t="s">
        <v>498</v>
      </c>
      <c r="F808" t="str">
        <f t="shared" si="11"/>
        <v/>
      </c>
      <c r="H808" t="s">
        <v>2605</v>
      </c>
    </row>
    <row r="809" spans="1:11" x14ac:dyDescent="0.25">
      <c r="A809" t="s">
        <v>1085</v>
      </c>
      <c r="C809" t="s">
        <v>862</v>
      </c>
      <c r="D809" t="s">
        <v>496</v>
      </c>
      <c r="E809" t="s">
        <v>498</v>
      </c>
      <c r="F809" t="str">
        <f t="shared" si="11"/>
        <v/>
      </c>
      <c r="H809" t="s">
        <v>2605</v>
      </c>
    </row>
    <row r="810" spans="1:11" x14ac:dyDescent="0.25">
      <c r="A810" t="s">
        <v>2059</v>
      </c>
      <c r="B810" t="s">
        <v>1238</v>
      </c>
      <c r="C810" t="s">
        <v>2060</v>
      </c>
      <c r="D810" t="s">
        <v>496</v>
      </c>
      <c r="E810" t="s">
        <v>498</v>
      </c>
      <c r="F810" t="str">
        <f t="shared" si="11"/>
        <v/>
      </c>
    </row>
    <row r="811" spans="1:11" x14ac:dyDescent="0.25">
      <c r="A811" t="s">
        <v>1086</v>
      </c>
      <c r="C811" t="s">
        <v>772</v>
      </c>
      <c r="D811" t="s">
        <v>496</v>
      </c>
      <c r="E811" t="s">
        <v>498</v>
      </c>
      <c r="F811" t="str">
        <f t="shared" si="11"/>
        <v/>
      </c>
      <c r="H811" t="s">
        <v>2605</v>
      </c>
    </row>
    <row r="812" spans="1:11" x14ac:dyDescent="0.25">
      <c r="A812" t="s">
        <v>1331</v>
      </c>
      <c r="B812" t="s">
        <v>1238</v>
      </c>
      <c r="C812" t="s">
        <v>1332</v>
      </c>
      <c r="D812" t="s">
        <v>496</v>
      </c>
      <c r="E812" t="s">
        <v>498</v>
      </c>
      <c r="F812" t="str">
        <f t="shared" si="11"/>
        <v/>
      </c>
    </row>
    <row r="813" spans="1:11" x14ac:dyDescent="0.25">
      <c r="A813" t="s">
        <v>1797</v>
      </c>
      <c r="B813" t="s">
        <v>1238</v>
      </c>
      <c r="C813" t="s">
        <v>1798</v>
      </c>
      <c r="D813" t="s">
        <v>496</v>
      </c>
      <c r="E813" t="s">
        <v>498</v>
      </c>
      <c r="F813" t="str">
        <f t="shared" si="11"/>
        <v/>
      </c>
    </row>
    <row r="814" spans="1:11" x14ac:dyDescent="0.25">
      <c r="A814" t="s">
        <v>848</v>
      </c>
      <c r="C814" t="s">
        <v>849</v>
      </c>
      <c r="D814" t="s">
        <v>496</v>
      </c>
      <c r="E814" t="s">
        <v>498</v>
      </c>
      <c r="F814" t="str">
        <f t="shared" si="11"/>
        <v/>
      </c>
      <c r="H814" t="s">
        <v>2605</v>
      </c>
    </row>
    <row r="815" spans="1:11" x14ac:dyDescent="0.25">
      <c r="A815" t="s">
        <v>2137</v>
      </c>
      <c r="B815" t="s">
        <v>1238</v>
      </c>
      <c r="C815" t="s">
        <v>255</v>
      </c>
      <c r="D815" t="s">
        <v>496</v>
      </c>
      <c r="E815" t="s">
        <v>498</v>
      </c>
      <c r="F815" t="str">
        <f t="shared" si="11"/>
        <v/>
      </c>
    </row>
    <row r="816" spans="1:11" x14ac:dyDescent="0.25">
      <c r="A816" t="s">
        <v>1703</v>
      </c>
      <c r="C816" t="s">
        <v>121</v>
      </c>
      <c r="D816" t="s">
        <v>496</v>
      </c>
      <c r="E816" t="s">
        <v>498</v>
      </c>
      <c r="F816" t="str">
        <f t="shared" si="11"/>
        <v/>
      </c>
      <c r="H816" t="s">
        <v>2493</v>
      </c>
    </row>
    <row r="817" spans="1:11" x14ac:dyDescent="0.25">
      <c r="A817" t="s">
        <v>399</v>
      </c>
      <c r="C817" t="s">
        <v>2</v>
      </c>
      <c r="D817" t="s">
        <v>496</v>
      </c>
      <c r="E817" t="s">
        <v>498</v>
      </c>
      <c r="F817" t="str">
        <f t="shared" si="11"/>
        <v/>
      </c>
      <c r="H817" t="s">
        <v>2605</v>
      </c>
      <c r="I817" t="s">
        <v>2496</v>
      </c>
    </row>
    <row r="818" spans="1:11" x14ac:dyDescent="0.25">
      <c r="A818" t="s">
        <v>1743</v>
      </c>
      <c r="B818" t="s">
        <v>1238</v>
      </c>
      <c r="C818" t="s">
        <v>1744</v>
      </c>
      <c r="D818" t="s">
        <v>496</v>
      </c>
      <c r="E818" t="s">
        <v>498</v>
      </c>
      <c r="F818" t="str">
        <f t="shared" si="11"/>
        <v/>
      </c>
    </row>
    <row r="819" spans="1:11" x14ac:dyDescent="0.25">
      <c r="A819" t="s">
        <v>1357</v>
      </c>
      <c r="B819" t="s">
        <v>1238</v>
      </c>
      <c r="C819" t="s">
        <v>3</v>
      </c>
      <c r="D819" t="s">
        <v>496</v>
      </c>
      <c r="E819" t="s">
        <v>498</v>
      </c>
      <c r="F819" t="str">
        <f t="shared" si="11"/>
        <v/>
      </c>
    </row>
    <row r="820" spans="1:11" x14ac:dyDescent="0.25">
      <c r="A820" t="s">
        <v>1087</v>
      </c>
      <c r="C820" t="s">
        <v>884</v>
      </c>
      <c r="D820" t="s">
        <v>496</v>
      </c>
      <c r="E820" t="s">
        <v>498</v>
      </c>
      <c r="F820" t="str">
        <f t="shared" si="11"/>
        <v/>
      </c>
      <c r="H820" t="s">
        <v>2605</v>
      </c>
    </row>
    <row r="821" spans="1:11" x14ac:dyDescent="0.25">
      <c r="C821" t="s">
        <v>4</v>
      </c>
      <c r="D821" t="s">
        <v>496</v>
      </c>
      <c r="E821" t="s">
        <v>498</v>
      </c>
      <c r="F821" t="str">
        <f t="shared" si="11"/>
        <v/>
      </c>
      <c r="H821" t="s">
        <v>2605</v>
      </c>
    </row>
    <row r="822" spans="1:11" x14ac:dyDescent="0.25">
      <c r="A822" t="s">
        <v>1557</v>
      </c>
      <c r="B822" t="s">
        <v>1238</v>
      </c>
      <c r="C822" t="s">
        <v>1558</v>
      </c>
      <c r="D822" t="s">
        <v>496</v>
      </c>
      <c r="E822" t="s">
        <v>498</v>
      </c>
      <c r="F822" t="str">
        <f t="shared" si="11"/>
        <v/>
      </c>
    </row>
    <row r="823" spans="1:11" x14ac:dyDescent="0.25">
      <c r="A823" t="s">
        <v>1408</v>
      </c>
      <c r="B823" t="s">
        <v>1238</v>
      </c>
      <c r="C823" t="s">
        <v>124</v>
      </c>
      <c r="D823" t="s">
        <v>496</v>
      </c>
      <c r="E823" t="s">
        <v>498</v>
      </c>
      <c r="F823" t="str">
        <f t="shared" si="11"/>
        <v/>
      </c>
    </row>
    <row r="824" spans="1:11" x14ac:dyDescent="0.25">
      <c r="A824" t="s">
        <v>750</v>
      </c>
      <c r="B824" t="s">
        <v>1088</v>
      </c>
      <c r="C824" t="s">
        <v>749</v>
      </c>
      <c r="D824" t="s">
        <v>496</v>
      </c>
      <c r="E824" t="s">
        <v>498</v>
      </c>
      <c r="F824" t="str">
        <f t="shared" si="11"/>
        <v/>
      </c>
      <c r="H824" t="s">
        <v>2605</v>
      </c>
    </row>
    <row r="825" spans="1:11" x14ac:dyDescent="0.25">
      <c r="A825" t="s">
        <v>757</v>
      </c>
      <c r="C825" t="s">
        <v>758</v>
      </c>
      <c r="D825" t="s">
        <v>496</v>
      </c>
      <c r="E825" t="s">
        <v>498</v>
      </c>
      <c r="F825" t="str">
        <f t="shared" si="11"/>
        <v/>
      </c>
      <c r="H825" t="s">
        <v>2605</v>
      </c>
    </row>
    <row r="826" spans="1:11" x14ac:dyDescent="0.25">
      <c r="A826" t="s">
        <v>1551</v>
      </c>
      <c r="B826" t="s">
        <v>1238</v>
      </c>
      <c r="C826" t="s">
        <v>1552</v>
      </c>
      <c r="D826" t="s">
        <v>496</v>
      </c>
      <c r="E826" t="s">
        <v>498</v>
      </c>
      <c r="F826" t="str">
        <f t="shared" si="11"/>
        <v/>
      </c>
    </row>
    <row r="827" spans="1:11" x14ac:dyDescent="0.25">
      <c r="A827" t="s">
        <v>1089</v>
      </c>
      <c r="C827" t="s">
        <v>791</v>
      </c>
      <c r="D827" t="s">
        <v>496</v>
      </c>
      <c r="E827" t="s">
        <v>498</v>
      </c>
      <c r="F827" t="str">
        <f t="shared" si="11"/>
        <v/>
      </c>
      <c r="H827" t="s">
        <v>2605</v>
      </c>
      <c r="I827" t="s">
        <v>1204</v>
      </c>
    </row>
    <row r="828" spans="1:11" x14ac:dyDescent="0.25">
      <c r="A828" t="s">
        <v>1090</v>
      </c>
      <c r="C828" t="s">
        <v>788</v>
      </c>
      <c r="D828" t="s">
        <v>496</v>
      </c>
      <c r="E828" t="s">
        <v>498</v>
      </c>
      <c r="F828" t="str">
        <f t="shared" si="11"/>
        <v/>
      </c>
      <c r="H828" t="s">
        <v>2605</v>
      </c>
    </row>
    <row r="829" spans="1:11" x14ac:dyDescent="0.25">
      <c r="A829" t="s">
        <v>2050</v>
      </c>
      <c r="B829" t="s">
        <v>1238</v>
      </c>
      <c r="C829" t="s">
        <v>2051</v>
      </c>
      <c r="D829" t="s">
        <v>496</v>
      </c>
      <c r="E829" t="s">
        <v>498</v>
      </c>
      <c r="F829" t="str">
        <f t="shared" si="11"/>
        <v/>
      </c>
    </row>
    <row r="830" spans="1:11" x14ac:dyDescent="0.25">
      <c r="A830" t="s">
        <v>1409</v>
      </c>
      <c r="C830" t="s">
        <v>446</v>
      </c>
      <c r="D830" t="s">
        <v>496</v>
      </c>
      <c r="E830" t="s">
        <v>498</v>
      </c>
      <c r="F830" t="str">
        <f t="shared" si="11"/>
        <v/>
      </c>
      <c r="H830" t="s">
        <v>2493</v>
      </c>
      <c r="K830" t="s">
        <v>447</v>
      </c>
    </row>
    <row r="831" spans="1:11" x14ac:dyDescent="0.25">
      <c r="A831" t="s">
        <v>1457</v>
      </c>
      <c r="B831" t="s">
        <v>1238</v>
      </c>
      <c r="C831" t="s">
        <v>1458</v>
      </c>
      <c r="D831" t="s">
        <v>496</v>
      </c>
      <c r="E831" t="s">
        <v>498</v>
      </c>
      <c r="F831" t="str">
        <f t="shared" si="11"/>
        <v/>
      </c>
    </row>
    <row r="832" spans="1:11" x14ac:dyDescent="0.25">
      <c r="A832" t="s">
        <v>1402</v>
      </c>
      <c r="B832" t="s">
        <v>1238</v>
      </c>
      <c r="C832" t="s">
        <v>448</v>
      </c>
      <c r="D832" t="s">
        <v>496</v>
      </c>
      <c r="E832" t="s">
        <v>498</v>
      </c>
      <c r="F832" t="str">
        <f t="shared" si="11"/>
        <v/>
      </c>
    </row>
    <row r="833" spans="1:8" x14ac:dyDescent="0.25">
      <c r="A833" t="s">
        <v>1091</v>
      </c>
      <c r="C833" t="s">
        <v>861</v>
      </c>
      <c r="D833" t="s">
        <v>496</v>
      </c>
      <c r="E833" t="s">
        <v>498</v>
      </c>
      <c r="F833" t="str">
        <f t="shared" si="11"/>
        <v/>
      </c>
      <c r="H833" t="s">
        <v>2605</v>
      </c>
    </row>
    <row r="834" spans="1:8" x14ac:dyDescent="0.25">
      <c r="A834" t="s">
        <v>1091</v>
      </c>
      <c r="B834" t="s">
        <v>1238</v>
      </c>
      <c r="C834" t="s">
        <v>861</v>
      </c>
      <c r="D834" t="s">
        <v>496</v>
      </c>
      <c r="E834" t="s">
        <v>498</v>
      </c>
      <c r="F834" t="str">
        <f t="shared" si="11"/>
        <v/>
      </c>
    </row>
    <row r="835" spans="1:8" x14ac:dyDescent="0.25">
      <c r="A835" t="s">
        <v>1448</v>
      </c>
      <c r="B835" t="s">
        <v>1238</v>
      </c>
      <c r="C835" t="s">
        <v>1449</v>
      </c>
      <c r="D835" t="s">
        <v>496</v>
      </c>
      <c r="E835" t="s">
        <v>498</v>
      </c>
      <c r="F835" t="str">
        <f t="shared" si="11"/>
        <v/>
      </c>
    </row>
    <row r="836" spans="1:8" x14ac:dyDescent="0.25">
      <c r="A836" t="s">
        <v>1317</v>
      </c>
      <c r="B836" t="s">
        <v>1238</v>
      </c>
      <c r="C836" t="s">
        <v>1318</v>
      </c>
      <c r="D836" t="s">
        <v>496</v>
      </c>
      <c r="E836" t="s">
        <v>498</v>
      </c>
      <c r="F836" t="str">
        <f t="shared" si="11"/>
        <v/>
      </c>
    </row>
    <row r="837" spans="1:8" x14ac:dyDescent="0.25">
      <c r="A837" t="s">
        <v>1196</v>
      </c>
      <c r="C837" t="s">
        <v>520</v>
      </c>
      <c r="D837" t="s">
        <v>496</v>
      </c>
      <c r="E837" t="s">
        <v>498</v>
      </c>
      <c r="F837" t="str">
        <f t="shared" si="11"/>
        <v/>
      </c>
      <c r="G837" t="s">
        <v>2392</v>
      </c>
      <c r="H837" t="s">
        <v>545</v>
      </c>
    </row>
    <row r="838" spans="1:8" x14ac:dyDescent="0.25">
      <c r="A838" t="s">
        <v>2086</v>
      </c>
      <c r="B838" t="s">
        <v>1238</v>
      </c>
      <c r="C838" t="s">
        <v>261</v>
      </c>
      <c r="D838" t="s">
        <v>496</v>
      </c>
      <c r="E838" t="s">
        <v>498</v>
      </c>
      <c r="F838" t="str">
        <f t="shared" si="11"/>
        <v/>
      </c>
    </row>
    <row r="839" spans="1:8" x14ac:dyDescent="0.25">
      <c r="A839" t="s">
        <v>1194</v>
      </c>
      <c r="C839" t="s">
        <v>1195</v>
      </c>
      <c r="D839" t="s">
        <v>496</v>
      </c>
      <c r="E839" t="s">
        <v>498</v>
      </c>
      <c r="F839" t="str">
        <f t="shared" si="11"/>
        <v/>
      </c>
      <c r="G839" t="s">
        <v>2392</v>
      </c>
      <c r="H839" t="s">
        <v>545</v>
      </c>
    </row>
    <row r="840" spans="1:8" x14ac:dyDescent="0.25">
      <c r="A840" t="s">
        <v>877</v>
      </c>
      <c r="C840" t="s">
        <v>878</v>
      </c>
      <c r="D840" t="s">
        <v>496</v>
      </c>
      <c r="E840" t="s">
        <v>498</v>
      </c>
      <c r="F840" t="str">
        <f t="shared" si="11"/>
        <v/>
      </c>
      <c r="H840" t="s">
        <v>2605</v>
      </c>
    </row>
    <row r="841" spans="1:8" x14ac:dyDescent="0.25">
      <c r="A841" t="s">
        <v>1092</v>
      </c>
      <c r="C841" t="s">
        <v>946</v>
      </c>
      <c r="D841" t="s">
        <v>496</v>
      </c>
      <c r="E841" t="s">
        <v>498</v>
      </c>
      <c r="F841" t="str">
        <f t="shared" si="11"/>
        <v/>
      </c>
      <c r="H841" t="s">
        <v>2605</v>
      </c>
    </row>
    <row r="842" spans="1:8" x14ac:dyDescent="0.25">
      <c r="A842" t="s">
        <v>2591</v>
      </c>
      <c r="B842" t="s">
        <v>2497</v>
      </c>
      <c r="C842" t="s">
        <v>2070</v>
      </c>
      <c r="D842" t="s">
        <v>496</v>
      </c>
      <c r="E842" t="s">
        <v>498</v>
      </c>
      <c r="F842" t="str">
        <f t="shared" si="11"/>
        <v/>
      </c>
    </row>
    <row r="843" spans="1:8" x14ac:dyDescent="0.25">
      <c r="A843" t="s">
        <v>2592</v>
      </c>
      <c r="B843" t="s">
        <v>2498</v>
      </c>
      <c r="C843" t="s">
        <v>1337</v>
      </c>
      <c r="D843" t="s">
        <v>496</v>
      </c>
      <c r="E843" t="s">
        <v>498</v>
      </c>
      <c r="F843" t="str">
        <f t="shared" si="11"/>
        <v/>
      </c>
    </row>
    <row r="844" spans="1:8" x14ac:dyDescent="0.25">
      <c r="A844" t="s">
        <v>1320</v>
      </c>
      <c r="B844" t="s">
        <v>1238</v>
      </c>
      <c r="C844" t="s">
        <v>1321</v>
      </c>
      <c r="D844" t="s">
        <v>496</v>
      </c>
      <c r="E844" t="s">
        <v>498</v>
      </c>
      <c r="F844" t="str">
        <f t="shared" si="11"/>
        <v/>
      </c>
    </row>
    <row r="845" spans="1:8" x14ac:dyDescent="0.25">
      <c r="A845" t="s">
        <v>2007</v>
      </c>
      <c r="B845" t="s">
        <v>1238</v>
      </c>
      <c r="C845" t="s">
        <v>2008</v>
      </c>
      <c r="D845" t="s">
        <v>496</v>
      </c>
      <c r="E845" t="s">
        <v>498</v>
      </c>
      <c r="F845" t="str">
        <f t="shared" si="11"/>
        <v/>
      </c>
    </row>
    <row r="846" spans="1:8" x14ac:dyDescent="0.25">
      <c r="A846" t="s">
        <v>1761</v>
      </c>
      <c r="B846" t="s">
        <v>1238</v>
      </c>
      <c r="C846" t="s">
        <v>1762</v>
      </c>
      <c r="D846" t="s">
        <v>496</v>
      </c>
      <c r="E846" t="s">
        <v>498</v>
      </c>
      <c r="F846" t="str">
        <f t="shared" si="11"/>
        <v/>
      </c>
    </row>
    <row r="847" spans="1:8" x14ac:dyDescent="0.25">
      <c r="A847" t="s">
        <v>2593</v>
      </c>
      <c r="B847" t="s">
        <v>2499</v>
      </c>
      <c r="C847" t="s">
        <v>2071</v>
      </c>
      <c r="D847" t="s">
        <v>496</v>
      </c>
      <c r="E847" t="s">
        <v>498</v>
      </c>
      <c r="F847" t="str">
        <f t="shared" si="11"/>
        <v/>
      </c>
    </row>
    <row r="848" spans="1:8" x14ac:dyDescent="0.25">
      <c r="A848" t="s">
        <v>1521</v>
      </c>
      <c r="B848" t="s">
        <v>1238</v>
      </c>
      <c r="C848" t="s">
        <v>264</v>
      </c>
      <c r="D848" t="s">
        <v>496</v>
      </c>
      <c r="E848" t="s">
        <v>498</v>
      </c>
      <c r="F848" t="str">
        <f t="shared" si="11"/>
        <v/>
      </c>
    </row>
    <row r="849" spans="1:9" x14ac:dyDescent="0.25">
      <c r="C849" t="s">
        <v>133</v>
      </c>
      <c r="D849" t="s">
        <v>496</v>
      </c>
      <c r="E849" t="s">
        <v>498</v>
      </c>
      <c r="F849" t="str">
        <f t="shared" si="11"/>
        <v/>
      </c>
      <c r="H849" t="s">
        <v>2493</v>
      </c>
    </row>
    <row r="850" spans="1:9" x14ac:dyDescent="0.25">
      <c r="C850" t="s">
        <v>133</v>
      </c>
      <c r="D850" t="s">
        <v>496</v>
      </c>
      <c r="E850" t="s">
        <v>498</v>
      </c>
      <c r="F850" t="str">
        <f t="shared" si="11"/>
        <v/>
      </c>
      <c r="H850" t="s">
        <v>2606</v>
      </c>
    </row>
    <row r="851" spans="1:9" x14ac:dyDescent="0.25">
      <c r="A851" t="s">
        <v>1093</v>
      </c>
      <c r="C851" t="s">
        <v>843</v>
      </c>
      <c r="D851" t="s">
        <v>496</v>
      </c>
      <c r="E851" t="s">
        <v>498</v>
      </c>
      <c r="F851" t="str">
        <f t="shared" si="11"/>
        <v/>
      </c>
      <c r="H851" t="s">
        <v>2605</v>
      </c>
      <c r="I851" t="s">
        <v>1204</v>
      </c>
    </row>
    <row r="852" spans="1:9" x14ac:dyDescent="0.25">
      <c r="A852" t="s">
        <v>1094</v>
      </c>
      <c r="B852" t="s">
        <v>1238</v>
      </c>
      <c r="C852" t="s">
        <v>12</v>
      </c>
      <c r="D852" t="s">
        <v>496</v>
      </c>
      <c r="E852" t="s">
        <v>498</v>
      </c>
      <c r="F852" t="str">
        <f t="shared" ref="F852:F915" si="12">IF(COUNTIF(A852, "*海濱路*"), "海濱路", "")</f>
        <v/>
      </c>
    </row>
    <row r="853" spans="1:9" x14ac:dyDescent="0.25">
      <c r="A853" t="s">
        <v>1095</v>
      </c>
      <c r="C853" t="s">
        <v>887</v>
      </c>
      <c r="D853" t="s">
        <v>496</v>
      </c>
      <c r="E853" t="s">
        <v>498</v>
      </c>
      <c r="F853" t="str">
        <f t="shared" si="12"/>
        <v/>
      </c>
      <c r="H853" t="s">
        <v>2605</v>
      </c>
    </row>
    <row r="854" spans="1:9" x14ac:dyDescent="0.25">
      <c r="A854" t="s">
        <v>2090</v>
      </c>
      <c r="C854" t="s">
        <v>140</v>
      </c>
      <c r="D854" t="s">
        <v>496</v>
      </c>
      <c r="E854" t="s">
        <v>498</v>
      </c>
      <c r="F854" t="str">
        <f t="shared" si="12"/>
        <v/>
      </c>
      <c r="H854" t="s">
        <v>2493</v>
      </c>
      <c r="I854" t="s">
        <v>1409</v>
      </c>
    </row>
    <row r="855" spans="1:9" x14ac:dyDescent="0.25">
      <c r="A855" t="s">
        <v>2090</v>
      </c>
      <c r="C855" t="s">
        <v>140</v>
      </c>
      <c r="D855" t="s">
        <v>496</v>
      </c>
      <c r="E855" t="s">
        <v>498</v>
      </c>
      <c r="F855" t="str">
        <f t="shared" si="12"/>
        <v/>
      </c>
      <c r="H855" t="s">
        <v>2606</v>
      </c>
      <c r="I855" t="s">
        <v>2435</v>
      </c>
    </row>
    <row r="856" spans="1:9" x14ac:dyDescent="0.25">
      <c r="A856" t="s">
        <v>1096</v>
      </c>
      <c r="C856" t="s">
        <v>935</v>
      </c>
      <c r="D856" t="s">
        <v>496</v>
      </c>
      <c r="E856" t="s">
        <v>498</v>
      </c>
      <c r="F856" t="str">
        <f t="shared" si="12"/>
        <v/>
      </c>
      <c r="H856" t="s">
        <v>2605</v>
      </c>
    </row>
    <row r="857" spans="1:9" x14ac:dyDescent="0.25">
      <c r="A857" t="s">
        <v>1328</v>
      </c>
      <c r="B857" t="s">
        <v>1238</v>
      </c>
      <c r="C857" t="s">
        <v>142</v>
      </c>
      <c r="D857" t="s">
        <v>496</v>
      </c>
      <c r="E857" t="s">
        <v>498</v>
      </c>
      <c r="F857" t="str">
        <f t="shared" si="12"/>
        <v/>
      </c>
    </row>
    <row r="858" spans="1:9" x14ac:dyDescent="0.25">
      <c r="A858" t="s">
        <v>960</v>
      </c>
      <c r="C858" t="s">
        <v>14</v>
      </c>
      <c r="D858" t="s">
        <v>496</v>
      </c>
      <c r="E858" t="s">
        <v>498</v>
      </c>
      <c r="F858" t="str">
        <f t="shared" si="12"/>
        <v/>
      </c>
      <c r="H858" t="s">
        <v>2605</v>
      </c>
    </row>
    <row r="859" spans="1:9" x14ac:dyDescent="0.25">
      <c r="A859" t="s">
        <v>652</v>
      </c>
      <c r="C859" t="s">
        <v>653</v>
      </c>
      <c r="D859" t="s">
        <v>496</v>
      </c>
      <c r="E859" t="s">
        <v>498</v>
      </c>
      <c r="F859" t="str">
        <f t="shared" si="12"/>
        <v/>
      </c>
      <c r="H859" t="s">
        <v>2605</v>
      </c>
    </row>
    <row r="860" spans="1:9" x14ac:dyDescent="0.25">
      <c r="A860" t="s">
        <v>1097</v>
      </c>
      <c r="C860" t="s">
        <v>745</v>
      </c>
      <c r="D860" t="s">
        <v>496</v>
      </c>
      <c r="E860" t="s">
        <v>498</v>
      </c>
      <c r="F860" t="str">
        <f t="shared" si="12"/>
        <v/>
      </c>
      <c r="H860" t="s">
        <v>2605</v>
      </c>
    </row>
    <row r="861" spans="1:9" x14ac:dyDescent="0.25">
      <c r="A861" t="s">
        <v>1098</v>
      </c>
      <c r="C861" t="s">
        <v>741</v>
      </c>
      <c r="D861" t="s">
        <v>496</v>
      </c>
      <c r="E861" t="s">
        <v>498</v>
      </c>
      <c r="F861" t="str">
        <f t="shared" si="12"/>
        <v/>
      </c>
      <c r="H861" t="s">
        <v>2605</v>
      </c>
    </row>
    <row r="862" spans="1:9" x14ac:dyDescent="0.25">
      <c r="A862" t="s">
        <v>859</v>
      </c>
      <c r="C862" t="s">
        <v>860</v>
      </c>
      <c r="D862" t="s">
        <v>496</v>
      </c>
      <c r="E862" t="s">
        <v>498</v>
      </c>
      <c r="F862" t="str">
        <f t="shared" si="12"/>
        <v/>
      </c>
      <c r="H862" t="s">
        <v>2605</v>
      </c>
    </row>
    <row r="863" spans="1:9" x14ac:dyDescent="0.25">
      <c r="A863" t="s">
        <v>473</v>
      </c>
      <c r="C863" t="s">
        <v>145</v>
      </c>
      <c r="D863" t="s">
        <v>496</v>
      </c>
      <c r="E863" t="s">
        <v>498</v>
      </c>
      <c r="F863" t="str">
        <f t="shared" si="12"/>
        <v/>
      </c>
      <c r="H863" t="s">
        <v>2493</v>
      </c>
    </row>
    <row r="864" spans="1:9" x14ac:dyDescent="0.25">
      <c r="A864" t="s">
        <v>1099</v>
      </c>
      <c r="C864" t="s">
        <v>842</v>
      </c>
      <c r="D864" t="s">
        <v>496</v>
      </c>
      <c r="E864" t="s">
        <v>498</v>
      </c>
      <c r="F864" t="str">
        <f t="shared" si="12"/>
        <v/>
      </c>
      <c r="H864" t="s">
        <v>2605</v>
      </c>
    </row>
    <row r="865" spans="1:11" x14ac:dyDescent="0.25">
      <c r="A865" t="s">
        <v>1100</v>
      </c>
      <c r="C865" t="s">
        <v>705</v>
      </c>
      <c r="D865" t="s">
        <v>496</v>
      </c>
      <c r="E865" t="s">
        <v>498</v>
      </c>
      <c r="F865" t="str">
        <f t="shared" si="12"/>
        <v/>
      </c>
      <c r="H865" t="s">
        <v>2605</v>
      </c>
      <c r="I865" t="s">
        <v>1204</v>
      </c>
    </row>
    <row r="866" spans="1:11" x14ac:dyDescent="0.25">
      <c r="A866" t="s">
        <v>1101</v>
      </c>
      <c r="C866" t="s">
        <v>748</v>
      </c>
      <c r="D866" t="s">
        <v>496</v>
      </c>
      <c r="E866" t="s">
        <v>498</v>
      </c>
      <c r="F866" t="str">
        <f t="shared" si="12"/>
        <v/>
      </c>
      <c r="H866" t="s">
        <v>2605</v>
      </c>
    </row>
    <row r="867" spans="1:11" x14ac:dyDescent="0.25">
      <c r="A867" t="s">
        <v>1101</v>
      </c>
      <c r="B867" t="s">
        <v>1238</v>
      </c>
      <c r="C867" t="s">
        <v>748</v>
      </c>
      <c r="D867" t="s">
        <v>496</v>
      </c>
      <c r="E867" t="s">
        <v>498</v>
      </c>
      <c r="F867" t="str">
        <f t="shared" si="12"/>
        <v/>
      </c>
    </row>
    <row r="868" spans="1:11" x14ac:dyDescent="0.25">
      <c r="A868" t="s">
        <v>906</v>
      </c>
      <c r="B868" t="s">
        <v>907</v>
      </c>
      <c r="C868" t="s">
        <v>19</v>
      </c>
      <c r="D868" t="s">
        <v>496</v>
      </c>
      <c r="E868" t="s">
        <v>498</v>
      </c>
      <c r="F868" t="str">
        <f t="shared" si="12"/>
        <v/>
      </c>
      <c r="H868" t="s">
        <v>2605</v>
      </c>
    </row>
    <row r="869" spans="1:11" x14ac:dyDescent="0.25">
      <c r="A869" t="s">
        <v>599</v>
      </c>
      <c r="C869" t="s">
        <v>600</v>
      </c>
      <c r="D869" t="s">
        <v>496</v>
      </c>
      <c r="E869" t="s">
        <v>498</v>
      </c>
      <c r="F869" t="str">
        <f t="shared" si="12"/>
        <v/>
      </c>
      <c r="H869" t="s">
        <v>2605</v>
      </c>
    </row>
    <row r="870" spans="1:11" x14ac:dyDescent="0.25">
      <c r="A870" t="s">
        <v>1199</v>
      </c>
      <c r="C870" t="s">
        <v>523</v>
      </c>
      <c r="D870" t="s">
        <v>496</v>
      </c>
      <c r="E870" t="s">
        <v>498</v>
      </c>
      <c r="F870" t="str">
        <f t="shared" si="12"/>
        <v/>
      </c>
      <c r="G870" t="s">
        <v>2392</v>
      </c>
      <c r="H870" t="s">
        <v>545</v>
      </c>
    </row>
    <row r="871" spans="1:11" x14ac:dyDescent="0.25">
      <c r="A871" t="s">
        <v>470</v>
      </c>
      <c r="C871" t="s">
        <v>468</v>
      </c>
      <c r="D871" t="s">
        <v>496</v>
      </c>
      <c r="E871" t="s">
        <v>498</v>
      </c>
      <c r="F871" t="str">
        <f t="shared" si="12"/>
        <v/>
      </c>
      <c r="H871" t="s">
        <v>2493</v>
      </c>
      <c r="K871" t="s">
        <v>464</v>
      </c>
    </row>
    <row r="872" spans="1:11" x14ac:dyDescent="0.25">
      <c r="A872" t="s">
        <v>1102</v>
      </c>
      <c r="C872" t="s">
        <v>146</v>
      </c>
      <c r="D872" t="s">
        <v>496</v>
      </c>
      <c r="E872" t="s">
        <v>498</v>
      </c>
      <c r="F872" t="str">
        <f t="shared" si="12"/>
        <v/>
      </c>
      <c r="H872" t="s">
        <v>2493</v>
      </c>
    </row>
    <row r="873" spans="1:11" x14ac:dyDescent="0.25">
      <c r="A873" t="s">
        <v>1103</v>
      </c>
      <c r="C873" t="s">
        <v>146</v>
      </c>
      <c r="D873" t="s">
        <v>496</v>
      </c>
      <c r="E873" t="s">
        <v>498</v>
      </c>
      <c r="F873" t="str">
        <f t="shared" si="12"/>
        <v/>
      </c>
      <c r="H873" t="s">
        <v>2605</v>
      </c>
    </row>
    <row r="874" spans="1:11" x14ac:dyDescent="0.25">
      <c r="A874" t="s">
        <v>1104</v>
      </c>
      <c r="C874" t="s">
        <v>742</v>
      </c>
      <c r="D874" t="s">
        <v>496</v>
      </c>
      <c r="E874" t="s">
        <v>498</v>
      </c>
      <c r="F874" t="str">
        <f t="shared" si="12"/>
        <v/>
      </c>
      <c r="H874" t="s">
        <v>2605</v>
      </c>
    </row>
    <row r="875" spans="1:11" x14ac:dyDescent="0.25">
      <c r="A875" t="s">
        <v>1254</v>
      </c>
      <c r="B875" t="s">
        <v>1238</v>
      </c>
      <c r="C875" t="s">
        <v>148</v>
      </c>
      <c r="D875" t="s">
        <v>496</v>
      </c>
      <c r="E875" t="s">
        <v>498</v>
      </c>
      <c r="F875" t="str">
        <f t="shared" si="12"/>
        <v/>
      </c>
    </row>
    <row r="876" spans="1:11" x14ac:dyDescent="0.25">
      <c r="C876" t="s">
        <v>150</v>
      </c>
      <c r="D876" t="s">
        <v>496</v>
      </c>
      <c r="E876" t="s">
        <v>498</v>
      </c>
      <c r="F876" t="str">
        <f t="shared" si="12"/>
        <v/>
      </c>
      <c r="H876" t="s">
        <v>2493</v>
      </c>
    </row>
    <row r="877" spans="1:11" x14ac:dyDescent="0.25">
      <c r="A877" t="s">
        <v>578</v>
      </c>
      <c r="C877" t="s">
        <v>579</v>
      </c>
      <c r="D877" t="s">
        <v>496</v>
      </c>
      <c r="E877" t="s">
        <v>498</v>
      </c>
      <c r="F877" t="str">
        <f t="shared" si="12"/>
        <v/>
      </c>
      <c r="H877" t="s">
        <v>2605</v>
      </c>
    </row>
    <row r="878" spans="1:11" x14ac:dyDescent="0.25">
      <c r="A878" t="s">
        <v>1105</v>
      </c>
      <c r="C878" t="s">
        <v>153</v>
      </c>
      <c r="D878" t="s">
        <v>496</v>
      </c>
      <c r="E878" t="s">
        <v>498</v>
      </c>
      <c r="F878" t="str">
        <f t="shared" si="12"/>
        <v/>
      </c>
      <c r="H878" t="s">
        <v>2493</v>
      </c>
      <c r="I878" t="s">
        <v>1409</v>
      </c>
    </row>
    <row r="879" spans="1:11" x14ac:dyDescent="0.25">
      <c r="A879" t="s">
        <v>1566</v>
      </c>
      <c r="B879" t="s">
        <v>1238</v>
      </c>
      <c r="C879" t="s">
        <v>155</v>
      </c>
      <c r="D879" t="s">
        <v>496</v>
      </c>
      <c r="E879" t="s">
        <v>498</v>
      </c>
      <c r="F879" t="str">
        <f t="shared" si="12"/>
        <v/>
      </c>
    </row>
    <row r="880" spans="1:11" x14ac:dyDescent="0.25">
      <c r="A880" t="s">
        <v>1276</v>
      </c>
      <c r="B880" t="s">
        <v>1238</v>
      </c>
      <c r="C880" t="s">
        <v>1277</v>
      </c>
      <c r="D880" t="s">
        <v>496</v>
      </c>
      <c r="E880" t="s">
        <v>498</v>
      </c>
      <c r="F880" t="str">
        <f t="shared" si="12"/>
        <v/>
      </c>
    </row>
    <row r="881" spans="1:9" x14ac:dyDescent="0.25">
      <c r="A881" t="s">
        <v>899</v>
      </c>
      <c r="C881" t="s">
        <v>900</v>
      </c>
      <c r="D881" t="s">
        <v>496</v>
      </c>
      <c r="E881" t="s">
        <v>498</v>
      </c>
      <c r="F881" t="str">
        <f t="shared" si="12"/>
        <v/>
      </c>
      <c r="H881" t="s">
        <v>2605</v>
      </c>
    </row>
    <row r="882" spans="1:9" x14ac:dyDescent="0.25">
      <c r="A882" t="s">
        <v>2202</v>
      </c>
      <c r="B882" t="s">
        <v>1238</v>
      </c>
      <c r="C882" t="s">
        <v>2203</v>
      </c>
      <c r="D882" t="s">
        <v>496</v>
      </c>
      <c r="E882" t="s">
        <v>498</v>
      </c>
      <c r="F882" t="str">
        <f t="shared" si="12"/>
        <v/>
      </c>
    </row>
    <row r="883" spans="1:9" x14ac:dyDescent="0.25">
      <c r="A883" t="s">
        <v>1106</v>
      </c>
      <c r="C883" t="s">
        <v>673</v>
      </c>
      <c r="D883" t="s">
        <v>496</v>
      </c>
      <c r="E883" t="s">
        <v>498</v>
      </c>
      <c r="F883" t="str">
        <f t="shared" si="12"/>
        <v/>
      </c>
      <c r="H883" t="s">
        <v>2605</v>
      </c>
    </row>
    <row r="884" spans="1:9" x14ac:dyDescent="0.25">
      <c r="A884" t="s">
        <v>2261</v>
      </c>
      <c r="B884" t="s">
        <v>1238</v>
      </c>
      <c r="C884" t="s">
        <v>2262</v>
      </c>
      <c r="D884" t="s">
        <v>496</v>
      </c>
      <c r="E884" t="s">
        <v>498</v>
      </c>
      <c r="F884" t="str">
        <f t="shared" si="12"/>
        <v/>
      </c>
    </row>
    <row r="885" spans="1:9" x14ac:dyDescent="0.25">
      <c r="A885" t="s">
        <v>1465</v>
      </c>
      <c r="B885" t="s">
        <v>1238</v>
      </c>
      <c r="C885" t="s">
        <v>1466</v>
      </c>
      <c r="D885" t="s">
        <v>496</v>
      </c>
      <c r="E885" t="s">
        <v>498</v>
      </c>
      <c r="F885" t="str">
        <f t="shared" si="12"/>
        <v/>
      </c>
    </row>
    <row r="886" spans="1:9" x14ac:dyDescent="0.25">
      <c r="A886" t="s">
        <v>2594</v>
      </c>
      <c r="B886" t="s">
        <v>2500</v>
      </c>
      <c r="C886" t="s">
        <v>1638</v>
      </c>
      <c r="D886" t="s">
        <v>496</v>
      </c>
      <c r="E886" t="s">
        <v>498</v>
      </c>
      <c r="F886" t="str">
        <f t="shared" si="12"/>
        <v/>
      </c>
    </row>
    <row r="887" spans="1:9" x14ac:dyDescent="0.25">
      <c r="A887" t="s">
        <v>1270</v>
      </c>
      <c r="B887" t="s">
        <v>1238</v>
      </c>
      <c r="C887" t="s">
        <v>494</v>
      </c>
      <c r="D887" t="s">
        <v>496</v>
      </c>
      <c r="E887" t="s">
        <v>498</v>
      </c>
      <c r="F887" t="str">
        <f t="shared" si="12"/>
        <v/>
      </c>
    </row>
    <row r="888" spans="1:9" x14ac:dyDescent="0.25">
      <c r="A888" t="s">
        <v>850</v>
      </c>
      <c r="C888" t="s">
        <v>851</v>
      </c>
      <c r="D888" t="s">
        <v>496</v>
      </c>
      <c r="E888" t="s">
        <v>498</v>
      </c>
      <c r="F888" t="str">
        <f t="shared" si="12"/>
        <v/>
      </c>
      <c r="H888" t="s">
        <v>2605</v>
      </c>
    </row>
    <row r="889" spans="1:9" x14ac:dyDescent="0.25">
      <c r="A889" t="s">
        <v>2152</v>
      </c>
      <c r="B889" t="s">
        <v>1238</v>
      </c>
      <c r="C889" t="s">
        <v>851</v>
      </c>
      <c r="D889" t="s">
        <v>496</v>
      </c>
      <c r="E889" t="s">
        <v>498</v>
      </c>
      <c r="F889" t="str">
        <f t="shared" si="12"/>
        <v/>
      </c>
    </row>
    <row r="890" spans="1:9" x14ac:dyDescent="0.25">
      <c r="A890" t="s">
        <v>882</v>
      </c>
      <c r="C890" t="s">
        <v>881</v>
      </c>
      <c r="D890" t="s">
        <v>496</v>
      </c>
      <c r="E890" t="s">
        <v>498</v>
      </c>
      <c r="F890" t="str">
        <f t="shared" si="12"/>
        <v/>
      </c>
      <c r="H890" t="s">
        <v>2605</v>
      </c>
      <c r="I890" t="s">
        <v>2408</v>
      </c>
    </row>
    <row r="891" spans="1:9" x14ac:dyDescent="0.25">
      <c r="A891" t="s">
        <v>1154</v>
      </c>
      <c r="C891" t="s">
        <v>1155</v>
      </c>
      <c r="D891" t="s">
        <v>496</v>
      </c>
      <c r="E891" t="s">
        <v>498</v>
      </c>
      <c r="F891" t="str">
        <f t="shared" si="12"/>
        <v/>
      </c>
      <c r="H891" t="s">
        <v>2605</v>
      </c>
    </row>
    <row r="892" spans="1:9" x14ac:dyDescent="0.25">
      <c r="A892" t="s">
        <v>1154</v>
      </c>
      <c r="B892" t="s">
        <v>1238</v>
      </c>
      <c r="C892" t="s">
        <v>1155</v>
      </c>
      <c r="D892" t="s">
        <v>496</v>
      </c>
      <c r="E892" t="s">
        <v>498</v>
      </c>
      <c r="F892" t="str">
        <f t="shared" si="12"/>
        <v/>
      </c>
    </row>
    <row r="893" spans="1:9" x14ac:dyDescent="0.25">
      <c r="A893" t="s">
        <v>1699</v>
      </c>
      <c r="B893" t="s">
        <v>1238</v>
      </c>
      <c r="C893" t="s">
        <v>1700</v>
      </c>
      <c r="D893" t="s">
        <v>496</v>
      </c>
      <c r="E893" t="s">
        <v>498</v>
      </c>
      <c r="F893" t="str">
        <f t="shared" si="12"/>
        <v/>
      </c>
    </row>
    <row r="894" spans="1:9" x14ac:dyDescent="0.25">
      <c r="A894" t="s">
        <v>1534</v>
      </c>
      <c r="B894" t="s">
        <v>1238</v>
      </c>
      <c r="C894" t="s">
        <v>271</v>
      </c>
      <c r="D894" t="s">
        <v>496</v>
      </c>
      <c r="E894" t="s">
        <v>498</v>
      </c>
      <c r="F894" t="str">
        <f t="shared" si="12"/>
        <v/>
      </c>
    </row>
    <row r="895" spans="1:9" x14ac:dyDescent="0.25">
      <c r="A895" t="s">
        <v>1107</v>
      </c>
      <c r="C895" t="s">
        <v>879</v>
      </c>
      <c r="D895" t="s">
        <v>496</v>
      </c>
      <c r="E895" t="s">
        <v>498</v>
      </c>
      <c r="F895" t="str">
        <f t="shared" si="12"/>
        <v/>
      </c>
      <c r="H895" t="s">
        <v>2605</v>
      </c>
    </row>
    <row r="896" spans="1:9" x14ac:dyDescent="0.25">
      <c r="A896" t="s">
        <v>1391</v>
      </c>
      <c r="B896" t="s">
        <v>1238</v>
      </c>
      <c r="C896" t="s">
        <v>1392</v>
      </c>
      <c r="D896" t="s">
        <v>496</v>
      </c>
      <c r="E896" t="s">
        <v>498</v>
      </c>
      <c r="F896" t="str">
        <f t="shared" si="12"/>
        <v/>
      </c>
    </row>
    <row r="897" spans="1:9" x14ac:dyDescent="0.25">
      <c r="A897" t="s">
        <v>2019</v>
      </c>
      <c r="B897" t="s">
        <v>1238</v>
      </c>
      <c r="C897" t="s">
        <v>2020</v>
      </c>
      <c r="D897" t="s">
        <v>496</v>
      </c>
      <c r="E897" t="s">
        <v>498</v>
      </c>
      <c r="F897" t="str">
        <f t="shared" si="12"/>
        <v/>
      </c>
    </row>
    <row r="898" spans="1:9" x14ac:dyDescent="0.25">
      <c r="A898" t="s">
        <v>1721</v>
      </c>
      <c r="B898" t="s">
        <v>1238</v>
      </c>
      <c r="C898" t="s">
        <v>268</v>
      </c>
      <c r="D898" t="s">
        <v>496</v>
      </c>
      <c r="E898" t="s">
        <v>498</v>
      </c>
      <c r="F898" t="str">
        <f t="shared" si="12"/>
        <v/>
      </c>
    </row>
    <row r="899" spans="1:9" x14ac:dyDescent="0.25">
      <c r="A899" t="s">
        <v>1717</v>
      </c>
      <c r="B899" t="s">
        <v>1238</v>
      </c>
      <c r="C899" t="s">
        <v>135</v>
      </c>
      <c r="D899" t="s">
        <v>496</v>
      </c>
      <c r="E899" t="s">
        <v>498</v>
      </c>
      <c r="F899" t="str">
        <f t="shared" si="12"/>
        <v/>
      </c>
    </row>
    <row r="900" spans="1:9" x14ac:dyDescent="0.25">
      <c r="A900" t="s">
        <v>1585</v>
      </c>
      <c r="B900" t="s">
        <v>1238</v>
      </c>
      <c r="C900" t="s">
        <v>1586</v>
      </c>
      <c r="D900" t="s">
        <v>496</v>
      </c>
      <c r="E900" t="s">
        <v>498</v>
      </c>
      <c r="F900" t="str">
        <f t="shared" si="12"/>
        <v/>
      </c>
      <c r="H900" t="s">
        <v>2493</v>
      </c>
      <c r="I900" t="s">
        <v>2510</v>
      </c>
    </row>
    <row r="901" spans="1:9" x14ac:dyDescent="0.25">
      <c r="A901" t="s">
        <v>1602</v>
      </c>
      <c r="B901" t="s">
        <v>1238</v>
      </c>
      <c r="C901" t="s">
        <v>1603</v>
      </c>
      <c r="D901" t="s">
        <v>496</v>
      </c>
      <c r="E901" t="s">
        <v>498</v>
      </c>
      <c r="F901" t="str">
        <f t="shared" si="12"/>
        <v/>
      </c>
      <c r="I901" t="s">
        <v>2511</v>
      </c>
    </row>
    <row r="902" spans="1:9" x14ac:dyDescent="0.25">
      <c r="A902" t="s">
        <v>2263</v>
      </c>
      <c r="B902" t="s">
        <v>1238</v>
      </c>
      <c r="C902" t="s">
        <v>2264</v>
      </c>
      <c r="D902" t="s">
        <v>496</v>
      </c>
      <c r="E902" t="s">
        <v>498</v>
      </c>
      <c r="F902" t="str">
        <f t="shared" si="12"/>
        <v/>
      </c>
    </row>
    <row r="903" spans="1:9" x14ac:dyDescent="0.25">
      <c r="A903" t="s">
        <v>2501</v>
      </c>
      <c r="C903" t="s">
        <v>120</v>
      </c>
      <c r="D903" t="s">
        <v>496</v>
      </c>
      <c r="E903" t="s">
        <v>498</v>
      </c>
      <c r="F903" t="str">
        <f t="shared" si="12"/>
        <v/>
      </c>
      <c r="H903" t="s">
        <v>2493</v>
      </c>
      <c r="I903" t="s">
        <v>1409</v>
      </c>
    </row>
    <row r="904" spans="1:9" x14ac:dyDescent="0.25">
      <c r="A904" t="s">
        <v>2119</v>
      </c>
      <c r="B904" t="s">
        <v>1238</v>
      </c>
      <c r="C904" t="s">
        <v>254</v>
      </c>
      <c r="D904" t="s">
        <v>496</v>
      </c>
      <c r="E904" t="s">
        <v>498</v>
      </c>
      <c r="F904" t="str">
        <f t="shared" si="12"/>
        <v/>
      </c>
    </row>
    <row r="905" spans="1:9" x14ac:dyDescent="0.25">
      <c r="A905" t="s">
        <v>1830</v>
      </c>
      <c r="B905" t="s">
        <v>1238</v>
      </c>
      <c r="C905" t="s">
        <v>1831</v>
      </c>
      <c r="D905" t="s">
        <v>496</v>
      </c>
      <c r="E905" t="s">
        <v>498</v>
      </c>
      <c r="F905" t="str">
        <f t="shared" si="12"/>
        <v/>
      </c>
    </row>
    <row r="906" spans="1:9" x14ac:dyDescent="0.25">
      <c r="A906" t="s">
        <v>2502</v>
      </c>
      <c r="C906" t="s">
        <v>123</v>
      </c>
      <c r="D906" t="s">
        <v>496</v>
      </c>
      <c r="E906" t="s">
        <v>498</v>
      </c>
      <c r="F906" t="str">
        <f t="shared" si="12"/>
        <v/>
      </c>
      <c r="H906" t="s">
        <v>2493</v>
      </c>
      <c r="I906" t="s">
        <v>1409</v>
      </c>
    </row>
    <row r="907" spans="1:9" x14ac:dyDescent="0.25">
      <c r="A907" t="s">
        <v>1108</v>
      </c>
      <c r="C907" t="s">
        <v>695</v>
      </c>
      <c r="D907" t="s">
        <v>496</v>
      </c>
      <c r="E907" t="s">
        <v>498</v>
      </c>
      <c r="F907" t="str">
        <f t="shared" si="12"/>
        <v/>
      </c>
      <c r="H907" t="s">
        <v>2605</v>
      </c>
    </row>
    <row r="908" spans="1:9" x14ac:dyDescent="0.25">
      <c r="A908" t="s">
        <v>1109</v>
      </c>
      <c r="C908" t="s">
        <v>845</v>
      </c>
      <c r="D908" t="s">
        <v>496</v>
      </c>
      <c r="E908" t="s">
        <v>498</v>
      </c>
      <c r="F908" t="str">
        <f t="shared" si="12"/>
        <v/>
      </c>
      <c r="H908" t="s">
        <v>2605</v>
      </c>
    </row>
    <row r="909" spans="1:9" x14ac:dyDescent="0.25">
      <c r="A909" t="s">
        <v>1110</v>
      </c>
      <c r="C909" t="s">
        <v>801</v>
      </c>
      <c r="D909" t="s">
        <v>496</v>
      </c>
      <c r="E909" t="s">
        <v>498</v>
      </c>
      <c r="F909" t="str">
        <f t="shared" si="12"/>
        <v/>
      </c>
      <c r="H909" t="s">
        <v>2605</v>
      </c>
    </row>
    <row r="910" spans="1:9" x14ac:dyDescent="0.25">
      <c r="A910" t="s">
        <v>1977</v>
      </c>
      <c r="B910" t="s">
        <v>1238</v>
      </c>
      <c r="C910" t="s">
        <v>1978</v>
      </c>
      <c r="D910" t="s">
        <v>496</v>
      </c>
      <c r="E910" t="s">
        <v>498</v>
      </c>
      <c r="F910" t="str">
        <f t="shared" si="12"/>
        <v/>
      </c>
    </row>
    <row r="911" spans="1:9" x14ac:dyDescent="0.25">
      <c r="A911" t="s">
        <v>1532</v>
      </c>
      <c r="B911" t="s">
        <v>1238</v>
      </c>
      <c r="C911" t="s">
        <v>262</v>
      </c>
      <c r="D911" t="s">
        <v>496</v>
      </c>
      <c r="E911" t="s">
        <v>498</v>
      </c>
      <c r="F911" t="str">
        <f t="shared" si="12"/>
        <v/>
      </c>
    </row>
    <row r="912" spans="1:9" x14ac:dyDescent="0.25">
      <c r="A912" t="s">
        <v>919</v>
      </c>
      <c r="B912" t="s">
        <v>918</v>
      </c>
      <c r="C912" t="s">
        <v>917</v>
      </c>
      <c r="D912" t="s">
        <v>496</v>
      </c>
      <c r="E912" t="s">
        <v>498</v>
      </c>
      <c r="F912" t="str">
        <f t="shared" si="12"/>
        <v/>
      </c>
      <c r="H912" t="s">
        <v>2605</v>
      </c>
    </row>
    <row r="913" spans="1:11" x14ac:dyDescent="0.25">
      <c r="A913" t="s">
        <v>1294</v>
      </c>
      <c r="B913" t="s">
        <v>1238</v>
      </c>
      <c r="C913" t="s">
        <v>11</v>
      </c>
      <c r="D913" t="s">
        <v>496</v>
      </c>
      <c r="E913" t="s">
        <v>498</v>
      </c>
      <c r="F913" t="str">
        <f t="shared" si="12"/>
        <v/>
      </c>
    </row>
    <row r="914" spans="1:11" x14ac:dyDescent="0.25">
      <c r="C914" t="s">
        <v>266</v>
      </c>
      <c r="D914" t="s">
        <v>496</v>
      </c>
      <c r="E914" t="s">
        <v>498</v>
      </c>
      <c r="F914" t="str">
        <f t="shared" si="12"/>
        <v/>
      </c>
      <c r="H914" t="s">
        <v>2606</v>
      </c>
    </row>
    <row r="915" spans="1:11" x14ac:dyDescent="0.25">
      <c r="A915" t="s">
        <v>1533</v>
      </c>
      <c r="B915" t="s">
        <v>1238</v>
      </c>
      <c r="C915" t="s">
        <v>266</v>
      </c>
      <c r="D915" t="s">
        <v>496</v>
      </c>
      <c r="E915" t="s">
        <v>498</v>
      </c>
      <c r="F915" t="str">
        <f t="shared" si="12"/>
        <v/>
      </c>
    </row>
    <row r="916" spans="1:11" x14ac:dyDescent="0.25">
      <c r="C916" t="s">
        <v>458</v>
      </c>
      <c r="D916" t="s">
        <v>496</v>
      </c>
      <c r="E916" t="s">
        <v>498</v>
      </c>
      <c r="F916" t="str">
        <f t="shared" ref="F916:F979" si="13">IF(COUNTIF(A916, "*海濱路*"), "海濱路", "")</f>
        <v/>
      </c>
      <c r="H916" t="s">
        <v>2493</v>
      </c>
      <c r="K916" t="s">
        <v>459</v>
      </c>
    </row>
    <row r="917" spans="1:11" x14ac:dyDescent="0.25">
      <c r="A917" t="s">
        <v>2132</v>
      </c>
      <c r="B917" t="s">
        <v>1238</v>
      </c>
      <c r="C917" t="s">
        <v>458</v>
      </c>
      <c r="D917" t="s">
        <v>496</v>
      </c>
      <c r="E917" t="s">
        <v>498</v>
      </c>
      <c r="F917" t="str">
        <f t="shared" si="13"/>
        <v/>
      </c>
    </row>
    <row r="918" spans="1:11" x14ac:dyDescent="0.25">
      <c r="A918" t="s">
        <v>669</v>
      </c>
      <c r="B918" t="s">
        <v>2503</v>
      </c>
      <c r="C918" t="s">
        <v>141</v>
      </c>
      <c r="D918" t="s">
        <v>496</v>
      </c>
      <c r="E918" t="s">
        <v>498</v>
      </c>
      <c r="F918" t="str">
        <f t="shared" si="13"/>
        <v/>
      </c>
      <c r="H918" t="s">
        <v>2605</v>
      </c>
      <c r="I918" t="s">
        <v>406</v>
      </c>
    </row>
    <row r="919" spans="1:11" x14ac:dyDescent="0.25">
      <c r="C919" t="s">
        <v>275</v>
      </c>
      <c r="D919" t="s">
        <v>496</v>
      </c>
      <c r="E919" t="s">
        <v>498</v>
      </c>
      <c r="F919" t="str">
        <f t="shared" si="13"/>
        <v/>
      </c>
      <c r="H919" t="s">
        <v>2606</v>
      </c>
    </row>
    <row r="920" spans="1:11" x14ac:dyDescent="0.25">
      <c r="A920" t="s">
        <v>1567</v>
      </c>
      <c r="B920" t="s">
        <v>1238</v>
      </c>
      <c r="C920" t="s">
        <v>144</v>
      </c>
      <c r="D920" t="s">
        <v>496</v>
      </c>
      <c r="E920" t="s">
        <v>498</v>
      </c>
      <c r="F920" t="str">
        <f t="shared" si="13"/>
        <v/>
      </c>
    </row>
    <row r="921" spans="1:11" x14ac:dyDescent="0.25">
      <c r="A921" t="s">
        <v>1306</v>
      </c>
      <c r="B921" t="s">
        <v>1238</v>
      </c>
      <c r="C921" t="s">
        <v>1307</v>
      </c>
      <c r="D921" t="s">
        <v>496</v>
      </c>
      <c r="E921" t="s">
        <v>498</v>
      </c>
      <c r="F921" t="str">
        <f t="shared" si="13"/>
        <v/>
      </c>
    </row>
    <row r="922" spans="1:11" x14ac:dyDescent="0.25">
      <c r="A922" t="s">
        <v>1163</v>
      </c>
      <c r="C922" t="s">
        <v>242</v>
      </c>
      <c r="D922" t="s">
        <v>496</v>
      </c>
      <c r="E922" t="s">
        <v>498</v>
      </c>
      <c r="F922" t="str">
        <f t="shared" si="13"/>
        <v/>
      </c>
      <c r="G922" t="s">
        <v>2392</v>
      </c>
      <c r="H922" t="s">
        <v>545</v>
      </c>
    </row>
    <row r="923" spans="1:11" x14ac:dyDescent="0.25">
      <c r="A923" t="s">
        <v>1422</v>
      </c>
      <c r="B923" t="s">
        <v>1238</v>
      </c>
      <c r="C923" t="s">
        <v>1423</v>
      </c>
      <c r="D923" t="s">
        <v>496</v>
      </c>
      <c r="E923" t="s">
        <v>498</v>
      </c>
      <c r="F923" t="str">
        <f t="shared" si="13"/>
        <v/>
      </c>
    </row>
    <row r="924" spans="1:11" x14ac:dyDescent="0.25">
      <c r="A924" t="s">
        <v>1412</v>
      </c>
      <c r="C924" t="s">
        <v>454</v>
      </c>
      <c r="D924" t="s">
        <v>496</v>
      </c>
      <c r="E924" t="s">
        <v>498</v>
      </c>
      <c r="F924" t="str">
        <f t="shared" si="13"/>
        <v/>
      </c>
      <c r="H924" t="s">
        <v>2493</v>
      </c>
      <c r="K924" t="s">
        <v>455</v>
      </c>
    </row>
    <row r="925" spans="1:11" x14ac:dyDescent="0.25">
      <c r="A925" t="s">
        <v>776</v>
      </c>
      <c r="C925" t="s">
        <v>777</v>
      </c>
      <c r="D925" t="s">
        <v>496</v>
      </c>
      <c r="E925" t="s">
        <v>498</v>
      </c>
      <c r="F925" t="str">
        <f t="shared" si="13"/>
        <v/>
      </c>
      <c r="H925" t="s">
        <v>2605</v>
      </c>
    </row>
    <row r="926" spans="1:11" x14ac:dyDescent="0.25">
      <c r="A926" t="s">
        <v>1434</v>
      </c>
      <c r="B926" t="s">
        <v>1238</v>
      </c>
      <c r="C926" t="s">
        <v>1435</v>
      </c>
      <c r="D926" t="s">
        <v>496</v>
      </c>
      <c r="E926" t="s">
        <v>498</v>
      </c>
      <c r="F926" t="str">
        <f t="shared" si="13"/>
        <v/>
      </c>
    </row>
    <row r="927" spans="1:11" x14ac:dyDescent="0.25">
      <c r="A927" t="s">
        <v>1588</v>
      </c>
      <c r="B927" t="s">
        <v>1238</v>
      </c>
      <c r="C927" t="s">
        <v>1589</v>
      </c>
      <c r="D927" t="s">
        <v>496</v>
      </c>
      <c r="E927" t="s">
        <v>498</v>
      </c>
      <c r="F927" t="str">
        <f t="shared" si="13"/>
        <v/>
      </c>
    </row>
    <row r="928" spans="1:11" x14ac:dyDescent="0.25">
      <c r="A928" t="s">
        <v>623</v>
      </c>
      <c r="C928" t="s">
        <v>624</v>
      </c>
      <c r="D928" t="s">
        <v>496</v>
      </c>
      <c r="E928" t="s">
        <v>498</v>
      </c>
      <c r="F928" t="str">
        <f t="shared" si="13"/>
        <v/>
      </c>
      <c r="H928" t="s">
        <v>2605</v>
      </c>
    </row>
    <row r="929" spans="1:9" x14ac:dyDescent="0.25">
      <c r="A929" t="s">
        <v>1410</v>
      </c>
      <c r="B929" t="s">
        <v>1238</v>
      </c>
      <c r="C929" t="s">
        <v>128</v>
      </c>
      <c r="D929" t="s">
        <v>496</v>
      </c>
      <c r="E929" t="s">
        <v>498</v>
      </c>
      <c r="F929" t="str">
        <f t="shared" si="13"/>
        <v/>
      </c>
    </row>
    <row r="930" spans="1:9" x14ac:dyDescent="0.25">
      <c r="A930" t="s">
        <v>1111</v>
      </c>
      <c r="C930" t="s">
        <v>942</v>
      </c>
      <c r="D930" t="s">
        <v>496</v>
      </c>
      <c r="E930" t="s">
        <v>498</v>
      </c>
      <c r="F930" t="str">
        <f t="shared" si="13"/>
        <v/>
      </c>
      <c r="H930" t="s">
        <v>2605</v>
      </c>
    </row>
    <row r="931" spans="1:9" x14ac:dyDescent="0.25">
      <c r="A931" t="s">
        <v>1561</v>
      </c>
      <c r="C931" t="s">
        <v>130</v>
      </c>
      <c r="D931" t="s">
        <v>496</v>
      </c>
      <c r="E931" t="s">
        <v>498</v>
      </c>
      <c r="F931" t="str">
        <f t="shared" si="13"/>
        <v/>
      </c>
      <c r="H931" t="s">
        <v>2493</v>
      </c>
    </row>
    <row r="932" spans="1:9" x14ac:dyDescent="0.25">
      <c r="A932" t="s">
        <v>928</v>
      </c>
      <c r="C932" t="s">
        <v>131</v>
      </c>
      <c r="D932" t="s">
        <v>496</v>
      </c>
      <c r="E932" t="s">
        <v>498</v>
      </c>
      <c r="F932" t="str">
        <f t="shared" si="13"/>
        <v/>
      </c>
      <c r="H932" t="s">
        <v>2493</v>
      </c>
    </row>
    <row r="933" spans="1:9" x14ac:dyDescent="0.25">
      <c r="A933" t="s">
        <v>2143</v>
      </c>
      <c r="B933" t="s">
        <v>1238</v>
      </c>
      <c r="C933" t="s">
        <v>2144</v>
      </c>
      <c r="D933" t="s">
        <v>496</v>
      </c>
      <c r="E933" t="s">
        <v>498</v>
      </c>
      <c r="F933" t="str">
        <f t="shared" si="13"/>
        <v/>
      </c>
    </row>
    <row r="934" spans="1:9" x14ac:dyDescent="0.25">
      <c r="A934" t="s">
        <v>1112</v>
      </c>
      <c r="C934" t="s">
        <v>792</v>
      </c>
      <c r="D934" t="s">
        <v>496</v>
      </c>
      <c r="E934" t="s">
        <v>498</v>
      </c>
      <c r="F934" t="str">
        <f t="shared" si="13"/>
        <v/>
      </c>
      <c r="H934" t="s">
        <v>2605</v>
      </c>
      <c r="I934" t="s">
        <v>1205</v>
      </c>
    </row>
    <row r="935" spans="1:9" x14ac:dyDescent="0.25">
      <c r="A935" t="s">
        <v>1167</v>
      </c>
      <c r="C935" t="s">
        <v>240</v>
      </c>
      <c r="D935" t="s">
        <v>496</v>
      </c>
      <c r="E935" t="s">
        <v>498</v>
      </c>
      <c r="F935" t="str">
        <f t="shared" si="13"/>
        <v/>
      </c>
      <c r="G935" t="s">
        <v>2392</v>
      </c>
      <c r="H935" t="s">
        <v>545</v>
      </c>
    </row>
    <row r="936" spans="1:9" x14ac:dyDescent="0.25">
      <c r="A936" t="s">
        <v>1975</v>
      </c>
      <c r="B936" t="s">
        <v>1238</v>
      </c>
      <c r="C936" t="s">
        <v>1976</v>
      </c>
      <c r="D936" t="s">
        <v>496</v>
      </c>
      <c r="E936" t="s">
        <v>498</v>
      </c>
      <c r="F936" t="str">
        <f t="shared" si="13"/>
        <v/>
      </c>
    </row>
    <row r="937" spans="1:9" x14ac:dyDescent="0.25">
      <c r="A937" t="s">
        <v>1113</v>
      </c>
      <c r="C937" t="s">
        <v>813</v>
      </c>
      <c r="D937" t="s">
        <v>496</v>
      </c>
      <c r="E937" t="s">
        <v>498</v>
      </c>
      <c r="F937" t="str">
        <f t="shared" si="13"/>
        <v/>
      </c>
      <c r="H937" t="s">
        <v>2605</v>
      </c>
    </row>
    <row r="938" spans="1:9" x14ac:dyDescent="0.25">
      <c r="A938" t="s">
        <v>1280</v>
      </c>
      <c r="B938" t="s">
        <v>1238</v>
      </c>
      <c r="C938" t="s">
        <v>273</v>
      </c>
      <c r="D938" t="s">
        <v>496</v>
      </c>
      <c r="E938" t="s">
        <v>498</v>
      </c>
      <c r="F938" t="str">
        <f t="shared" si="13"/>
        <v>海濱路</v>
      </c>
    </row>
    <row r="939" spans="1:9" x14ac:dyDescent="0.25">
      <c r="A939" t="s">
        <v>1485</v>
      </c>
      <c r="B939" t="s">
        <v>1238</v>
      </c>
      <c r="C939" t="s">
        <v>1486</v>
      </c>
      <c r="D939" t="s">
        <v>496</v>
      </c>
      <c r="E939" t="s">
        <v>498</v>
      </c>
      <c r="F939" t="str">
        <f t="shared" si="13"/>
        <v/>
      </c>
    </row>
    <row r="940" spans="1:9" x14ac:dyDescent="0.25">
      <c r="A940" t="s">
        <v>825</v>
      </c>
      <c r="C940" t="s">
        <v>826</v>
      </c>
      <c r="D940" t="s">
        <v>496</v>
      </c>
      <c r="E940" t="s">
        <v>498</v>
      </c>
      <c r="F940" t="str">
        <f t="shared" si="13"/>
        <v/>
      </c>
      <c r="H940" t="s">
        <v>2605</v>
      </c>
    </row>
    <row r="941" spans="1:9" x14ac:dyDescent="0.25">
      <c r="A941" t="s">
        <v>1480</v>
      </c>
      <c r="B941" t="s">
        <v>1238</v>
      </c>
      <c r="C941" t="s">
        <v>1481</v>
      </c>
      <c r="D941" t="s">
        <v>496</v>
      </c>
      <c r="E941" t="s">
        <v>498</v>
      </c>
      <c r="F941" t="str">
        <f t="shared" si="13"/>
        <v/>
      </c>
    </row>
    <row r="942" spans="1:9" x14ac:dyDescent="0.25">
      <c r="A942" t="s">
        <v>1165</v>
      </c>
      <c r="C942" t="s">
        <v>522</v>
      </c>
      <c r="D942" t="s">
        <v>496</v>
      </c>
      <c r="E942" t="s">
        <v>498</v>
      </c>
      <c r="F942" t="str">
        <f t="shared" si="13"/>
        <v/>
      </c>
      <c r="G942" t="s">
        <v>2392</v>
      </c>
      <c r="H942" t="s">
        <v>545</v>
      </c>
    </row>
    <row r="943" spans="1:9" x14ac:dyDescent="0.25">
      <c r="A943" t="s">
        <v>1405</v>
      </c>
      <c r="B943" t="s">
        <v>1238</v>
      </c>
      <c r="C943" t="s">
        <v>1406</v>
      </c>
      <c r="D943" t="s">
        <v>496</v>
      </c>
      <c r="E943" t="s">
        <v>498</v>
      </c>
      <c r="F943" t="str">
        <f t="shared" si="13"/>
        <v/>
      </c>
    </row>
    <row r="944" spans="1:9" x14ac:dyDescent="0.25">
      <c r="A944" t="s">
        <v>1114</v>
      </c>
      <c r="C944" t="s">
        <v>810</v>
      </c>
      <c r="D944" t="s">
        <v>496</v>
      </c>
      <c r="E944" t="s">
        <v>498</v>
      </c>
      <c r="F944" t="str">
        <f t="shared" si="13"/>
        <v/>
      </c>
      <c r="H944" t="s">
        <v>2605</v>
      </c>
    </row>
    <row r="945" spans="1:9" x14ac:dyDescent="0.25">
      <c r="A945" t="s">
        <v>1115</v>
      </c>
      <c r="C945" t="s">
        <v>703</v>
      </c>
      <c r="D945" t="s">
        <v>496</v>
      </c>
      <c r="E945" t="s">
        <v>498</v>
      </c>
      <c r="F945" t="str">
        <f t="shared" si="13"/>
        <v/>
      </c>
      <c r="H945" t="s">
        <v>2605</v>
      </c>
      <c r="I945" t="s">
        <v>1204</v>
      </c>
    </row>
    <row r="946" spans="1:9" x14ac:dyDescent="0.25">
      <c r="A946" t="s">
        <v>1116</v>
      </c>
      <c r="C946" t="s">
        <v>15</v>
      </c>
      <c r="D946" t="s">
        <v>496</v>
      </c>
      <c r="E946" t="s">
        <v>498</v>
      </c>
      <c r="F946" t="str">
        <f t="shared" si="13"/>
        <v/>
      </c>
      <c r="H946" t="s">
        <v>2605</v>
      </c>
    </row>
    <row r="947" spans="1:9" x14ac:dyDescent="0.25">
      <c r="A947" t="s">
        <v>1682</v>
      </c>
      <c r="B947" t="s">
        <v>1238</v>
      </c>
      <c r="C947" t="s">
        <v>1683</v>
      </c>
      <c r="D947" t="s">
        <v>496</v>
      </c>
      <c r="E947" t="s">
        <v>498</v>
      </c>
      <c r="F947" t="str">
        <f t="shared" si="13"/>
        <v/>
      </c>
    </row>
    <row r="948" spans="1:9" x14ac:dyDescent="0.25">
      <c r="A948" t="s">
        <v>833</v>
      </c>
      <c r="C948" t="s">
        <v>834</v>
      </c>
      <c r="D948" t="s">
        <v>496</v>
      </c>
      <c r="E948" t="s">
        <v>498</v>
      </c>
      <c r="F948" t="str">
        <f t="shared" si="13"/>
        <v/>
      </c>
      <c r="H948" t="s">
        <v>2605</v>
      </c>
    </row>
    <row r="949" spans="1:9" x14ac:dyDescent="0.25">
      <c r="A949" t="s">
        <v>1375</v>
      </c>
      <c r="B949" t="s">
        <v>1238</v>
      </c>
      <c r="C949" t="s">
        <v>1376</v>
      </c>
      <c r="D949" t="s">
        <v>496</v>
      </c>
      <c r="E949" t="s">
        <v>498</v>
      </c>
      <c r="F949" t="str">
        <f t="shared" si="13"/>
        <v/>
      </c>
    </row>
    <row r="950" spans="1:9" x14ac:dyDescent="0.25">
      <c r="A950" t="s">
        <v>1117</v>
      </c>
      <c r="C950" t="s">
        <v>790</v>
      </c>
      <c r="D950" t="s">
        <v>496</v>
      </c>
      <c r="E950" t="s">
        <v>498</v>
      </c>
      <c r="F950" t="str">
        <f t="shared" si="13"/>
        <v/>
      </c>
      <c r="H950" t="s">
        <v>2605</v>
      </c>
      <c r="I950" t="s">
        <v>1205</v>
      </c>
    </row>
    <row r="951" spans="1:9" x14ac:dyDescent="0.25">
      <c r="A951" t="s">
        <v>932</v>
      </c>
      <c r="C951" t="s">
        <v>933</v>
      </c>
      <c r="D951" t="s">
        <v>496</v>
      </c>
      <c r="E951" t="s">
        <v>498</v>
      </c>
      <c r="F951" t="str">
        <f t="shared" si="13"/>
        <v/>
      </c>
      <c r="H951" t="s">
        <v>2605</v>
      </c>
    </row>
    <row r="952" spans="1:9" x14ac:dyDescent="0.25">
      <c r="A952" t="s">
        <v>747</v>
      </c>
      <c r="B952" t="s">
        <v>1118</v>
      </c>
      <c r="C952" t="s">
        <v>746</v>
      </c>
      <c r="D952" t="s">
        <v>496</v>
      </c>
      <c r="E952" t="s">
        <v>498</v>
      </c>
      <c r="F952" t="str">
        <f t="shared" si="13"/>
        <v/>
      </c>
      <c r="H952" t="s">
        <v>2605</v>
      </c>
    </row>
    <row r="953" spans="1:9" x14ac:dyDescent="0.25">
      <c r="A953" t="s">
        <v>1119</v>
      </c>
      <c r="C953" t="s">
        <v>706</v>
      </c>
      <c r="D953" t="s">
        <v>496</v>
      </c>
      <c r="E953" t="s">
        <v>498</v>
      </c>
      <c r="F953" t="str">
        <f t="shared" si="13"/>
        <v/>
      </c>
      <c r="H953" t="s">
        <v>2605</v>
      </c>
      <c r="I953" t="s">
        <v>1204</v>
      </c>
    </row>
    <row r="954" spans="1:9" x14ac:dyDescent="0.25">
      <c r="A954" t="s">
        <v>1120</v>
      </c>
      <c r="C954" t="s">
        <v>905</v>
      </c>
      <c r="D954" t="s">
        <v>496</v>
      </c>
      <c r="E954" t="s">
        <v>498</v>
      </c>
      <c r="F954" t="str">
        <f t="shared" si="13"/>
        <v/>
      </c>
      <c r="H954" t="s">
        <v>2605</v>
      </c>
    </row>
    <row r="955" spans="1:9" x14ac:dyDescent="0.25">
      <c r="C955" t="s">
        <v>16</v>
      </c>
      <c r="D955" t="s">
        <v>496</v>
      </c>
      <c r="E955" t="s">
        <v>498</v>
      </c>
      <c r="F955" t="str">
        <f t="shared" si="13"/>
        <v/>
      </c>
      <c r="H955" t="s">
        <v>2605</v>
      </c>
    </row>
    <row r="956" spans="1:9" x14ac:dyDescent="0.25">
      <c r="A956" t="s">
        <v>1166</v>
      </c>
      <c r="C956" t="s">
        <v>241</v>
      </c>
      <c r="D956" t="s">
        <v>496</v>
      </c>
      <c r="E956" t="s">
        <v>498</v>
      </c>
      <c r="F956" t="str">
        <f t="shared" si="13"/>
        <v/>
      </c>
      <c r="G956" t="s">
        <v>2392</v>
      </c>
      <c r="H956" t="s">
        <v>545</v>
      </c>
    </row>
    <row r="957" spans="1:9" x14ac:dyDescent="0.25">
      <c r="A957" t="s">
        <v>811</v>
      </c>
      <c r="C957" t="s">
        <v>812</v>
      </c>
      <c r="D957" t="s">
        <v>496</v>
      </c>
      <c r="E957" t="s">
        <v>498</v>
      </c>
      <c r="F957" t="str">
        <f t="shared" si="13"/>
        <v/>
      </c>
      <c r="H957" t="s">
        <v>2605</v>
      </c>
    </row>
    <row r="958" spans="1:9" x14ac:dyDescent="0.25">
      <c r="A958" t="s">
        <v>811</v>
      </c>
      <c r="B958" t="s">
        <v>1238</v>
      </c>
      <c r="C958" t="s">
        <v>812</v>
      </c>
      <c r="D958" t="s">
        <v>496</v>
      </c>
      <c r="E958" t="s">
        <v>498</v>
      </c>
      <c r="F958" t="str">
        <f t="shared" si="13"/>
        <v/>
      </c>
    </row>
    <row r="959" spans="1:9" x14ac:dyDescent="0.25">
      <c r="A959" t="s">
        <v>1496</v>
      </c>
      <c r="B959" t="s">
        <v>1238</v>
      </c>
      <c r="C959" t="s">
        <v>1497</v>
      </c>
      <c r="D959" t="s">
        <v>496</v>
      </c>
      <c r="E959" t="s">
        <v>498</v>
      </c>
      <c r="F959" t="str">
        <f t="shared" si="13"/>
        <v/>
      </c>
    </row>
    <row r="960" spans="1:9" x14ac:dyDescent="0.25">
      <c r="A960" t="s">
        <v>1292</v>
      </c>
      <c r="B960" t="s">
        <v>1238</v>
      </c>
      <c r="C960" t="s">
        <v>1293</v>
      </c>
      <c r="D960" t="s">
        <v>496</v>
      </c>
      <c r="E960" t="s">
        <v>498</v>
      </c>
      <c r="F960" t="str">
        <f t="shared" si="13"/>
        <v/>
      </c>
    </row>
    <row r="961" spans="1:9" x14ac:dyDescent="0.25">
      <c r="A961" t="s">
        <v>1393</v>
      </c>
      <c r="B961" t="s">
        <v>1238</v>
      </c>
      <c r="C961" t="s">
        <v>1394</v>
      </c>
      <c r="D961" t="s">
        <v>496</v>
      </c>
      <c r="E961" t="s">
        <v>498</v>
      </c>
      <c r="F961" t="str">
        <f t="shared" si="13"/>
        <v/>
      </c>
    </row>
    <row r="962" spans="1:9" x14ac:dyDescent="0.25">
      <c r="A962" t="s">
        <v>1719</v>
      </c>
      <c r="B962" t="s">
        <v>1238</v>
      </c>
      <c r="C962" t="s">
        <v>137</v>
      </c>
      <c r="D962" t="s">
        <v>496</v>
      </c>
      <c r="E962" t="s">
        <v>498</v>
      </c>
      <c r="F962" t="str">
        <f t="shared" si="13"/>
        <v/>
      </c>
    </row>
    <row r="963" spans="1:9" x14ac:dyDescent="0.25">
      <c r="A963" t="s">
        <v>1080</v>
      </c>
      <c r="B963" t="s">
        <v>1238</v>
      </c>
      <c r="C963" t="s">
        <v>1452</v>
      </c>
      <c r="D963" t="s">
        <v>496</v>
      </c>
      <c r="E963" t="s">
        <v>498</v>
      </c>
      <c r="F963" t="str">
        <f t="shared" si="13"/>
        <v/>
      </c>
    </row>
    <row r="964" spans="1:9" ht="14.25" customHeight="1" x14ac:dyDescent="0.25">
      <c r="C964" t="s">
        <v>21</v>
      </c>
      <c r="D964" t="s">
        <v>496</v>
      </c>
      <c r="E964" t="s">
        <v>498</v>
      </c>
      <c r="F964" t="str">
        <f t="shared" si="13"/>
        <v/>
      </c>
      <c r="H964" t="s">
        <v>2605</v>
      </c>
    </row>
    <row r="965" spans="1:9" x14ac:dyDescent="0.25">
      <c r="A965" t="s">
        <v>1395</v>
      </c>
      <c r="B965" t="s">
        <v>1238</v>
      </c>
      <c r="C965" t="s">
        <v>1396</v>
      </c>
      <c r="D965" t="s">
        <v>496</v>
      </c>
      <c r="E965" t="s">
        <v>498</v>
      </c>
      <c r="F965" t="str">
        <f t="shared" si="13"/>
        <v/>
      </c>
    </row>
    <row r="966" spans="1:9" x14ac:dyDescent="0.25">
      <c r="A966" t="s">
        <v>1384</v>
      </c>
      <c r="B966" t="s">
        <v>1238</v>
      </c>
      <c r="C966" t="s">
        <v>1385</v>
      </c>
      <c r="D966" t="s">
        <v>496</v>
      </c>
      <c r="E966" t="s">
        <v>498</v>
      </c>
      <c r="F966" t="str">
        <f t="shared" si="13"/>
        <v/>
      </c>
    </row>
    <row r="967" spans="1:9" x14ac:dyDescent="0.25">
      <c r="A967" t="s">
        <v>1711</v>
      </c>
      <c r="B967" t="s">
        <v>1238</v>
      </c>
      <c r="C967" t="s">
        <v>139</v>
      </c>
      <c r="D967" t="s">
        <v>496</v>
      </c>
      <c r="E967" t="s">
        <v>498</v>
      </c>
      <c r="F967" t="str">
        <f t="shared" si="13"/>
        <v/>
      </c>
    </row>
    <row r="968" spans="1:9" x14ac:dyDescent="0.25">
      <c r="A968" t="s">
        <v>2021</v>
      </c>
      <c r="B968" t="s">
        <v>1238</v>
      </c>
      <c r="C968" t="s">
        <v>2022</v>
      </c>
      <c r="D968" t="s">
        <v>496</v>
      </c>
      <c r="E968" t="s">
        <v>498</v>
      </c>
      <c r="F968" t="str">
        <f t="shared" si="13"/>
        <v/>
      </c>
    </row>
    <row r="969" spans="1:9" x14ac:dyDescent="0.25">
      <c r="A969" t="s">
        <v>2504</v>
      </c>
      <c r="C969" t="s">
        <v>154</v>
      </c>
      <c r="D969" t="s">
        <v>496</v>
      </c>
      <c r="E969" t="s">
        <v>498</v>
      </c>
      <c r="F969" t="str">
        <f t="shared" si="13"/>
        <v/>
      </c>
      <c r="H969" t="s">
        <v>2493</v>
      </c>
    </row>
    <row r="970" spans="1:9" x14ac:dyDescent="0.25">
      <c r="A970" t="s">
        <v>1801</v>
      </c>
      <c r="B970" t="s">
        <v>1238</v>
      </c>
      <c r="C970" t="s">
        <v>1802</v>
      </c>
      <c r="D970" t="s">
        <v>496</v>
      </c>
      <c r="E970" t="s">
        <v>498</v>
      </c>
      <c r="F970" t="str">
        <f t="shared" si="13"/>
        <v/>
      </c>
    </row>
    <row r="971" spans="1:9" x14ac:dyDescent="0.25">
      <c r="A971" t="s">
        <v>1450</v>
      </c>
      <c r="B971" t="s">
        <v>1238</v>
      </c>
      <c r="C971" t="s">
        <v>1451</v>
      </c>
      <c r="D971" t="s">
        <v>496</v>
      </c>
      <c r="E971" t="s">
        <v>498</v>
      </c>
      <c r="F971" t="str">
        <f t="shared" si="13"/>
        <v/>
      </c>
    </row>
    <row r="972" spans="1:9" x14ac:dyDescent="0.25">
      <c r="A972" t="s">
        <v>2243</v>
      </c>
      <c r="B972" t="s">
        <v>1238</v>
      </c>
      <c r="C972" t="s">
        <v>2244</v>
      </c>
      <c r="D972" t="s">
        <v>496</v>
      </c>
      <c r="E972" t="s">
        <v>498</v>
      </c>
      <c r="F972" t="str">
        <f t="shared" si="13"/>
        <v/>
      </c>
    </row>
    <row r="973" spans="1:9" x14ac:dyDescent="0.25">
      <c r="A973" t="s">
        <v>1121</v>
      </c>
      <c r="C973" t="s">
        <v>839</v>
      </c>
      <c r="D973" t="s">
        <v>496</v>
      </c>
      <c r="E973" t="s">
        <v>498</v>
      </c>
      <c r="F973" t="str">
        <f t="shared" si="13"/>
        <v/>
      </c>
      <c r="H973" t="s">
        <v>2605</v>
      </c>
    </row>
    <row r="974" spans="1:9" x14ac:dyDescent="0.25">
      <c r="A974" t="s">
        <v>1122</v>
      </c>
      <c r="C974" t="s">
        <v>704</v>
      </c>
      <c r="D974" t="s">
        <v>496</v>
      </c>
      <c r="E974" t="s">
        <v>498</v>
      </c>
      <c r="F974" t="str">
        <f t="shared" si="13"/>
        <v/>
      </c>
      <c r="H974" t="s">
        <v>2605</v>
      </c>
      <c r="I974" t="s">
        <v>1204</v>
      </c>
    </row>
    <row r="975" spans="1:9" x14ac:dyDescent="0.25">
      <c r="A975" t="s">
        <v>1123</v>
      </c>
      <c r="C975" t="s">
        <v>22</v>
      </c>
      <c r="D975" t="s">
        <v>496</v>
      </c>
      <c r="E975" t="s">
        <v>498</v>
      </c>
      <c r="F975" t="str">
        <f t="shared" si="13"/>
        <v/>
      </c>
      <c r="H975" t="s">
        <v>2605</v>
      </c>
    </row>
    <row r="976" spans="1:9" x14ac:dyDescent="0.25">
      <c r="A976" t="s">
        <v>1156</v>
      </c>
      <c r="B976" t="s">
        <v>1238</v>
      </c>
      <c r="C976" t="s">
        <v>1407</v>
      </c>
      <c r="D976" t="s">
        <v>496</v>
      </c>
      <c r="E976" t="s">
        <v>498</v>
      </c>
      <c r="F976" t="str">
        <f t="shared" si="13"/>
        <v/>
      </c>
    </row>
    <row r="977" spans="1:8" x14ac:dyDescent="0.25">
      <c r="A977" t="s">
        <v>1697</v>
      </c>
      <c r="B977" t="s">
        <v>1238</v>
      </c>
      <c r="C977" t="s">
        <v>1698</v>
      </c>
      <c r="D977" t="s">
        <v>496</v>
      </c>
      <c r="E977" t="s">
        <v>498</v>
      </c>
      <c r="F977" t="str">
        <f t="shared" si="13"/>
        <v/>
      </c>
    </row>
    <row r="978" spans="1:8" x14ac:dyDescent="0.25">
      <c r="A978" t="s">
        <v>2023</v>
      </c>
      <c r="B978" t="s">
        <v>1238</v>
      </c>
      <c r="C978" t="s">
        <v>2024</v>
      </c>
      <c r="D978" t="s">
        <v>496</v>
      </c>
      <c r="E978" t="s">
        <v>498</v>
      </c>
      <c r="F978" t="str">
        <f t="shared" si="13"/>
        <v/>
      </c>
    </row>
    <row r="979" spans="1:8" x14ac:dyDescent="0.25">
      <c r="A979" t="s">
        <v>2025</v>
      </c>
      <c r="B979" t="s">
        <v>1238</v>
      </c>
      <c r="C979" t="s">
        <v>2026</v>
      </c>
      <c r="D979" t="s">
        <v>496</v>
      </c>
      <c r="E979" t="s">
        <v>498</v>
      </c>
      <c r="F979" t="str">
        <f t="shared" si="13"/>
        <v/>
      </c>
    </row>
    <row r="980" spans="1:8" x14ac:dyDescent="0.25">
      <c r="A980" t="s">
        <v>1499</v>
      </c>
      <c r="B980" t="s">
        <v>1238</v>
      </c>
      <c r="C980" t="s">
        <v>269</v>
      </c>
      <c r="D980" t="s">
        <v>496</v>
      </c>
      <c r="E980" t="s">
        <v>498</v>
      </c>
      <c r="F980" t="str">
        <f t="shared" ref="F980:F994" si="14">IF(COUNTIF(A980, "*海濱路*"), "海濱路", "")</f>
        <v/>
      </c>
    </row>
    <row r="981" spans="1:8" x14ac:dyDescent="0.25">
      <c r="A981" t="s">
        <v>1716</v>
      </c>
      <c r="B981" t="s">
        <v>1238</v>
      </c>
      <c r="C981" t="s">
        <v>136</v>
      </c>
      <c r="D981" t="s">
        <v>496</v>
      </c>
      <c r="E981" t="s">
        <v>498</v>
      </c>
      <c r="F981" t="str">
        <f t="shared" si="14"/>
        <v/>
      </c>
    </row>
    <row r="982" spans="1:8" x14ac:dyDescent="0.25">
      <c r="A982" t="s">
        <v>1124</v>
      </c>
      <c r="B982" t="s">
        <v>1238</v>
      </c>
      <c r="C982" t="s">
        <v>1312</v>
      </c>
      <c r="D982" t="s">
        <v>496</v>
      </c>
      <c r="E982" t="s">
        <v>498</v>
      </c>
      <c r="F982" t="str">
        <f t="shared" si="14"/>
        <v/>
      </c>
    </row>
    <row r="983" spans="1:8" x14ac:dyDescent="0.25">
      <c r="A983" t="s">
        <v>1124</v>
      </c>
      <c r="C983" t="s">
        <v>873</v>
      </c>
      <c r="D983" t="s">
        <v>496</v>
      </c>
      <c r="E983" t="s">
        <v>498</v>
      </c>
      <c r="F983" t="str">
        <f t="shared" si="14"/>
        <v/>
      </c>
      <c r="H983" t="s">
        <v>2605</v>
      </c>
    </row>
    <row r="984" spans="1:8" x14ac:dyDescent="0.25">
      <c r="A984" t="s">
        <v>1696</v>
      </c>
      <c r="B984" t="s">
        <v>1238</v>
      </c>
      <c r="C984" t="s">
        <v>265</v>
      </c>
      <c r="D984" t="s">
        <v>496</v>
      </c>
      <c r="E984" t="s">
        <v>498</v>
      </c>
      <c r="F984" t="str">
        <f t="shared" si="14"/>
        <v/>
      </c>
    </row>
    <row r="985" spans="1:8" x14ac:dyDescent="0.25">
      <c r="A985" t="s">
        <v>1535</v>
      </c>
      <c r="B985" t="s">
        <v>1238</v>
      </c>
      <c r="C985" t="s">
        <v>270</v>
      </c>
      <c r="D985" t="s">
        <v>496</v>
      </c>
      <c r="E985" t="s">
        <v>498</v>
      </c>
      <c r="F985" t="str">
        <f t="shared" si="14"/>
        <v/>
      </c>
    </row>
    <row r="986" spans="1:8" x14ac:dyDescent="0.25">
      <c r="A986" t="s">
        <v>1125</v>
      </c>
      <c r="C986" t="s">
        <v>880</v>
      </c>
      <c r="D986" t="s">
        <v>496</v>
      </c>
      <c r="E986" t="s">
        <v>498</v>
      </c>
      <c r="F986" t="str">
        <f t="shared" si="14"/>
        <v/>
      </c>
      <c r="H986" t="s">
        <v>2605</v>
      </c>
    </row>
    <row r="987" spans="1:8" x14ac:dyDescent="0.25">
      <c r="A987" t="s">
        <v>2141</v>
      </c>
      <c r="B987" t="s">
        <v>1238</v>
      </c>
      <c r="C987" t="s">
        <v>2142</v>
      </c>
      <c r="D987" t="s">
        <v>496</v>
      </c>
      <c r="E987" t="s">
        <v>498</v>
      </c>
      <c r="F987" t="str">
        <f t="shared" si="14"/>
        <v/>
      </c>
    </row>
    <row r="988" spans="1:8" x14ac:dyDescent="0.25">
      <c r="A988" t="s">
        <v>2027</v>
      </c>
      <c r="B988" t="s">
        <v>1238</v>
      </c>
      <c r="C988" t="s">
        <v>2028</v>
      </c>
      <c r="D988" t="s">
        <v>496</v>
      </c>
      <c r="E988" t="s">
        <v>498</v>
      </c>
      <c r="F988" t="str">
        <f t="shared" si="14"/>
        <v/>
      </c>
    </row>
    <row r="989" spans="1:8" x14ac:dyDescent="0.25">
      <c r="A989" t="s">
        <v>1720</v>
      </c>
      <c r="B989" t="s">
        <v>1238</v>
      </c>
      <c r="C989" t="s">
        <v>267</v>
      </c>
      <c r="D989" t="s">
        <v>496</v>
      </c>
      <c r="E989" t="s">
        <v>498</v>
      </c>
      <c r="F989" t="str">
        <f t="shared" si="14"/>
        <v/>
      </c>
    </row>
    <row r="990" spans="1:8" x14ac:dyDescent="0.25">
      <c r="A990" t="s">
        <v>1715</v>
      </c>
      <c r="B990" t="s">
        <v>1238</v>
      </c>
      <c r="C990" t="s">
        <v>134</v>
      </c>
      <c r="D990" t="s">
        <v>496</v>
      </c>
      <c r="E990" t="s">
        <v>498</v>
      </c>
      <c r="F990" t="str">
        <f t="shared" si="14"/>
        <v/>
      </c>
    </row>
    <row r="991" spans="1:8" x14ac:dyDescent="0.25">
      <c r="A991" t="s">
        <v>2029</v>
      </c>
      <c r="B991" t="s">
        <v>1238</v>
      </c>
      <c r="C991" t="s">
        <v>2030</v>
      </c>
      <c r="D991" t="s">
        <v>496</v>
      </c>
      <c r="E991" t="s">
        <v>498</v>
      </c>
      <c r="F991" t="str">
        <f t="shared" si="14"/>
        <v/>
      </c>
    </row>
    <row r="992" spans="1:8" x14ac:dyDescent="0.25">
      <c r="A992" t="s">
        <v>1562</v>
      </c>
      <c r="C992" t="s">
        <v>161</v>
      </c>
      <c r="D992" t="s">
        <v>496</v>
      </c>
      <c r="E992" t="s">
        <v>498</v>
      </c>
      <c r="F992" t="str">
        <f t="shared" si="14"/>
        <v/>
      </c>
      <c r="H992" t="s">
        <v>2493</v>
      </c>
    </row>
    <row r="993" spans="1:9" x14ac:dyDescent="0.25">
      <c r="A993" s="1" t="s">
        <v>2613</v>
      </c>
      <c r="C993" t="s">
        <v>2612</v>
      </c>
      <c r="D993" t="s">
        <v>496</v>
      </c>
      <c r="E993" t="s">
        <v>498</v>
      </c>
      <c r="F993" t="str">
        <f t="shared" si="14"/>
        <v/>
      </c>
      <c r="H993" t="s">
        <v>2605</v>
      </c>
      <c r="I993" t="s">
        <v>2408</v>
      </c>
    </row>
    <row r="994" spans="1:9" x14ac:dyDescent="0.25">
      <c r="A994" t="s">
        <v>2615</v>
      </c>
      <c r="C994" t="s">
        <v>2614</v>
      </c>
      <c r="D994" t="s">
        <v>496</v>
      </c>
      <c r="E994" t="s">
        <v>498</v>
      </c>
      <c r="F994" t="str">
        <f t="shared" si="14"/>
        <v/>
      </c>
      <c r="H994" t="s">
        <v>2605</v>
      </c>
      <c r="I994" t="s">
        <v>2408</v>
      </c>
    </row>
    <row r="995" spans="1:9" x14ac:dyDescent="0.25">
      <c r="A995" t="s">
        <v>1126</v>
      </c>
      <c r="B995" t="s">
        <v>1238</v>
      </c>
      <c r="C995" t="s">
        <v>807</v>
      </c>
      <c r="D995" t="s">
        <v>372</v>
      </c>
      <c r="E995" t="s">
        <v>373</v>
      </c>
    </row>
    <row r="996" spans="1:9" x14ac:dyDescent="0.25">
      <c r="A996" t="s">
        <v>1852</v>
      </c>
      <c r="B996" t="s">
        <v>1238</v>
      </c>
      <c r="C996" t="s">
        <v>1853</v>
      </c>
      <c r="D996" t="s">
        <v>372</v>
      </c>
      <c r="E996" t="s">
        <v>373</v>
      </c>
    </row>
    <row r="997" spans="1:9" x14ac:dyDescent="0.25">
      <c r="A997" t="s">
        <v>1127</v>
      </c>
      <c r="C997" t="s">
        <v>867</v>
      </c>
      <c r="D997" t="s">
        <v>372</v>
      </c>
      <c r="E997" t="s">
        <v>373</v>
      </c>
      <c r="H997" t="s">
        <v>2605</v>
      </c>
    </row>
    <row r="998" spans="1:9" x14ac:dyDescent="0.25">
      <c r="A998" t="s">
        <v>2013</v>
      </c>
      <c r="B998" t="s">
        <v>1238</v>
      </c>
      <c r="C998" t="s">
        <v>2014</v>
      </c>
      <c r="D998" t="s">
        <v>372</v>
      </c>
      <c r="E998" t="s">
        <v>373</v>
      </c>
    </row>
    <row r="999" spans="1:9" x14ac:dyDescent="0.25">
      <c r="A999" t="s">
        <v>2106</v>
      </c>
      <c r="B999" t="s">
        <v>1238</v>
      </c>
      <c r="C999" t="s">
        <v>2107</v>
      </c>
      <c r="D999" t="s">
        <v>372</v>
      </c>
      <c r="E999" t="s">
        <v>373</v>
      </c>
    </row>
    <row r="1000" spans="1:9" x14ac:dyDescent="0.25">
      <c r="A1000" t="s">
        <v>1128</v>
      </c>
      <c r="C1000" t="s">
        <v>730</v>
      </c>
      <c r="D1000" t="s">
        <v>372</v>
      </c>
      <c r="E1000" t="s">
        <v>373</v>
      </c>
      <c r="H1000" t="s">
        <v>2605</v>
      </c>
    </row>
    <row r="1001" spans="1:9" x14ac:dyDescent="0.25">
      <c r="A1001" t="s">
        <v>1214</v>
      </c>
      <c r="C1001" t="s">
        <v>1210</v>
      </c>
      <c r="D1001" t="s">
        <v>372</v>
      </c>
      <c r="E1001" t="s">
        <v>373</v>
      </c>
      <c r="H1001" t="s">
        <v>2605</v>
      </c>
      <c r="I1001" t="s">
        <v>1204</v>
      </c>
    </row>
    <row r="1002" spans="1:9" x14ac:dyDescent="0.25">
      <c r="A1002" t="s">
        <v>1729</v>
      </c>
      <c r="B1002" t="s">
        <v>1238</v>
      </c>
      <c r="C1002" t="s">
        <v>221</v>
      </c>
      <c r="D1002" t="s">
        <v>372</v>
      </c>
      <c r="E1002" t="s">
        <v>373</v>
      </c>
    </row>
    <row r="1003" spans="1:9" x14ac:dyDescent="0.25">
      <c r="A1003" t="s">
        <v>1554</v>
      </c>
      <c r="B1003" t="s">
        <v>1238</v>
      </c>
      <c r="C1003" t="s">
        <v>1555</v>
      </c>
      <c r="D1003" t="s">
        <v>372</v>
      </c>
      <c r="E1003" t="s">
        <v>373</v>
      </c>
    </row>
    <row r="1004" spans="1:9" x14ac:dyDescent="0.25">
      <c r="A1004" t="s">
        <v>1879</v>
      </c>
      <c r="B1004" t="s">
        <v>1238</v>
      </c>
      <c r="C1004" t="s">
        <v>1880</v>
      </c>
      <c r="D1004" t="s">
        <v>372</v>
      </c>
      <c r="E1004" t="s">
        <v>373</v>
      </c>
    </row>
    <row r="1005" spans="1:9" x14ac:dyDescent="0.25">
      <c r="A1005" t="s">
        <v>1129</v>
      </c>
      <c r="B1005" t="s">
        <v>1238</v>
      </c>
      <c r="C1005" t="s">
        <v>678</v>
      </c>
      <c r="D1005" t="s">
        <v>372</v>
      </c>
      <c r="E1005" t="s">
        <v>373</v>
      </c>
    </row>
    <row r="1006" spans="1:9" x14ac:dyDescent="0.25">
      <c r="A1006" t="s">
        <v>1511</v>
      </c>
      <c r="B1006" t="s">
        <v>1238</v>
      </c>
      <c r="C1006" t="s">
        <v>312</v>
      </c>
      <c r="D1006" t="s">
        <v>372</v>
      </c>
      <c r="E1006" t="s">
        <v>373</v>
      </c>
    </row>
    <row r="1007" spans="1:9" x14ac:dyDescent="0.25">
      <c r="A1007" t="s">
        <v>1647</v>
      </c>
      <c r="B1007" t="s">
        <v>1238</v>
      </c>
      <c r="C1007" t="s">
        <v>1648</v>
      </c>
      <c r="D1007" t="s">
        <v>372</v>
      </c>
      <c r="E1007" t="s">
        <v>373</v>
      </c>
    </row>
    <row r="1008" spans="1:9" x14ac:dyDescent="0.25">
      <c r="A1008" t="s">
        <v>1856</v>
      </c>
      <c r="B1008" t="s">
        <v>1238</v>
      </c>
      <c r="C1008" t="s">
        <v>1857</v>
      </c>
      <c r="D1008" t="s">
        <v>372</v>
      </c>
      <c r="E1008" t="s">
        <v>373</v>
      </c>
    </row>
    <row r="1009" spans="1:9" x14ac:dyDescent="0.25">
      <c r="A1009" t="s">
        <v>693</v>
      </c>
      <c r="C1009" t="s">
        <v>694</v>
      </c>
      <c r="D1009" t="s">
        <v>372</v>
      </c>
      <c r="E1009" t="s">
        <v>373</v>
      </c>
      <c r="H1009" t="s">
        <v>2605</v>
      </c>
    </row>
    <row r="1010" spans="1:9" x14ac:dyDescent="0.25">
      <c r="A1010" t="s">
        <v>1615</v>
      </c>
      <c r="B1010" t="s">
        <v>1238</v>
      </c>
      <c r="C1010" t="s">
        <v>1616</v>
      </c>
      <c r="D1010" t="s">
        <v>372</v>
      </c>
      <c r="E1010" t="s">
        <v>373</v>
      </c>
    </row>
    <row r="1011" spans="1:9" x14ac:dyDescent="0.25">
      <c r="A1011" t="s">
        <v>2506</v>
      </c>
      <c r="C1011" t="s">
        <v>225</v>
      </c>
      <c r="D1011" t="s">
        <v>372</v>
      </c>
      <c r="E1011" t="s">
        <v>373</v>
      </c>
      <c r="H1011" t="s">
        <v>2493</v>
      </c>
      <c r="I1011" t="s">
        <v>1409</v>
      </c>
    </row>
    <row r="1012" spans="1:9" x14ac:dyDescent="0.25">
      <c r="A1012" t="s">
        <v>1989</v>
      </c>
      <c r="B1012" t="s">
        <v>1238</v>
      </c>
      <c r="C1012" t="s">
        <v>1990</v>
      </c>
      <c r="D1012" t="s">
        <v>372</v>
      </c>
      <c r="E1012" t="s">
        <v>373</v>
      </c>
    </row>
    <row r="1013" spans="1:9" x14ac:dyDescent="0.25">
      <c r="A1013" t="s">
        <v>2272</v>
      </c>
      <c r="B1013" t="s">
        <v>1238</v>
      </c>
      <c r="C1013" t="s">
        <v>2273</v>
      </c>
      <c r="D1013" t="s">
        <v>372</v>
      </c>
      <c r="E1013" t="s">
        <v>373</v>
      </c>
    </row>
    <row r="1014" spans="1:9" x14ac:dyDescent="0.25">
      <c r="A1014" t="s">
        <v>2102</v>
      </c>
      <c r="B1014" t="s">
        <v>1238</v>
      </c>
      <c r="C1014" t="s">
        <v>2103</v>
      </c>
      <c r="D1014" t="s">
        <v>372</v>
      </c>
      <c r="E1014" t="s">
        <v>373</v>
      </c>
    </row>
    <row r="1015" spans="1:9" x14ac:dyDescent="0.25">
      <c r="A1015" t="s">
        <v>2595</v>
      </c>
      <c r="B1015" t="s">
        <v>2507</v>
      </c>
      <c r="C1015" t="s">
        <v>226</v>
      </c>
      <c r="D1015" t="s">
        <v>372</v>
      </c>
      <c r="E1015" t="s">
        <v>373</v>
      </c>
    </row>
    <row r="1016" spans="1:9" x14ac:dyDescent="0.25">
      <c r="A1016" t="s">
        <v>2508</v>
      </c>
      <c r="C1016" t="s">
        <v>314</v>
      </c>
      <c r="D1016" t="s">
        <v>372</v>
      </c>
      <c r="E1016" t="s">
        <v>373</v>
      </c>
      <c r="H1016" t="s">
        <v>2606</v>
      </c>
      <c r="I1016" t="s">
        <v>2435</v>
      </c>
    </row>
    <row r="1017" spans="1:9" x14ac:dyDescent="0.25">
      <c r="A1017" t="s">
        <v>1730</v>
      </c>
      <c r="B1017" t="s">
        <v>1238</v>
      </c>
      <c r="C1017" t="s">
        <v>227</v>
      </c>
      <c r="D1017" t="s">
        <v>372</v>
      </c>
      <c r="E1017" t="s">
        <v>373</v>
      </c>
    </row>
    <row r="1018" spans="1:9" x14ac:dyDescent="0.25">
      <c r="A1018" t="s">
        <v>1424</v>
      </c>
      <c r="B1018" t="s">
        <v>1238</v>
      </c>
      <c r="C1018" t="s">
        <v>1425</v>
      </c>
      <c r="D1018" t="s">
        <v>372</v>
      </c>
      <c r="E1018" t="s">
        <v>373</v>
      </c>
    </row>
    <row r="1019" spans="1:9" x14ac:dyDescent="0.25">
      <c r="A1019" t="s">
        <v>1512</v>
      </c>
      <c r="B1019" t="s">
        <v>1238</v>
      </c>
      <c r="C1019" t="s">
        <v>315</v>
      </c>
      <c r="D1019" t="s">
        <v>372</v>
      </c>
      <c r="E1019" t="s">
        <v>373</v>
      </c>
    </row>
    <row r="1020" spans="1:9" x14ac:dyDescent="0.25">
      <c r="A1020" t="s">
        <v>816</v>
      </c>
      <c r="C1020" t="s">
        <v>973</v>
      </c>
      <c r="D1020" t="s">
        <v>372</v>
      </c>
      <c r="E1020" t="s">
        <v>373</v>
      </c>
      <c r="H1020" t="s">
        <v>2605</v>
      </c>
      <c r="I1020" t="s">
        <v>1204</v>
      </c>
    </row>
    <row r="1021" spans="1:9" x14ac:dyDescent="0.25">
      <c r="A1021" t="s">
        <v>2216</v>
      </c>
      <c r="B1021" t="s">
        <v>1238</v>
      </c>
      <c r="C1021" t="s">
        <v>2217</v>
      </c>
      <c r="D1021" t="s">
        <v>372</v>
      </c>
      <c r="E1021" t="s">
        <v>373</v>
      </c>
    </row>
    <row r="1022" spans="1:9" x14ac:dyDescent="0.25">
      <c r="A1022" t="s">
        <v>1640</v>
      </c>
      <c r="B1022" t="s">
        <v>1238</v>
      </c>
      <c r="C1022" t="s">
        <v>1641</v>
      </c>
      <c r="D1022" t="s">
        <v>372</v>
      </c>
      <c r="E1022" t="s">
        <v>373</v>
      </c>
    </row>
    <row r="1023" spans="1:9" x14ac:dyDescent="0.25">
      <c r="A1023" t="s">
        <v>1208</v>
      </c>
      <c r="C1023" t="s">
        <v>1209</v>
      </c>
      <c r="D1023" t="s">
        <v>372</v>
      </c>
      <c r="E1023" t="s">
        <v>373</v>
      </c>
      <c r="H1023" t="s">
        <v>2605</v>
      </c>
      <c r="I1023" t="s">
        <v>1204</v>
      </c>
    </row>
    <row r="1024" spans="1:9" x14ac:dyDescent="0.25">
      <c r="A1024" t="s">
        <v>1828</v>
      </c>
      <c r="B1024" t="s">
        <v>1238</v>
      </c>
      <c r="C1024" t="s">
        <v>1829</v>
      </c>
      <c r="D1024" t="s">
        <v>372</v>
      </c>
      <c r="E1024" t="s">
        <v>373</v>
      </c>
    </row>
    <row r="1025" spans="1:9" x14ac:dyDescent="0.25">
      <c r="A1025" t="s">
        <v>597</v>
      </c>
      <c r="C1025" t="s">
        <v>594</v>
      </c>
      <c r="D1025" t="s">
        <v>372</v>
      </c>
      <c r="E1025" t="s">
        <v>373</v>
      </c>
      <c r="H1025" t="s">
        <v>2605</v>
      </c>
      <c r="I1025" t="s">
        <v>2409</v>
      </c>
    </row>
    <row r="1026" spans="1:9" x14ac:dyDescent="0.25">
      <c r="A1026" t="s">
        <v>1130</v>
      </c>
      <c r="C1026" t="s">
        <v>912</v>
      </c>
      <c r="D1026" t="s">
        <v>372</v>
      </c>
      <c r="E1026" t="s">
        <v>373</v>
      </c>
      <c r="H1026" t="s">
        <v>2605</v>
      </c>
    </row>
    <row r="1027" spans="1:9" x14ac:dyDescent="0.25">
      <c r="A1027" t="s">
        <v>1613</v>
      </c>
      <c r="B1027" t="s">
        <v>1238</v>
      </c>
      <c r="C1027" t="s">
        <v>1614</v>
      </c>
      <c r="D1027" t="s">
        <v>372</v>
      </c>
      <c r="E1027" t="s">
        <v>373</v>
      </c>
    </row>
    <row r="1028" spans="1:9" x14ac:dyDescent="0.25">
      <c r="A1028" t="s">
        <v>2221</v>
      </c>
      <c r="B1028" t="s">
        <v>1238</v>
      </c>
      <c r="C1028" t="s">
        <v>2222</v>
      </c>
      <c r="D1028" t="s">
        <v>372</v>
      </c>
      <c r="E1028" t="s">
        <v>373</v>
      </c>
    </row>
    <row r="1029" spans="1:9" x14ac:dyDescent="0.25">
      <c r="A1029" t="s">
        <v>1524</v>
      </c>
      <c r="B1029" t="s">
        <v>1238</v>
      </c>
      <c r="C1029" t="s">
        <v>319</v>
      </c>
      <c r="D1029" t="s">
        <v>372</v>
      </c>
      <c r="E1029" t="s">
        <v>373</v>
      </c>
    </row>
    <row r="1030" spans="1:9" x14ac:dyDescent="0.25">
      <c r="A1030" t="s">
        <v>1934</v>
      </c>
      <c r="B1030" t="s">
        <v>1238</v>
      </c>
      <c r="C1030" t="s">
        <v>1935</v>
      </c>
      <c r="D1030" t="s">
        <v>372</v>
      </c>
      <c r="E1030" t="s">
        <v>373</v>
      </c>
    </row>
    <row r="1031" spans="1:9" x14ac:dyDescent="0.25">
      <c r="A1031" t="s">
        <v>1894</v>
      </c>
      <c r="B1031" t="s">
        <v>1238</v>
      </c>
      <c r="C1031" t="s">
        <v>1895</v>
      </c>
      <c r="D1031" t="s">
        <v>372</v>
      </c>
      <c r="E1031" t="s">
        <v>373</v>
      </c>
    </row>
    <row r="1032" spans="1:9" x14ac:dyDescent="0.25">
      <c r="A1032" t="s">
        <v>2298</v>
      </c>
      <c r="B1032" t="s">
        <v>1238</v>
      </c>
      <c r="C1032" t="s">
        <v>231</v>
      </c>
      <c r="D1032" t="s">
        <v>372</v>
      </c>
      <c r="E1032" t="s">
        <v>373</v>
      </c>
      <c r="I1032" t="s">
        <v>2510</v>
      </c>
    </row>
    <row r="1033" spans="1:9" x14ac:dyDescent="0.25">
      <c r="C1033" t="s">
        <v>40</v>
      </c>
      <c r="D1033" t="s">
        <v>372</v>
      </c>
      <c r="E1033" t="s">
        <v>373</v>
      </c>
      <c r="H1033" t="s">
        <v>2605</v>
      </c>
    </row>
    <row r="1034" spans="1:9" x14ac:dyDescent="0.25">
      <c r="A1034" t="s">
        <v>1538</v>
      </c>
      <c r="B1034" t="s">
        <v>1238</v>
      </c>
      <c r="C1034" t="s">
        <v>1539</v>
      </c>
      <c r="D1034" t="s">
        <v>372</v>
      </c>
      <c r="E1034" t="s">
        <v>373</v>
      </c>
    </row>
    <row r="1035" spans="1:9" x14ac:dyDescent="0.25">
      <c r="A1035" t="s">
        <v>1742</v>
      </c>
      <c r="B1035" t="s">
        <v>1238</v>
      </c>
      <c r="C1035" t="s">
        <v>232</v>
      </c>
      <c r="D1035" t="s">
        <v>372</v>
      </c>
      <c r="E1035" t="s">
        <v>373</v>
      </c>
    </row>
    <row r="1036" spans="1:9" x14ac:dyDescent="0.25">
      <c r="A1036" t="s">
        <v>1517</v>
      </c>
      <c r="B1036" t="s">
        <v>1238</v>
      </c>
      <c r="C1036" t="s">
        <v>320</v>
      </c>
      <c r="D1036" t="s">
        <v>372</v>
      </c>
      <c r="E1036" t="s">
        <v>373</v>
      </c>
    </row>
    <row r="1037" spans="1:9" x14ac:dyDescent="0.25">
      <c r="A1037" t="s">
        <v>2182</v>
      </c>
      <c r="B1037" t="s">
        <v>1238</v>
      </c>
      <c r="C1037" t="s">
        <v>2183</v>
      </c>
      <c r="D1037" t="s">
        <v>372</v>
      </c>
      <c r="E1037" t="s">
        <v>373</v>
      </c>
    </row>
    <row r="1038" spans="1:9" x14ac:dyDescent="0.25">
      <c r="A1038" t="s">
        <v>1131</v>
      </c>
      <c r="C1038" t="s">
        <v>909</v>
      </c>
      <c r="D1038" t="s">
        <v>372</v>
      </c>
      <c r="E1038" t="s">
        <v>373</v>
      </c>
      <c r="H1038" t="s">
        <v>2605</v>
      </c>
    </row>
    <row r="1039" spans="1:9" x14ac:dyDescent="0.25">
      <c r="A1039" t="s">
        <v>1599</v>
      </c>
      <c r="B1039" t="s">
        <v>1238</v>
      </c>
      <c r="C1039" t="s">
        <v>1600</v>
      </c>
      <c r="D1039" t="s">
        <v>372</v>
      </c>
      <c r="E1039" t="s">
        <v>373</v>
      </c>
    </row>
    <row r="1040" spans="1:9" x14ac:dyDescent="0.25">
      <c r="A1040" t="s">
        <v>1132</v>
      </c>
      <c r="C1040" t="s">
        <v>659</v>
      </c>
      <c r="D1040" t="s">
        <v>372</v>
      </c>
      <c r="E1040" t="s">
        <v>373</v>
      </c>
      <c r="H1040" t="s">
        <v>2605</v>
      </c>
    </row>
    <row r="1041" spans="1:9" x14ac:dyDescent="0.25">
      <c r="A1041" t="s">
        <v>2098</v>
      </c>
      <c r="B1041" t="s">
        <v>1238</v>
      </c>
      <c r="C1041" t="s">
        <v>321</v>
      </c>
      <c r="D1041" t="s">
        <v>372</v>
      </c>
      <c r="E1041" t="s">
        <v>373</v>
      </c>
    </row>
    <row r="1042" spans="1:9" x14ac:dyDescent="0.25">
      <c r="A1042" t="s">
        <v>1133</v>
      </c>
      <c r="C1042" t="s">
        <v>870</v>
      </c>
      <c r="D1042" t="s">
        <v>372</v>
      </c>
      <c r="E1042" t="s">
        <v>373</v>
      </c>
      <c r="H1042" t="s">
        <v>2605</v>
      </c>
    </row>
    <row r="1043" spans="1:9" x14ac:dyDescent="0.25">
      <c r="A1043" t="s">
        <v>1835</v>
      </c>
      <c r="B1043" t="s">
        <v>1238</v>
      </c>
      <c r="C1043" t="s">
        <v>1836</v>
      </c>
      <c r="D1043" t="s">
        <v>372</v>
      </c>
      <c r="E1043" t="s">
        <v>373</v>
      </c>
    </row>
    <row r="1044" spans="1:9" x14ac:dyDescent="0.25">
      <c r="A1044" t="s">
        <v>1134</v>
      </c>
      <c r="B1044" t="s">
        <v>1238</v>
      </c>
      <c r="C1044" t="s">
        <v>739</v>
      </c>
      <c r="D1044" t="s">
        <v>372</v>
      </c>
      <c r="E1044" t="s">
        <v>373</v>
      </c>
    </row>
    <row r="1045" spans="1:9" x14ac:dyDescent="0.25">
      <c r="A1045" t="s">
        <v>2513</v>
      </c>
      <c r="C1045" t="s">
        <v>222</v>
      </c>
      <c r="D1045" t="s">
        <v>372</v>
      </c>
      <c r="E1045" t="s">
        <v>373</v>
      </c>
      <c r="H1045" t="s">
        <v>2493</v>
      </c>
      <c r="I1045" t="s">
        <v>1409</v>
      </c>
    </row>
    <row r="1046" spans="1:9" x14ac:dyDescent="0.25">
      <c r="A1046" t="s">
        <v>2512</v>
      </c>
      <c r="C1046" t="s">
        <v>223</v>
      </c>
      <c r="D1046" t="s">
        <v>372</v>
      </c>
      <c r="E1046" t="s">
        <v>373</v>
      </c>
      <c r="H1046" t="s">
        <v>2493</v>
      </c>
      <c r="I1046" t="s">
        <v>1409</v>
      </c>
    </row>
    <row r="1047" spans="1:9" x14ac:dyDescent="0.25">
      <c r="A1047" t="s">
        <v>1207</v>
      </c>
      <c r="C1047" t="s">
        <v>1206</v>
      </c>
      <c r="D1047" t="s">
        <v>372</v>
      </c>
      <c r="E1047" t="s">
        <v>373</v>
      </c>
      <c r="H1047" t="s">
        <v>2605</v>
      </c>
      <c r="I1047" t="s">
        <v>1204</v>
      </c>
    </row>
    <row r="1048" spans="1:9" x14ac:dyDescent="0.25">
      <c r="A1048" t="s">
        <v>2161</v>
      </c>
      <c r="B1048" t="s">
        <v>1238</v>
      </c>
      <c r="C1048" t="s">
        <v>2162</v>
      </c>
      <c r="D1048" t="s">
        <v>372</v>
      </c>
      <c r="E1048" t="s">
        <v>373</v>
      </c>
    </row>
    <row r="1049" spans="1:9" x14ac:dyDescent="0.25">
      <c r="A1049" t="s">
        <v>2161</v>
      </c>
      <c r="B1049" t="s">
        <v>1238</v>
      </c>
      <c r="C1049" t="s">
        <v>2162</v>
      </c>
      <c r="D1049" t="s">
        <v>372</v>
      </c>
      <c r="E1049" t="s">
        <v>373</v>
      </c>
    </row>
    <row r="1050" spans="1:9" x14ac:dyDescent="0.25">
      <c r="A1050" t="s">
        <v>1914</v>
      </c>
      <c r="B1050" t="s">
        <v>1238</v>
      </c>
      <c r="C1050" t="s">
        <v>1915</v>
      </c>
      <c r="D1050" t="s">
        <v>372</v>
      </c>
      <c r="E1050" t="s">
        <v>373</v>
      </c>
    </row>
    <row r="1051" spans="1:9" x14ac:dyDescent="0.25">
      <c r="A1051" t="s">
        <v>2088</v>
      </c>
      <c r="B1051" t="s">
        <v>1238</v>
      </c>
      <c r="C1051" t="s">
        <v>2089</v>
      </c>
      <c r="D1051" t="s">
        <v>372</v>
      </c>
      <c r="E1051" t="s">
        <v>373</v>
      </c>
    </row>
    <row r="1052" spans="1:9" x14ac:dyDescent="0.25">
      <c r="A1052" t="s">
        <v>2251</v>
      </c>
      <c r="B1052" t="s">
        <v>1238</v>
      </c>
      <c r="C1052" t="s">
        <v>2252</v>
      </c>
      <c r="D1052" t="s">
        <v>372</v>
      </c>
      <c r="E1052" t="s">
        <v>373</v>
      </c>
    </row>
    <row r="1053" spans="1:9" x14ac:dyDescent="0.25">
      <c r="A1053" t="s">
        <v>2092</v>
      </c>
      <c r="B1053" t="s">
        <v>1238</v>
      </c>
      <c r="C1053" t="s">
        <v>2093</v>
      </c>
      <c r="D1053" t="s">
        <v>372</v>
      </c>
      <c r="E1053" t="s">
        <v>373</v>
      </c>
    </row>
    <row r="1054" spans="1:9" x14ac:dyDescent="0.25">
      <c r="A1054" t="s">
        <v>1310</v>
      </c>
      <c r="B1054" t="s">
        <v>1238</v>
      </c>
      <c r="C1054" t="s">
        <v>1311</v>
      </c>
      <c r="D1054" t="s">
        <v>372</v>
      </c>
      <c r="E1054" t="s">
        <v>373</v>
      </c>
    </row>
    <row r="1055" spans="1:9" x14ac:dyDescent="0.25">
      <c r="A1055" t="s">
        <v>1949</v>
      </c>
      <c r="B1055" t="s">
        <v>1238</v>
      </c>
      <c r="C1055" t="s">
        <v>618</v>
      </c>
      <c r="D1055" t="s">
        <v>372</v>
      </c>
      <c r="E1055" t="s">
        <v>373</v>
      </c>
    </row>
    <row r="1056" spans="1:9" x14ac:dyDescent="0.25">
      <c r="A1056" t="s">
        <v>1611</v>
      </c>
      <c r="B1056" t="s">
        <v>1238</v>
      </c>
      <c r="C1056" t="s">
        <v>1612</v>
      </c>
      <c r="D1056" t="s">
        <v>372</v>
      </c>
      <c r="E1056" t="s">
        <v>373</v>
      </c>
    </row>
    <row r="1057" spans="1:8" x14ac:dyDescent="0.25">
      <c r="A1057" t="s">
        <v>1957</v>
      </c>
      <c r="B1057" t="s">
        <v>1238</v>
      </c>
      <c r="C1057" t="s">
        <v>1958</v>
      </c>
      <c r="D1057" t="s">
        <v>372</v>
      </c>
      <c r="E1057" t="s">
        <v>373</v>
      </c>
    </row>
    <row r="1058" spans="1:8" x14ac:dyDescent="0.25">
      <c r="A1058" t="s">
        <v>2138</v>
      </c>
      <c r="B1058" t="s">
        <v>1238</v>
      </c>
      <c r="C1058" t="s">
        <v>322</v>
      </c>
      <c r="D1058" t="s">
        <v>372</v>
      </c>
      <c r="E1058" t="s">
        <v>373</v>
      </c>
    </row>
    <row r="1059" spans="1:8" x14ac:dyDescent="0.25">
      <c r="A1059" t="s">
        <v>2596</v>
      </c>
      <c r="B1059" t="s">
        <v>2514</v>
      </c>
      <c r="C1059" t="s">
        <v>1757</v>
      </c>
      <c r="D1059" t="s">
        <v>372</v>
      </c>
      <c r="E1059" t="s">
        <v>373</v>
      </c>
    </row>
    <row r="1060" spans="1:8" x14ac:dyDescent="0.25">
      <c r="A1060" t="s">
        <v>1907</v>
      </c>
      <c r="B1060" t="s">
        <v>1238</v>
      </c>
      <c r="C1060" t="s">
        <v>1908</v>
      </c>
      <c r="D1060" t="s">
        <v>372</v>
      </c>
      <c r="E1060" t="s">
        <v>373</v>
      </c>
    </row>
    <row r="1061" spans="1:8" x14ac:dyDescent="0.25">
      <c r="A1061" t="s">
        <v>719</v>
      </c>
      <c r="B1061" t="s">
        <v>2515</v>
      </c>
      <c r="C1061" t="s">
        <v>720</v>
      </c>
      <c r="D1061" t="s">
        <v>372</v>
      </c>
      <c r="E1061" t="s">
        <v>373</v>
      </c>
      <c r="H1061" t="s">
        <v>2605</v>
      </c>
    </row>
    <row r="1062" spans="1:8" x14ac:dyDescent="0.25">
      <c r="A1062" t="s">
        <v>2032</v>
      </c>
      <c r="B1062" t="s">
        <v>1238</v>
      </c>
      <c r="C1062" t="s">
        <v>2033</v>
      </c>
      <c r="D1062" t="s">
        <v>372</v>
      </c>
      <c r="E1062" t="s">
        <v>373</v>
      </c>
    </row>
    <row r="1063" spans="1:8" x14ac:dyDescent="0.25">
      <c r="A1063" t="s">
        <v>1848</v>
      </c>
      <c r="B1063" t="s">
        <v>1238</v>
      </c>
      <c r="C1063" t="s">
        <v>1849</v>
      </c>
      <c r="D1063" t="s">
        <v>372</v>
      </c>
      <c r="E1063" t="s">
        <v>373</v>
      </c>
    </row>
    <row r="1064" spans="1:8" x14ac:dyDescent="0.25">
      <c r="A1064" t="s">
        <v>571</v>
      </c>
      <c r="B1064" t="s">
        <v>1238</v>
      </c>
      <c r="C1064" t="s">
        <v>1760</v>
      </c>
      <c r="D1064" t="s">
        <v>372</v>
      </c>
      <c r="E1064" t="s">
        <v>373</v>
      </c>
    </row>
    <row r="1065" spans="1:8" x14ac:dyDescent="0.25">
      <c r="A1065" t="s">
        <v>1981</v>
      </c>
      <c r="B1065" t="s">
        <v>1238</v>
      </c>
      <c r="C1065" t="s">
        <v>1982</v>
      </c>
      <c r="D1065" t="s">
        <v>372</v>
      </c>
      <c r="E1065" t="s">
        <v>373</v>
      </c>
    </row>
    <row r="1066" spans="1:8" x14ac:dyDescent="0.25">
      <c r="A1066" t="s">
        <v>1883</v>
      </c>
      <c r="B1066" t="s">
        <v>1238</v>
      </c>
      <c r="C1066" t="s">
        <v>1884</v>
      </c>
      <c r="D1066" t="s">
        <v>372</v>
      </c>
      <c r="E1066" t="s">
        <v>373</v>
      </c>
    </row>
    <row r="1067" spans="1:8" x14ac:dyDescent="0.25">
      <c r="A1067" t="s">
        <v>1343</v>
      </c>
      <c r="B1067" t="s">
        <v>1238</v>
      </c>
      <c r="C1067" t="s">
        <v>1344</v>
      </c>
      <c r="D1067" t="s">
        <v>372</v>
      </c>
      <c r="E1067" t="s">
        <v>373</v>
      </c>
    </row>
    <row r="1068" spans="1:8" x14ac:dyDescent="0.25">
      <c r="A1068" t="s">
        <v>1135</v>
      </c>
      <c r="C1068" t="s">
        <v>751</v>
      </c>
      <c r="D1068" t="s">
        <v>372</v>
      </c>
      <c r="E1068" t="s">
        <v>373</v>
      </c>
      <c r="H1068" t="s">
        <v>2605</v>
      </c>
    </row>
    <row r="1069" spans="1:8" x14ac:dyDescent="0.25">
      <c r="A1069" t="s">
        <v>1774</v>
      </c>
      <c r="B1069" t="s">
        <v>1238</v>
      </c>
      <c r="C1069" t="s">
        <v>1775</v>
      </c>
      <c r="D1069" t="s">
        <v>372</v>
      </c>
      <c r="E1069" t="s">
        <v>373</v>
      </c>
    </row>
    <row r="1070" spans="1:8" x14ac:dyDescent="0.25">
      <c r="A1070" t="s">
        <v>2597</v>
      </c>
      <c r="B1070" t="s">
        <v>2516</v>
      </c>
      <c r="C1070" t="s">
        <v>1663</v>
      </c>
      <c r="D1070" t="s">
        <v>372</v>
      </c>
      <c r="E1070" t="s">
        <v>373</v>
      </c>
    </row>
    <row r="1071" spans="1:8" x14ac:dyDescent="0.25">
      <c r="A1071" t="s">
        <v>2139</v>
      </c>
      <c r="B1071" t="s">
        <v>1238</v>
      </c>
      <c r="C1071" t="s">
        <v>2140</v>
      </c>
      <c r="D1071" t="s">
        <v>372</v>
      </c>
      <c r="E1071" t="s">
        <v>373</v>
      </c>
    </row>
    <row r="1072" spans="1:8" x14ac:dyDescent="0.25">
      <c r="A1072" t="s">
        <v>1950</v>
      </c>
      <c r="B1072" t="s">
        <v>1238</v>
      </c>
      <c r="C1072" t="s">
        <v>1951</v>
      </c>
      <c r="D1072" t="s">
        <v>372</v>
      </c>
      <c r="E1072" t="s">
        <v>373</v>
      </c>
    </row>
    <row r="1073" spans="1:9" x14ac:dyDescent="0.25">
      <c r="A1073" t="s">
        <v>2517</v>
      </c>
      <c r="B1073" t="s">
        <v>1680</v>
      </c>
      <c r="C1073" t="s">
        <v>1681</v>
      </c>
      <c r="D1073" t="s">
        <v>372</v>
      </c>
      <c r="E1073" t="s">
        <v>373</v>
      </c>
    </row>
    <row r="1074" spans="1:9" x14ac:dyDescent="0.25">
      <c r="A1074" t="s">
        <v>1947</v>
      </c>
      <c r="B1074" t="s">
        <v>1238</v>
      </c>
      <c r="C1074" t="s">
        <v>1948</v>
      </c>
      <c r="D1074" t="s">
        <v>372</v>
      </c>
      <c r="E1074" t="s">
        <v>373</v>
      </c>
    </row>
    <row r="1075" spans="1:9" x14ac:dyDescent="0.25">
      <c r="A1075" t="s">
        <v>2005</v>
      </c>
      <c r="B1075" t="s">
        <v>1238</v>
      </c>
      <c r="C1075" t="s">
        <v>2006</v>
      </c>
      <c r="D1075" t="s">
        <v>372</v>
      </c>
      <c r="E1075" t="s">
        <v>373</v>
      </c>
    </row>
    <row r="1076" spans="1:9" x14ac:dyDescent="0.25">
      <c r="A1076" t="s">
        <v>829</v>
      </c>
      <c r="C1076" t="s">
        <v>830</v>
      </c>
      <c r="D1076" t="s">
        <v>372</v>
      </c>
      <c r="E1076" t="s">
        <v>373</v>
      </c>
      <c r="H1076" t="s">
        <v>2605</v>
      </c>
    </row>
    <row r="1077" spans="1:9" x14ac:dyDescent="0.25">
      <c r="A1077" t="s">
        <v>1900</v>
      </c>
      <c r="B1077" t="s">
        <v>1238</v>
      </c>
      <c r="C1077" t="s">
        <v>1901</v>
      </c>
      <c r="D1077" t="s">
        <v>372</v>
      </c>
      <c r="E1077" t="s">
        <v>373</v>
      </c>
    </row>
    <row r="1078" spans="1:9" x14ac:dyDescent="0.25">
      <c r="A1078" t="s">
        <v>636</v>
      </c>
      <c r="C1078" t="s">
        <v>637</v>
      </c>
      <c r="D1078" t="s">
        <v>372</v>
      </c>
      <c r="E1078" t="s">
        <v>373</v>
      </c>
      <c r="H1078" t="s">
        <v>2605</v>
      </c>
      <c r="I1078" t="s">
        <v>2409</v>
      </c>
    </row>
    <row r="1079" spans="1:9" x14ac:dyDescent="0.25">
      <c r="A1079" t="s">
        <v>2518</v>
      </c>
      <c r="C1079" t="s">
        <v>233</v>
      </c>
      <c r="D1079" t="s">
        <v>372</v>
      </c>
      <c r="E1079" t="s">
        <v>373</v>
      </c>
      <c r="H1079" t="s">
        <v>2493</v>
      </c>
    </row>
    <row r="1080" spans="1:9" x14ac:dyDescent="0.25">
      <c r="A1080" t="s">
        <v>1467</v>
      </c>
      <c r="B1080" t="s">
        <v>1238</v>
      </c>
      <c r="C1080" t="s">
        <v>1468</v>
      </c>
      <c r="D1080" t="s">
        <v>372</v>
      </c>
      <c r="E1080" t="s">
        <v>373</v>
      </c>
    </row>
    <row r="1081" spans="1:9" x14ac:dyDescent="0.25">
      <c r="A1081" t="s">
        <v>1136</v>
      </c>
      <c r="C1081" t="s">
        <v>715</v>
      </c>
      <c r="D1081" t="s">
        <v>372</v>
      </c>
      <c r="E1081" t="s">
        <v>373</v>
      </c>
      <c r="H1081" t="s">
        <v>2605</v>
      </c>
    </row>
    <row r="1082" spans="1:9" x14ac:dyDescent="0.25">
      <c r="A1082" t="s">
        <v>1136</v>
      </c>
      <c r="B1082" t="s">
        <v>1238</v>
      </c>
      <c r="C1082" t="s">
        <v>715</v>
      </c>
      <c r="D1082" t="s">
        <v>372</v>
      </c>
      <c r="E1082" t="s">
        <v>373</v>
      </c>
    </row>
    <row r="1083" spans="1:9" x14ac:dyDescent="0.25">
      <c r="A1083" t="s">
        <v>1137</v>
      </c>
      <c r="C1083" t="s">
        <v>672</v>
      </c>
      <c r="D1083" t="s">
        <v>372</v>
      </c>
      <c r="E1083" t="s">
        <v>373</v>
      </c>
      <c r="H1083" t="s">
        <v>2605</v>
      </c>
    </row>
    <row r="1084" spans="1:9" x14ac:dyDescent="0.25">
      <c r="A1084" t="s">
        <v>1137</v>
      </c>
      <c r="B1084" t="s">
        <v>1238</v>
      </c>
      <c r="C1084" t="s">
        <v>672</v>
      </c>
      <c r="D1084" t="s">
        <v>372</v>
      </c>
      <c r="E1084" t="s">
        <v>373</v>
      </c>
    </row>
    <row r="1085" spans="1:9" x14ac:dyDescent="0.25">
      <c r="A1085" t="s">
        <v>1701</v>
      </c>
      <c r="B1085" t="s">
        <v>1238</v>
      </c>
      <c r="C1085" t="s">
        <v>1702</v>
      </c>
      <c r="D1085" t="s">
        <v>372</v>
      </c>
      <c r="E1085" t="s">
        <v>373</v>
      </c>
    </row>
    <row r="1086" spans="1:9" x14ac:dyDescent="0.25">
      <c r="A1086" t="s">
        <v>1138</v>
      </c>
      <c r="B1086" t="s">
        <v>1238</v>
      </c>
      <c r="C1086" t="s">
        <v>1634</v>
      </c>
      <c r="D1086" t="s">
        <v>372</v>
      </c>
      <c r="E1086" t="s">
        <v>373</v>
      </c>
    </row>
    <row r="1087" spans="1:9" x14ac:dyDescent="0.25">
      <c r="A1087" t="s">
        <v>1138</v>
      </c>
      <c r="C1087" t="s">
        <v>804</v>
      </c>
      <c r="D1087" t="s">
        <v>372</v>
      </c>
      <c r="E1087" t="s">
        <v>373</v>
      </c>
      <c r="H1087" t="s">
        <v>2605</v>
      </c>
    </row>
    <row r="1088" spans="1:9" x14ac:dyDescent="0.25">
      <c r="A1088" t="s">
        <v>1916</v>
      </c>
      <c r="B1088" t="s">
        <v>1238</v>
      </c>
      <c r="C1088" t="s">
        <v>1917</v>
      </c>
      <c r="D1088" t="s">
        <v>372</v>
      </c>
      <c r="E1088" t="s">
        <v>373</v>
      </c>
    </row>
    <row r="1089" spans="1:8" x14ac:dyDescent="0.25">
      <c r="A1089" t="s">
        <v>2598</v>
      </c>
      <c r="B1089" t="s">
        <v>1238</v>
      </c>
      <c r="C1089" t="s">
        <v>1687</v>
      </c>
      <c r="D1089" t="s">
        <v>372</v>
      </c>
      <c r="E1089" t="s">
        <v>373</v>
      </c>
    </row>
    <row r="1090" spans="1:8" x14ac:dyDescent="0.25">
      <c r="A1090" t="s">
        <v>2599</v>
      </c>
      <c r="B1090" t="s">
        <v>1238</v>
      </c>
      <c r="C1090" t="s">
        <v>1755</v>
      </c>
      <c r="D1090" t="s">
        <v>372</v>
      </c>
      <c r="E1090" t="s">
        <v>373</v>
      </c>
    </row>
    <row r="1091" spans="1:8" x14ac:dyDescent="0.25">
      <c r="A1091" t="s">
        <v>2094</v>
      </c>
      <c r="B1091" t="s">
        <v>1238</v>
      </c>
      <c r="C1091" t="s">
        <v>311</v>
      </c>
      <c r="D1091" t="s">
        <v>372</v>
      </c>
      <c r="E1091" t="s">
        <v>373</v>
      </c>
    </row>
    <row r="1092" spans="1:8" x14ac:dyDescent="0.25">
      <c r="A1092" t="s">
        <v>1995</v>
      </c>
      <c r="B1092" t="s">
        <v>1238</v>
      </c>
      <c r="C1092" t="s">
        <v>1996</v>
      </c>
      <c r="D1092" t="s">
        <v>372</v>
      </c>
      <c r="E1092" t="s">
        <v>373</v>
      </c>
    </row>
    <row r="1093" spans="1:8" x14ac:dyDescent="0.25">
      <c r="A1093" t="s">
        <v>1766</v>
      </c>
      <c r="B1093" t="s">
        <v>1238</v>
      </c>
      <c r="C1093" t="s">
        <v>1767</v>
      </c>
      <c r="D1093" t="s">
        <v>372</v>
      </c>
      <c r="E1093" t="s">
        <v>373</v>
      </c>
    </row>
    <row r="1094" spans="1:8" x14ac:dyDescent="0.25">
      <c r="A1094" t="s">
        <v>1211</v>
      </c>
      <c r="B1094" t="s">
        <v>685</v>
      </c>
      <c r="C1094" t="s">
        <v>684</v>
      </c>
      <c r="D1094" t="s">
        <v>372</v>
      </c>
      <c r="E1094" t="s">
        <v>373</v>
      </c>
      <c r="H1094" t="s">
        <v>2605</v>
      </c>
    </row>
    <row r="1095" spans="1:8" x14ac:dyDescent="0.25">
      <c r="A1095" t="s">
        <v>1799</v>
      </c>
      <c r="B1095" t="s">
        <v>1238</v>
      </c>
      <c r="C1095" t="s">
        <v>1800</v>
      </c>
      <c r="D1095" t="s">
        <v>372</v>
      </c>
      <c r="E1095" t="s">
        <v>373</v>
      </c>
    </row>
    <row r="1096" spans="1:8" x14ac:dyDescent="0.25">
      <c r="A1096" t="s">
        <v>1991</v>
      </c>
      <c r="B1096" t="s">
        <v>1238</v>
      </c>
      <c r="C1096" t="s">
        <v>1992</v>
      </c>
      <c r="D1096" t="s">
        <v>372</v>
      </c>
      <c r="E1096" t="s">
        <v>373</v>
      </c>
    </row>
    <row r="1097" spans="1:8" x14ac:dyDescent="0.25">
      <c r="A1097" t="s">
        <v>1522</v>
      </c>
      <c r="B1097" t="s">
        <v>1238</v>
      </c>
      <c r="C1097" t="s">
        <v>1523</v>
      </c>
      <c r="D1097" t="s">
        <v>372</v>
      </c>
      <c r="E1097" t="s">
        <v>373</v>
      </c>
    </row>
    <row r="1098" spans="1:8" x14ac:dyDescent="0.25">
      <c r="A1098" t="s">
        <v>2164</v>
      </c>
      <c r="B1098" t="s">
        <v>1238</v>
      </c>
      <c r="C1098" t="s">
        <v>2165</v>
      </c>
      <c r="D1098" t="s">
        <v>372</v>
      </c>
      <c r="E1098" t="s">
        <v>373</v>
      </c>
    </row>
    <row r="1099" spans="1:8" x14ac:dyDescent="0.25">
      <c r="A1099" t="s">
        <v>1341</v>
      </c>
      <c r="B1099" t="s">
        <v>1238</v>
      </c>
      <c r="C1099" t="s">
        <v>1342</v>
      </c>
      <c r="D1099" t="s">
        <v>372</v>
      </c>
      <c r="E1099" t="s">
        <v>373</v>
      </c>
    </row>
    <row r="1100" spans="1:8" x14ac:dyDescent="0.25">
      <c r="A1100" t="s">
        <v>1945</v>
      </c>
      <c r="B1100" t="s">
        <v>1238</v>
      </c>
      <c r="C1100" t="s">
        <v>1946</v>
      </c>
      <c r="D1100" t="s">
        <v>372</v>
      </c>
      <c r="E1100" t="s">
        <v>373</v>
      </c>
    </row>
    <row r="1101" spans="1:8" x14ac:dyDescent="0.25">
      <c r="A1101" t="s">
        <v>1736</v>
      </c>
      <c r="B1101" t="s">
        <v>1238</v>
      </c>
      <c r="C1101" t="s">
        <v>224</v>
      </c>
      <c r="D1101" t="s">
        <v>372</v>
      </c>
      <c r="E1101" t="s">
        <v>373</v>
      </c>
    </row>
    <row r="1102" spans="1:8" x14ac:dyDescent="0.25">
      <c r="A1102" t="s">
        <v>1966</v>
      </c>
      <c r="B1102" t="s">
        <v>1238</v>
      </c>
      <c r="C1102" t="s">
        <v>1967</v>
      </c>
      <c r="D1102" t="s">
        <v>372</v>
      </c>
      <c r="E1102" t="s">
        <v>373</v>
      </c>
    </row>
    <row r="1103" spans="1:8" x14ac:dyDescent="0.25">
      <c r="A1103" t="s">
        <v>1826</v>
      </c>
      <c r="B1103" t="s">
        <v>1238</v>
      </c>
      <c r="C1103" t="s">
        <v>1827</v>
      </c>
      <c r="D1103" t="s">
        <v>372</v>
      </c>
      <c r="E1103" t="s">
        <v>373</v>
      </c>
    </row>
    <row r="1104" spans="1:8" x14ac:dyDescent="0.25">
      <c r="A1104" t="s">
        <v>2001</v>
      </c>
      <c r="B1104" t="s">
        <v>1238</v>
      </c>
      <c r="C1104" t="s">
        <v>2002</v>
      </c>
      <c r="D1104" t="s">
        <v>372</v>
      </c>
      <c r="E1104" t="s">
        <v>373</v>
      </c>
    </row>
    <row r="1105" spans="1:9" x14ac:dyDescent="0.25">
      <c r="A1105" t="s">
        <v>2133</v>
      </c>
      <c r="B1105" t="s">
        <v>1238</v>
      </c>
      <c r="C1105" t="s">
        <v>2134</v>
      </c>
      <c r="D1105" t="s">
        <v>372</v>
      </c>
      <c r="E1105" t="s">
        <v>373</v>
      </c>
    </row>
    <row r="1106" spans="1:9" x14ac:dyDescent="0.25">
      <c r="A1106" t="s">
        <v>1139</v>
      </c>
      <c r="C1106" t="s">
        <v>814</v>
      </c>
      <c r="D1106" t="s">
        <v>372</v>
      </c>
      <c r="E1106" t="s">
        <v>373</v>
      </c>
      <c r="H1106" t="s">
        <v>2605</v>
      </c>
      <c r="I1106" t="s">
        <v>1204</v>
      </c>
    </row>
    <row r="1107" spans="1:9" x14ac:dyDescent="0.25">
      <c r="A1107" t="s">
        <v>1927</v>
      </c>
      <c r="B1107" t="s">
        <v>1238</v>
      </c>
      <c r="C1107" t="s">
        <v>1928</v>
      </c>
      <c r="D1107" t="s">
        <v>372</v>
      </c>
      <c r="E1107" t="s">
        <v>373</v>
      </c>
    </row>
    <row r="1108" spans="1:9" x14ac:dyDescent="0.25">
      <c r="A1108" t="s">
        <v>2009</v>
      </c>
      <c r="B1108" t="s">
        <v>1238</v>
      </c>
      <c r="C1108" t="s">
        <v>2010</v>
      </c>
      <c r="D1108" t="s">
        <v>372</v>
      </c>
      <c r="E1108" t="s">
        <v>373</v>
      </c>
    </row>
    <row r="1109" spans="1:9" x14ac:dyDescent="0.25">
      <c r="A1109" t="s">
        <v>1581</v>
      </c>
      <c r="B1109" t="s">
        <v>1238</v>
      </c>
      <c r="C1109" t="s">
        <v>1582</v>
      </c>
      <c r="D1109" t="s">
        <v>372</v>
      </c>
      <c r="E1109" t="s">
        <v>373</v>
      </c>
    </row>
    <row r="1110" spans="1:9" x14ac:dyDescent="0.25">
      <c r="A1110" t="s">
        <v>2036</v>
      </c>
      <c r="B1110" t="s">
        <v>1238</v>
      </c>
      <c r="C1110" t="s">
        <v>2037</v>
      </c>
      <c r="D1110" t="s">
        <v>372</v>
      </c>
      <c r="E1110" t="s">
        <v>373</v>
      </c>
    </row>
    <row r="1111" spans="1:9" x14ac:dyDescent="0.25">
      <c r="A1111" t="s">
        <v>1635</v>
      </c>
      <c r="B1111" t="s">
        <v>1238</v>
      </c>
      <c r="C1111" t="s">
        <v>1636</v>
      </c>
      <c r="D1111" t="s">
        <v>372</v>
      </c>
      <c r="E1111" t="s">
        <v>373</v>
      </c>
    </row>
    <row r="1112" spans="1:9" x14ac:dyDescent="0.25">
      <c r="A1112" t="s">
        <v>2186</v>
      </c>
      <c r="B1112" t="s">
        <v>1238</v>
      </c>
      <c r="C1112" t="s">
        <v>2187</v>
      </c>
      <c r="D1112" t="s">
        <v>372</v>
      </c>
      <c r="E1112" t="s">
        <v>373</v>
      </c>
    </row>
    <row r="1113" spans="1:9" x14ac:dyDescent="0.25">
      <c r="A1113" t="s">
        <v>2087</v>
      </c>
      <c r="B1113" t="s">
        <v>1238</v>
      </c>
      <c r="C1113" t="s">
        <v>313</v>
      </c>
      <c r="D1113" t="s">
        <v>372</v>
      </c>
      <c r="E1113" t="s">
        <v>373</v>
      </c>
    </row>
    <row r="1114" spans="1:9" x14ac:dyDescent="0.25">
      <c r="A1114" t="s">
        <v>1140</v>
      </c>
      <c r="C1114" t="s">
        <v>691</v>
      </c>
      <c r="D1114" t="s">
        <v>372</v>
      </c>
      <c r="E1114" t="s">
        <v>373</v>
      </c>
      <c r="H1114" t="s">
        <v>2605</v>
      </c>
    </row>
    <row r="1115" spans="1:9" x14ac:dyDescent="0.25">
      <c r="A1115" t="s">
        <v>1854</v>
      </c>
      <c r="B1115" t="s">
        <v>1238</v>
      </c>
      <c r="C1115" t="s">
        <v>1855</v>
      </c>
      <c r="D1115" t="s">
        <v>372</v>
      </c>
      <c r="E1115" t="s">
        <v>373</v>
      </c>
    </row>
    <row r="1116" spans="1:9" x14ac:dyDescent="0.25">
      <c r="A1116" t="s">
        <v>1929</v>
      </c>
      <c r="B1116" t="s">
        <v>1238</v>
      </c>
      <c r="C1116" t="s">
        <v>1930</v>
      </c>
      <c r="D1116" t="s">
        <v>372</v>
      </c>
      <c r="E1116" t="s">
        <v>373</v>
      </c>
    </row>
    <row r="1117" spans="1:9" x14ac:dyDescent="0.25">
      <c r="A1117" t="s">
        <v>1955</v>
      </c>
      <c r="B1117" t="s">
        <v>1238</v>
      </c>
      <c r="C1117" t="s">
        <v>1956</v>
      </c>
      <c r="D1117" t="s">
        <v>372</v>
      </c>
      <c r="E1117" t="s">
        <v>373</v>
      </c>
    </row>
    <row r="1118" spans="1:9" x14ac:dyDescent="0.25">
      <c r="A1118" t="s">
        <v>1993</v>
      </c>
      <c r="B1118" t="s">
        <v>1238</v>
      </c>
      <c r="C1118" t="s">
        <v>1994</v>
      </c>
      <c r="D1118" t="s">
        <v>372</v>
      </c>
      <c r="E1118" t="s">
        <v>373</v>
      </c>
    </row>
    <row r="1119" spans="1:9" x14ac:dyDescent="0.25">
      <c r="A1119" t="s">
        <v>1334</v>
      </c>
      <c r="B1119" t="s">
        <v>1238</v>
      </c>
      <c r="C1119" t="s">
        <v>1335</v>
      </c>
      <c r="D1119" t="s">
        <v>372</v>
      </c>
      <c r="E1119" t="s">
        <v>373</v>
      </c>
    </row>
    <row r="1120" spans="1:9" x14ac:dyDescent="0.25">
      <c r="A1120" t="s">
        <v>667</v>
      </c>
      <c r="C1120" t="s">
        <v>668</v>
      </c>
      <c r="D1120" t="s">
        <v>372</v>
      </c>
      <c r="E1120" t="s">
        <v>373</v>
      </c>
      <c r="H1120" t="s">
        <v>2605</v>
      </c>
    </row>
    <row r="1121" spans="1:9" x14ac:dyDescent="0.25">
      <c r="A1121" t="s">
        <v>1752</v>
      </c>
      <c r="B1121" t="s">
        <v>1238</v>
      </c>
      <c r="C1121" t="s">
        <v>1753</v>
      </c>
      <c r="D1121" t="s">
        <v>372</v>
      </c>
      <c r="E1121" t="s">
        <v>373</v>
      </c>
    </row>
    <row r="1122" spans="1:9" x14ac:dyDescent="0.25">
      <c r="A1122" t="s">
        <v>2150</v>
      </c>
      <c r="B1122" t="s">
        <v>1238</v>
      </c>
      <c r="C1122" t="s">
        <v>2151</v>
      </c>
      <c r="D1122" t="s">
        <v>372</v>
      </c>
      <c r="E1122" t="s">
        <v>373</v>
      </c>
    </row>
    <row r="1123" spans="1:9" x14ac:dyDescent="0.25">
      <c r="A1123" t="s">
        <v>1519</v>
      </c>
      <c r="B1123" t="s">
        <v>1238</v>
      </c>
      <c r="C1123" t="s">
        <v>1520</v>
      </c>
      <c r="D1123" t="s">
        <v>372</v>
      </c>
      <c r="E1123" t="s">
        <v>373</v>
      </c>
    </row>
    <row r="1124" spans="1:9" x14ac:dyDescent="0.25">
      <c r="A1124" t="s">
        <v>1217</v>
      </c>
      <c r="C1124" t="s">
        <v>1218</v>
      </c>
      <c r="D1124" t="s">
        <v>372</v>
      </c>
      <c r="E1124" t="s">
        <v>373</v>
      </c>
      <c r="H1124" t="s">
        <v>2605</v>
      </c>
      <c r="I1124" t="s">
        <v>1204</v>
      </c>
    </row>
    <row r="1125" spans="1:9" x14ac:dyDescent="0.25">
      <c r="A1125" t="s">
        <v>1953</v>
      </c>
      <c r="B1125" t="s">
        <v>1238</v>
      </c>
      <c r="C1125" t="s">
        <v>1954</v>
      </c>
      <c r="D1125" t="s">
        <v>372</v>
      </c>
      <c r="E1125" t="s">
        <v>373</v>
      </c>
    </row>
    <row r="1126" spans="1:9" x14ac:dyDescent="0.25">
      <c r="A1126" t="s">
        <v>1141</v>
      </c>
      <c r="C1126" t="s">
        <v>914</v>
      </c>
      <c r="D1126" t="s">
        <v>372</v>
      </c>
      <c r="E1126" t="s">
        <v>373</v>
      </c>
      <c r="H1126" t="s">
        <v>2605</v>
      </c>
    </row>
    <row r="1127" spans="1:9" x14ac:dyDescent="0.25">
      <c r="A1127" t="s">
        <v>1141</v>
      </c>
      <c r="B1127" t="s">
        <v>1238</v>
      </c>
      <c r="C1127" t="s">
        <v>914</v>
      </c>
      <c r="D1127" t="s">
        <v>372</v>
      </c>
      <c r="E1127" t="s">
        <v>373</v>
      </c>
    </row>
    <row r="1128" spans="1:9" x14ac:dyDescent="0.25">
      <c r="A1128" t="s">
        <v>1772</v>
      </c>
      <c r="B1128" t="s">
        <v>1238</v>
      </c>
      <c r="C1128" t="s">
        <v>1773</v>
      </c>
      <c r="D1128" t="s">
        <v>372</v>
      </c>
      <c r="E1128" t="s">
        <v>373</v>
      </c>
    </row>
    <row r="1129" spans="1:9" x14ac:dyDescent="0.25">
      <c r="A1129" t="s">
        <v>1684</v>
      </c>
      <c r="B1129" t="s">
        <v>1238</v>
      </c>
      <c r="C1129" t="s">
        <v>1685</v>
      </c>
      <c r="D1129" t="s">
        <v>372</v>
      </c>
      <c r="E1129" t="s">
        <v>373</v>
      </c>
    </row>
    <row r="1130" spans="1:9" x14ac:dyDescent="0.25">
      <c r="A1130" t="s">
        <v>670</v>
      </c>
      <c r="C1130" t="s">
        <v>671</v>
      </c>
      <c r="D1130" t="s">
        <v>372</v>
      </c>
      <c r="E1130" t="s">
        <v>373</v>
      </c>
      <c r="H1130" t="s">
        <v>2605</v>
      </c>
    </row>
    <row r="1131" spans="1:9" x14ac:dyDescent="0.25">
      <c r="A1131" t="s">
        <v>2091</v>
      </c>
      <c r="B1131" t="s">
        <v>1238</v>
      </c>
      <c r="C1131" t="s">
        <v>671</v>
      </c>
      <c r="D1131" t="s">
        <v>372</v>
      </c>
      <c r="E1131" t="s">
        <v>373</v>
      </c>
    </row>
    <row r="1132" spans="1:9" x14ac:dyDescent="0.25">
      <c r="A1132" t="s">
        <v>2600</v>
      </c>
      <c r="B1132" t="s">
        <v>2519</v>
      </c>
      <c r="C1132" t="s">
        <v>711</v>
      </c>
      <c r="D1132" t="s">
        <v>372</v>
      </c>
      <c r="E1132" t="s">
        <v>373</v>
      </c>
      <c r="H1132" t="s">
        <v>2605</v>
      </c>
    </row>
    <row r="1133" spans="1:9" x14ac:dyDescent="0.25">
      <c r="A1133" t="s">
        <v>572</v>
      </c>
      <c r="C1133" t="s">
        <v>573</v>
      </c>
      <c r="D1133" t="s">
        <v>372</v>
      </c>
      <c r="E1133" t="s">
        <v>373</v>
      </c>
      <c r="H1133" t="s">
        <v>2605</v>
      </c>
    </row>
    <row r="1134" spans="1:9" x14ac:dyDescent="0.25">
      <c r="A1134" t="s">
        <v>1213</v>
      </c>
      <c r="C1134" t="s">
        <v>1212</v>
      </c>
      <c r="D1134" t="s">
        <v>372</v>
      </c>
      <c r="E1134" t="s">
        <v>373</v>
      </c>
      <c r="H1134" t="s">
        <v>2605</v>
      </c>
      <c r="I1134" t="s">
        <v>1204</v>
      </c>
    </row>
    <row r="1135" spans="1:9" x14ac:dyDescent="0.25">
      <c r="A1135" t="s">
        <v>2280</v>
      </c>
      <c r="B1135" t="s">
        <v>1238</v>
      </c>
      <c r="C1135" t="s">
        <v>2281</v>
      </c>
      <c r="D1135" t="s">
        <v>372</v>
      </c>
      <c r="E1135" t="s">
        <v>373</v>
      </c>
    </row>
    <row r="1136" spans="1:9" x14ac:dyDescent="0.25">
      <c r="A1136" t="s">
        <v>1515</v>
      </c>
      <c r="B1136" t="s">
        <v>1238</v>
      </c>
      <c r="C1136" t="s">
        <v>1516</v>
      </c>
      <c r="D1136" t="s">
        <v>372</v>
      </c>
      <c r="E1136" t="s">
        <v>373</v>
      </c>
    </row>
    <row r="1137" spans="1:9" x14ac:dyDescent="0.25">
      <c r="A1137" t="s">
        <v>1999</v>
      </c>
      <c r="B1137" t="s">
        <v>1238</v>
      </c>
      <c r="C1137" t="s">
        <v>2000</v>
      </c>
      <c r="D1137" t="s">
        <v>372</v>
      </c>
      <c r="E1137" t="s">
        <v>373</v>
      </c>
    </row>
    <row r="1138" spans="1:9" x14ac:dyDescent="0.25">
      <c r="A1138" t="s">
        <v>1688</v>
      </c>
      <c r="B1138" t="s">
        <v>1238</v>
      </c>
      <c r="C1138" t="s">
        <v>1689</v>
      </c>
      <c r="D1138" t="s">
        <v>372</v>
      </c>
      <c r="E1138" t="s">
        <v>373</v>
      </c>
    </row>
    <row r="1139" spans="1:9" x14ac:dyDescent="0.25">
      <c r="A1139" t="s">
        <v>2212</v>
      </c>
      <c r="B1139" t="s">
        <v>1238</v>
      </c>
      <c r="C1139" t="s">
        <v>2213</v>
      </c>
      <c r="D1139" t="s">
        <v>372</v>
      </c>
      <c r="E1139" t="s">
        <v>373</v>
      </c>
    </row>
    <row r="1140" spans="1:9" x14ac:dyDescent="0.25">
      <c r="A1140" t="s">
        <v>1142</v>
      </c>
      <c r="C1140" t="s">
        <v>910</v>
      </c>
      <c r="D1140" t="s">
        <v>372</v>
      </c>
      <c r="E1140" t="s">
        <v>373</v>
      </c>
      <c r="H1140" t="s">
        <v>2605</v>
      </c>
    </row>
    <row r="1141" spans="1:9" x14ac:dyDescent="0.25">
      <c r="A1141" t="s">
        <v>1789</v>
      </c>
      <c r="B1141" t="s">
        <v>1238</v>
      </c>
      <c r="C1141" t="s">
        <v>1790</v>
      </c>
      <c r="D1141" t="s">
        <v>372</v>
      </c>
      <c r="E1141" t="s">
        <v>373</v>
      </c>
    </row>
    <row r="1142" spans="1:9" x14ac:dyDescent="0.25">
      <c r="A1142" t="s">
        <v>1143</v>
      </c>
      <c r="C1142" t="s">
        <v>865</v>
      </c>
      <c r="D1142" t="s">
        <v>372</v>
      </c>
      <c r="E1142" t="s">
        <v>373</v>
      </c>
      <c r="H1142" t="s">
        <v>2605</v>
      </c>
    </row>
    <row r="1143" spans="1:9" x14ac:dyDescent="0.25">
      <c r="A1143" t="s">
        <v>1712</v>
      </c>
      <c r="B1143" t="s">
        <v>1238</v>
      </c>
      <c r="C1143" t="s">
        <v>1713</v>
      </c>
      <c r="D1143" t="s">
        <v>372</v>
      </c>
      <c r="E1143" t="s">
        <v>373</v>
      </c>
    </row>
    <row r="1144" spans="1:9" x14ac:dyDescent="0.25">
      <c r="A1144" t="s">
        <v>1536</v>
      </c>
      <c r="B1144" t="s">
        <v>1238</v>
      </c>
      <c r="C1144" t="s">
        <v>1537</v>
      </c>
      <c r="D1144" t="s">
        <v>372</v>
      </c>
      <c r="E1144" t="s">
        <v>373</v>
      </c>
    </row>
    <row r="1145" spans="1:9" x14ac:dyDescent="0.25">
      <c r="A1145" t="s">
        <v>1144</v>
      </c>
      <c r="C1145" t="s">
        <v>953</v>
      </c>
      <c r="D1145" t="s">
        <v>372</v>
      </c>
      <c r="E1145" t="s">
        <v>373</v>
      </c>
      <c r="H1145" t="s">
        <v>2605</v>
      </c>
    </row>
    <row r="1146" spans="1:9" x14ac:dyDescent="0.25">
      <c r="A1146" t="s">
        <v>1145</v>
      </c>
      <c r="C1146" t="s">
        <v>687</v>
      </c>
      <c r="D1146" t="s">
        <v>372</v>
      </c>
      <c r="E1146" t="s">
        <v>373</v>
      </c>
      <c r="H1146" t="s">
        <v>2605</v>
      </c>
    </row>
    <row r="1147" spans="1:9" x14ac:dyDescent="0.25">
      <c r="A1147" t="s">
        <v>2042</v>
      </c>
      <c r="B1147" t="s">
        <v>1238</v>
      </c>
      <c r="C1147" t="s">
        <v>2043</v>
      </c>
      <c r="D1147" t="s">
        <v>372</v>
      </c>
      <c r="E1147" t="s">
        <v>373</v>
      </c>
    </row>
    <row r="1148" spans="1:9" x14ac:dyDescent="0.25">
      <c r="A1148" t="s">
        <v>2224</v>
      </c>
      <c r="B1148" t="s">
        <v>1238</v>
      </c>
      <c r="C1148" t="s">
        <v>317</v>
      </c>
      <c r="D1148" t="s">
        <v>372</v>
      </c>
      <c r="E1148" t="s">
        <v>373</v>
      </c>
    </row>
    <row r="1149" spans="1:9" x14ac:dyDescent="0.25">
      <c r="A1149" t="s">
        <v>1575</v>
      </c>
      <c r="B1149" t="s">
        <v>1238</v>
      </c>
      <c r="C1149" t="s">
        <v>1576</v>
      </c>
      <c r="D1149" t="s">
        <v>372</v>
      </c>
      <c r="E1149" t="s">
        <v>373</v>
      </c>
    </row>
    <row r="1150" spans="1:9" x14ac:dyDescent="0.25">
      <c r="A1150" t="s">
        <v>1146</v>
      </c>
      <c r="C1150" t="s">
        <v>708</v>
      </c>
      <c r="D1150" t="s">
        <v>372</v>
      </c>
      <c r="E1150" t="s">
        <v>373</v>
      </c>
      <c r="H1150" t="s">
        <v>2605</v>
      </c>
      <c r="I1150" t="s">
        <v>1204</v>
      </c>
    </row>
    <row r="1151" spans="1:9" x14ac:dyDescent="0.25">
      <c r="A1151" t="s">
        <v>682</v>
      </c>
      <c r="C1151" t="s">
        <v>683</v>
      </c>
      <c r="D1151" t="s">
        <v>372</v>
      </c>
      <c r="E1151" t="s">
        <v>373</v>
      </c>
      <c r="H1151" t="s">
        <v>2605</v>
      </c>
    </row>
    <row r="1152" spans="1:9" x14ac:dyDescent="0.25">
      <c r="A1152" t="s">
        <v>2601</v>
      </c>
      <c r="B1152" t="s">
        <v>2520</v>
      </c>
      <c r="C1152" t="s">
        <v>1240</v>
      </c>
      <c r="D1152" t="s">
        <v>372</v>
      </c>
      <c r="E1152" t="s">
        <v>373</v>
      </c>
      <c r="I1152" t="s">
        <v>2409</v>
      </c>
    </row>
    <row r="1153" spans="1:9" x14ac:dyDescent="0.25">
      <c r="A1153" t="s">
        <v>1690</v>
      </c>
      <c r="B1153" t="s">
        <v>1238</v>
      </c>
      <c r="C1153" t="s">
        <v>1691</v>
      </c>
      <c r="D1153" t="s">
        <v>372</v>
      </c>
      <c r="E1153" t="s">
        <v>373</v>
      </c>
    </row>
    <row r="1154" spans="1:9" x14ac:dyDescent="0.25">
      <c r="A1154" t="s">
        <v>2056</v>
      </c>
      <c r="B1154" t="s">
        <v>1238</v>
      </c>
      <c r="C1154" t="s">
        <v>2057</v>
      </c>
      <c r="D1154" t="s">
        <v>372</v>
      </c>
      <c r="E1154" t="s">
        <v>373</v>
      </c>
    </row>
    <row r="1155" spans="1:9" x14ac:dyDescent="0.25">
      <c r="A1155" t="s">
        <v>2061</v>
      </c>
      <c r="B1155" t="s">
        <v>1238</v>
      </c>
      <c r="C1155" t="s">
        <v>2062</v>
      </c>
      <c r="D1155" t="s">
        <v>372</v>
      </c>
      <c r="E1155" t="s">
        <v>373</v>
      </c>
    </row>
    <row r="1156" spans="1:9" x14ac:dyDescent="0.25">
      <c r="A1156" t="s">
        <v>2048</v>
      </c>
      <c r="B1156" t="s">
        <v>1238</v>
      </c>
      <c r="C1156" t="s">
        <v>2049</v>
      </c>
      <c r="D1156" t="s">
        <v>372</v>
      </c>
      <c r="E1156" t="s">
        <v>373</v>
      </c>
    </row>
    <row r="1157" spans="1:9" x14ac:dyDescent="0.25">
      <c r="A1157" t="s">
        <v>1147</v>
      </c>
      <c r="C1157" t="s">
        <v>696</v>
      </c>
      <c r="D1157" t="s">
        <v>372</v>
      </c>
      <c r="E1157" t="s">
        <v>373</v>
      </c>
      <c r="H1157" t="s">
        <v>2605</v>
      </c>
    </row>
    <row r="1158" spans="1:9" x14ac:dyDescent="0.25">
      <c r="A1158" t="s">
        <v>1525</v>
      </c>
      <c r="B1158" t="s">
        <v>1238</v>
      </c>
      <c r="C1158" t="s">
        <v>1526</v>
      </c>
      <c r="D1158" t="s">
        <v>372</v>
      </c>
      <c r="E1158" t="s">
        <v>373</v>
      </c>
    </row>
    <row r="1159" spans="1:9" x14ac:dyDescent="0.25">
      <c r="A1159" t="s">
        <v>1932</v>
      </c>
      <c r="B1159" t="s">
        <v>1238</v>
      </c>
      <c r="C1159" t="s">
        <v>1933</v>
      </c>
      <c r="D1159" t="s">
        <v>372</v>
      </c>
      <c r="E1159" t="s">
        <v>373</v>
      </c>
    </row>
    <row r="1160" spans="1:9" x14ac:dyDescent="0.25">
      <c r="A1160" t="s">
        <v>1339</v>
      </c>
      <c r="B1160" t="s">
        <v>1238</v>
      </c>
      <c r="C1160" t="s">
        <v>1340</v>
      </c>
      <c r="D1160" t="s">
        <v>372</v>
      </c>
      <c r="E1160" t="s">
        <v>373</v>
      </c>
    </row>
    <row r="1161" spans="1:9" x14ac:dyDescent="0.25">
      <c r="A1161" t="s">
        <v>1506</v>
      </c>
      <c r="B1161" t="s">
        <v>1238</v>
      </c>
      <c r="C1161" t="s">
        <v>1507</v>
      </c>
      <c r="D1161" t="s">
        <v>372</v>
      </c>
      <c r="E1161" t="s">
        <v>373</v>
      </c>
    </row>
    <row r="1162" spans="1:9" x14ac:dyDescent="0.25">
      <c r="A1162" t="s">
        <v>921</v>
      </c>
      <c r="B1162" t="s">
        <v>920</v>
      </c>
      <c r="C1162" t="s">
        <v>922</v>
      </c>
      <c r="D1162" t="s">
        <v>372</v>
      </c>
      <c r="E1162" t="s">
        <v>373</v>
      </c>
      <c r="H1162" t="s">
        <v>2605</v>
      </c>
    </row>
    <row r="1163" spans="1:9" x14ac:dyDescent="0.25">
      <c r="A1163" t="s">
        <v>616</v>
      </c>
      <c r="C1163" t="s">
        <v>617</v>
      </c>
      <c r="D1163" t="s">
        <v>372</v>
      </c>
      <c r="E1163" t="s">
        <v>373</v>
      </c>
      <c r="H1163" t="s">
        <v>2605</v>
      </c>
    </row>
    <row r="1164" spans="1:9" x14ac:dyDescent="0.25">
      <c r="A1164" t="s">
        <v>1315</v>
      </c>
      <c r="B1164" t="s">
        <v>1238</v>
      </c>
      <c r="C1164" t="s">
        <v>1316</v>
      </c>
      <c r="D1164" t="s">
        <v>372</v>
      </c>
      <c r="E1164" t="s">
        <v>373</v>
      </c>
    </row>
    <row r="1165" spans="1:9" x14ac:dyDescent="0.25">
      <c r="A1165" t="s">
        <v>2521</v>
      </c>
      <c r="C1165" t="s">
        <v>229</v>
      </c>
      <c r="D1165" t="s">
        <v>372</v>
      </c>
      <c r="E1165" t="s">
        <v>373</v>
      </c>
      <c r="H1165" t="s">
        <v>2493</v>
      </c>
      <c r="I1165" t="s">
        <v>1409</v>
      </c>
    </row>
    <row r="1166" spans="1:9" x14ac:dyDescent="0.25">
      <c r="A1166" t="s">
        <v>2602</v>
      </c>
      <c r="B1166" t="s">
        <v>2522</v>
      </c>
      <c r="C1166" t="s">
        <v>1791</v>
      </c>
      <c r="D1166" t="s">
        <v>372</v>
      </c>
      <c r="E1166" t="s">
        <v>373</v>
      </c>
    </row>
    <row r="1167" spans="1:9" x14ac:dyDescent="0.25">
      <c r="A1167" t="s">
        <v>2038</v>
      </c>
      <c r="B1167" t="s">
        <v>1238</v>
      </c>
      <c r="C1167" t="s">
        <v>2039</v>
      </c>
      <c r="D1167" t="s">
        <v>372</v>
      </c>
      <c r="E1167" t="s">
        <v>373</v>
      </c>
    </row>
    <row r="1168" spans="1:9" x14ac:dyDescent="0.25">
      <c r="A1168" t="s">
        <v>641</v>
      </c>
      <c r="C1168" t="s">
        <v>642</v>
      </c>
      <c r="D1168" t="s">
        <v>372</v>
      </c>
      <c r="E1168" t="s">
        <v>373</v>
      </c>
      <c r="H1168" t="s">
        <v>2605</v>
      </c>
    </row>
    <row r="1169" spans="1:9" x14ac:dyDescent="0.25">
      <c r="A1169" t="s">
        <v>2603</v>
      </c>
      <c r="B1169" t="s">
        <v>2523</v>
      </c>
      <c r="C1169" t="s">
        <v>1642</v>
      </c>
      <c r="D1169" t="s">
        <v>372</v>
      </c>
      <c r="E1169" t="s">
        <v>373</v>
      </c>
    </row>
    <row r="1170" spans="1:9" x14ac:dyDescent="0.25">
      <c r="A1170" t="s">
        <v>680</v>
      </c>
      <c r="B1170" t="s">
        <v>681</v>
      </c>
      <c r="C1170" t="s">
        <v>679</v>
      </c>
      <c r="D1170" t="s">
        <v>372</v>
      </c>
      <c r="E1170" t="s">
        <v>373</v>
      </c>
      <c r="H1170" t="s">
        <v>2605</v>
      </c>
    </row>
    <row r="1171" spans="1:9" x14ac:dyDescent="0.25">
      <c r="A1171" t="s">
        <v>2524</v>
      </c>
      <c r="C1171" t="s">
        <v>228</v>
      </c>
      <c r="D1171" t="s">
        <v>372</v>
      </c>
      <c r="E1171" t="s">
        <v>373</v>
      </c>
      <c r="H1171" t="s">
        <v>2493</v>
      </c>
      <c r="I1171" t="s">
        <v>1409</v>
      </c>
    </row>
    <row r="1172" spans="1:9" x14ac:dyDescent="0.25">
      <c r="A1172" t="s">
        <v>2044</v>
      </c>
      <c r="B1172" t="s">
        <v>1238</v>
      </c>
      <c r="C1172" t="s">
        <v>2045</v>
      </c>
      <c r="D1172" t="s">
        <v>372</v>
      </c>
      <c r="E1172" t="s">
        <v>373</v>
      </c>
    </row>
    <row r="1173" spans="1:9" x14ac:dyDescent="0.25">
      <c r="A1173" t="s">
        <v>2046</v>
      </c>
      <c r="B1173" t="s">
        <v>1238</v>
      </c>
      <c r="C1173" t="s">
        <v>2047</v>
      </c>
      <c r="D1173" t="s">
        <v>372</v>
      </c>
      <c r="E1173" t="s">
        <v>373</v>
      </c>
    </row>
    <row r="1174" spans="1:9" x14ac:dyDescent="0.25">
      <c r="A1174" t="s">
        <v>2082</v>
      </c>
      <c r="B1174" t="s">
        <v>1238</v>
      </c>
      <c r="C1174" t="s">
        <v>2083</v>
      </c>
      <c r="D1174" t="s">
        <v>372</v>
      </c>
      <c r="E1174" t="s">
        <v>373</v>
      </c>
    </row>
    <row r="1175" spans="1:9" x14ac:dyDescent="0.25">
      <c r="A1175" t="s">
        <v>1148</v>
      </c>
      <c r="C1175" t="s">
        <v>808</v>
      </c>
      <c r="D1175" t="s">
        <v>372</v>
      </c>
      <c r="E1175" t="s">
        <v>373</v>
      </c>
      <c r="H1175" t="s">
        <v>2605</v>
      </c>
    </row>
    <row r="1176" spans="1:9" x14ac:dyDescent="0.25">
      <c r="A1176" t="s">
        <v>650</v>
      </c>
      <c r="C1176" t="s">
        <v>651</v>
      </c>
      <c r="D1176" t="s">
        <v>372</v>
      </c>
      <c r="E1176" t="s">
        <v>373</v>
      </c>
      <c r="H1176" t="s">
        <v>2605</v>
      </c>
    </row>
    <row r="1177" spans="1:9" x14ac:dyDescent="0.25">
      <c r="A1177" t="s">
        <v>1149</v>
      </c>
      <c r="C1177" t="s">
        <v>911</v>
      </c>
      <c r="D1177" t="s">
        <v>372</v>
      </c>
      <c r="E1177" t="s">
        <v>373</v>
      </c>
      <c r="H1177" t="s">
        <v>2605</v>
      </c>
    </row>
    <row r="1178" spans="1:9" x14ac:dyDescent="0.25">
      <c r="A1178" t="s">
        <v>2101</v>
      </c>
      <c r="C1178" t="s">
        <v>230</v>
      </c>
      <c r="D1178" t="s">
        <v>372</v>
      </c>
      <c r="E1178" t="s">
        <v>373</v>
      </c>
      <c r="H1178" t="s">
        <v>2493</v>
      </c>
    </row>
    <row r="1179" spans="1:9" x14ac:dyDescent="0.25">
      <c r="A1179" t="s">
        <v>2034</v>
      </c>
      <c r="B1179" t="s">
        <v>1238</v>
      </c>
      <c r="C1179" t="s">
        <v>2035</v>
      </c>
      <c r="D1179" t="s">
        <v>372</v>
      </c>
      <c r="E1179" t="s">
        <v>373</v>
      </c>
    </row>
    <row r="1180" spans="1:9" x14ac:dyDescent="0.25">
      <c r="A1180" t="s">
        <v>1920</v>
      </c>
      <c r="B1180" t="s">
        <v>1238</v>
      </c>
      <c r="C1180" t="s">
        <v>1921</v>
      </c>
      <c r="D1180" t="s">
        <v>372</v>
      </c>
      <c r="E1180" t="s">
        <v>373</v>
      </c>
    </row>
    <row r="1181" spans="1:9" x14ac:dyDescent="0.25">
      <c r="A1181" t="s">
        <v>1803</v>
      </c>
      <c r="B1181" t="s">
        <v>1238</v>
      </c>
      <c r="C1181" t="s">
        <v>1804</v>
      </c>
      <c r="D1181" t="s">
        <v>372</v>
      </c>
      <c r="E1181" t="s">
        <v>373</v>
      </c>
    </row>
    <row r="1182" spans="1:9" x14ac:dyDescent="0.25">
      <c r="A1182" t="s">
        <v>1150</v>
      </c>
      <c r="C1182" t="s">
        <v>806</v>
      </c>
      <c r="D1182" t="s">
        <v>372</v>
      </c>
      <c r="E1182" t="s">
        <v>373</v>
      </c>
      <c r="H1182" t="s">
        <v>2605</v>
      </c>
    </row>
    <row r="1183" spans="1:9" x14ac:dyDescent="0.25">
      <c r="A1183" t="s">
        <v>1150</v>
      </c>
      <c r="B1183" t="s">
        <v>1238</v>
      </c>
      <c r="C1183" t="s">
        <v>806</v>
      </c>
      <c r="D1183" t="s">
        <v>372</v>
      </c>
      <c r="E1183" t="s">
        <v>373</v>
      </c>
    </row>
    <row r="1184" spans="1:9" x14ac:dyDescent="0.25">
      <c r="A1184" t="s">
        <v>1918</v>
      </c>
      <c r="B1184" t="s">
        <v>1238</v>
      </c>
      <c r="C1184" t="s">
        <v>1919</v>
      </c>
      <c r="D1184" t="s">
        <v>372</v>
      </c>
      <c r="E1184" t="s">
        <v>373</v>
      </c>
    </row>
    <row r="1185" spans="1:9" x14ac:dyDescent="0.25">
      <c r="A1185" t="s">
        <v>2223</v>
      </c>
      <c r="B1185" t="s">
        <v>1238</v>
      </c>
      <c r="C1185" t="s">
        <v>318</v>
      </c>
      <c r="D1185" t="s">
        <v>372</v>
      </c>
      <c r="E1185" t="s">
        <v>373</v>
      </c>
    </row>
    <row r="1186" spans="1:9" x14ac:dyDescent="0.25">
      <c r="A1186" t="s">
        <v>1151</v>
      </c>
      <c r="C1186" t="s">
        <v>709</v>
      </c>
      <c r="D1186" t="s">
        <v>372</v>
      </c>
      <c r="E1186" t="s">
        <v>373</v>
      </c>
      <c r="H1186" t="s">
        <v>2605</v>
      </c>
      <c r="I1186" t="s">
        <v>1204</v>
      </c>
    </row>
    <row r="1187" spans="1:9" x14ac:dyDescent="0.25">
      <c r="A1187" t="s">
        <v>2040</v>
      </c>
      <c r="B1187" t="s">
        <v>1238</v>
      </c>
      <c r="C1187" t="s">
        <v>2041</v>
      </c>
      <c r="D1187" t="s">
        <v>372</v>
      </c>
      <c r="E1187" t="s">
        <v>373</v>
      </c>
    </row>
    <row r="1188" spans="1:9" x14ac:dyDescent="0.25">
      <c r="A1188" t="s">
        <v>2225</v>
      </c>
      <c r="C1188" t="s">
        <v>316</v>
      </c>
      <c r="D1188" t="s">
        <v>372</v>
      </c>
      <c r="E1188" t="s">
        <v>373</v>
      </c>
      <c r="H1188" t="s">
        <v>2606</v>
      </c>
    </row>
    <row r="1189" spans="1:9" x14ac:dyDescent="0.25">
      <c r="A1189" t="s">
        <v>1733</v>
      </c>
      <c r="B1189" t="s">
        <v>1238</v>
      </c>
      <c r="C1189" t="s">
        <v>1734</v>
      </c>
      <c r="D1189" t="s">
        <v>372</v>
      </c>
      <c r="E1189" t="s">
        <v>373</v>
      </c>
    </row>
    <row r="1190" spans="1:9" x14ac:dyDescent="0.25">
      <c r="A1190" t="s">
        <v>1152</v>
      </c>
      <c r="C1190" t="s">
        <v>707</v>
      </c>
      <c r="D1190" t="s">
        <v>372</v>
      </c>
      <c r="E1190" t="s">
        <v>373</v>
      </c>
      <c r="H1190" t="s">
        <v>2605</v>
      </c>
      <c r="I1190" t="s">
        <v>1204</v>
      </c>
    </row>
    <row r="1191" spans="1:9" x14ac:dyDescent="0.25">
      <c r="A1191" t="s">
        <v>2282</v>
      </c>
      <c r="B1191" t="s">
        <v>1238</v>
      </c>
      <c r="C1191" t="s">
        <v>2283</v>
      </c>
      <c r="D1191" t="s">
        <v>1171</v>
      </c>
      <c r="E1191" t="s">
        <v>2370</v>
      </c>
    </row>
    <row r="1192" spans="1:9" x14ac:dyDescent="0.25">
      <c r="A1192" t="s">
        <v>1304</v>
      </c>
      <c r="B1192" t="s">
        <v>1238</v>
      </c>
      <c r="C1192" t="s">
        <v>1305</v>
      </c>
      <c r="D1192" t="s">
        <v>1171</v>
      </c>
      <c r="E1192" t="s">
        <v>2370</v>
      </c>
    </row>
    <row r="1193" spans="1:9" x14ac:dyDescent="0.25">
      <c r="A1193" t="s">
        <v>1707</v>
      </c>
      <c r="B1193" t="s">
        <v>1238</v>
      </c>
      <c r="C1193" t="s">
        <v>1708</v>
      </c>
      <c r="D1193" t="s">
        <v>1171</v>
      </c>
      <c r="E1193" t="s">
        <v>2370</v>
      </c>
    </row>
    <row r="1194" spans="1:9" x14ac:dyDescent="0.25">
      <c r="A1194" t="s">
        <v>1326</v>
      </c>
      <c r="B1194" t="s">
        <v>1238</v>
      </c>
      <c r="C1194" t="s">
        <v>1327</v>
      </c>
      <c r="D1194" t="s">
        <v>1171</v>
      </c>
      <c r="E1194" t="s">
        <v>2370</v>
      </c>
    </row>
    <row r="1195" spans="1:9" x14ac:dyDescent="0.25">
      <c r="A1195" t="s">
        <v>1628</v>
      </c>
      <c r="B1195" t="s">
        <v>1238</v>
      </c>
      <c r="C1195" t="s">
        <v>1629</v>
      </c>
      <c r="D1195" t="s">
        <v>1171</v>
      </c>
      <c r="E1195" t="s">
        <v>2370</v>
      </c>
    </row>
    <row r="1196" spans="1:9" x14ac:dyDescent="0.25">
      <c r="A1196" t="s">
        <v>2174</v>
      </c>
      <c r="B1196" t="s">
        <v>1238</v>
      </c>
      <c r="C1196" t="s">
        <v>2175</v>
      </c>
      <c r="D1196" t="s">
        <v>1171</v>
      </c>
      <c r="E1196" t="s">
        <v>2370</v>
      </c>
    </row>
    <row r="1197" spans="1:9" x14ac:dyDescent="0.25">
      <c r="A1197" t="s">
        <v>2286</v>
      </c>
      <c r="B1197" t="s">
        <v>1238</v>
      </c>
      <c r="C1197" t="s">
        <v>2287</v>
      </c>
      <c r="D1197" t="s">
        <v>1171</v>
      </c>
      <c r="E1197" t="s">
        <v>2370</v>
      </c>
    </row>
    <row r="1198" spans="1:9" x14ac:dyDescent="0.25">
      <c r="A1198" t="s">
        <v>1297</v>
      </c>
      <c r="B1198" t="s">
        <v>1238</v>
      </c>
      <c r="C1198" t="s">
        <v>2372</v>
      </c>
      <c r="D1198" t="s">
        <v>2369</v>
      </c>
      <c r="E1198" t="s">
        <v>2371</v>
      </c>
    </row>
    <row r="1199" spans="1:9" x14ac:dyDescent="0.25">
      <c r="A1199" t="s">
        <v>2270</v>
      </c>
      <c r="B1199" t="s">
        <v>1238</v>
      </c>
      <c r="C1199" t="s">
        <v>2271</v>
      </c>
      <c r="D1199" t="s">
        <v>2369</v>
      </c>
      <c r="E1199" t="s">
        <v>2371</v>
      </c>
    </row>
    <row r="1200" spans="1:9" x14ac:dyDescent="0.25">
      <c r="A1200" t="s">
        <v>1427</v>
      </c>
      <c r="B1200" t="s">
        <v>1238</v>
      </c>
      <c r="C1200" t="s">
        <v>2373</v>
      </c>
      <c r="D1200" t="s">
        <v>2369</v>
      </c>
      <c r="E1200" t="s">
        <v>2371</v>
      </c>
    </row>
    <row r="1201" spans="1:7" x14ac:dyDescent="0.25">
      <c r="A1201" t="s">
        <v>1583</v>
      </c>
      <c r="B1201" t="s">
        <v>1238</v>
      </c>
      <c r="C1201" t="s">
        <v>1584</v>
      </c>
      <c r="D1201" t="s">
        <v>2369</v>
      </c>
      <c r="E1201" t="s">
        <v>2371</v>
      </c>
    </row>
    <row r="1202" spans="1:7" x14ac:dyDescent="0.25">
      <c r="A1202" t="s">
        <v>1737</v>
      </c>
      <c r="B1202" t="s">
        <v>1238</v>
      </c>
      <c r="C1202" t="s">
        <v>1738</v>
      </c>
    </row>
    <row r="1203" spans="1:7" x14ac:dyDescent="0.25">
      <c r="A1203" t="s">
        <v>2295</v>
      </c>
      <c r="B1203" t="s">
        <v>1238</v>
      </c>
      <c r="C1203" t="s">
        <v>2292</v>
      </c>
    </row>
    <row r="1204" spans="1:7" x14ac:dyDescent="0.25">
      <c r="A1204" t="s">
        <v>2124</v>
      </c>
      <c r="B1204" t="s">
        <v>1238</v>
      </c>
      <c r="C1204" t="s">
        <v>2125</v>
      </c>
    </row>
    <row r="1205" spans="1:7" x14ac:dyDescent="0.25">
      <c r="A1205" t="s">
        <v>2227</v>
      </c>
      <c r="B1205" t="s">
        <v>1238</v>
      </c>
      <c r="C1205" t="s">
        <v>2160</v>
      </c>
    </row>
    <row r="1206" spans="1:7" x14ac:dyDescent="0.25">
      <c r="A1206" t="s">
        <v>1447</v>
      </c>
      <c r="B1206" t="s">
        <v>1238</v>
      </c>
      <c r="C1206" t="s">
        <v>2302</v>
      </c>
      <c r="G1206" t="s">
        <v>2505</v>
      </c>
    </row>
    <row r="1207" spans="1:7" x14ac:dyDescent="0.25">
      <c r="A1207" t="s">
        <v>1594</v>
      </c>
      <c r="B1207" t="s">
        <v>1238</v>
      </c>
      <c r="C1207" t="s">
        <v>1595</v>
      </c>
    </row>
    <row r="1208" spans="1:7" x14ac:dyDescent="0.25">
      <c r="A1208" t="s">
        <v>2130</v>
      </c>
      <c r="B1208" t="s">
        <v>1238</v>
      </c>
      <c r="C1208" t="s">
        <v>2131</v>
      </c>
    </row>
  </sheetData>
  <mergeCells count="3">
    <mergeCell ref="M36:P37"/>
    <mergeCell ref="M38:P40"/>
    <mergeCell ref="M41:P4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75A01-0998-43D4-B79E-ABAE273D4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Macau-Street</vt:lpstr>
      <vt:lpstr>MacauT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黎京豪</dc:creator>
  <cp:lastModifiedBy>Laptop</cp:lastModifiedBy>
  <dcterms:created xsi:type="dcterms:W3CDTF">2015-06-05T18:17:20Z</dcterms:created>
  <dcterms:modified xsi:type="dcterms:W3CDTF">2021-03-03T13:11:21Z</dcterms:modified>
</cp:coreProperties>
</file>